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chaud/Google Drive/Learning/GT-Data_Analytics_Bootcamp/Homework_Assignments/01-Excel/excel-challenge/Instructions/"/>
    </mc:Choice>
  </mc:AlternateContent>
  <xr:revisionPtr revIDLastSave="0" documentId="13_ncr:1_{F0E03EE4-B6E8-E646-B319-77AAA30B4C43}" xr6:coauthVersionLast="36" xr6:coauthVersionMax="36" xr10:uidLastSave="{00000000-0000-0000-0000-000000000000}"/>
  <bookViews>
    <workbookView xWindow="38380" yWindow="680" windowWidth="26100" windowHeight="16080" activeTab="2" xr2:uid="{00000000-000D-0000-FFFF-FFFF00000000}"/>
  </bookViews>
  <sheets>
    <sheet name="Pivot_table-1" sheetId="4" r:id="rId1"/>
    <sheet name="Pivot_table-2" sheetId="5" r:id="rId2"/>
    <sheet name="Pivot_table-3" sheetId="8" r:id="rId3"/>
    <sheet name="original_data" sheetId="1" r:id="rId4"/>
  </sheets>
  <definedNames>
    <definedName name="_xlnm._FilterDatabase" localSheetId="3" hidden="1">original_data!$A$1:$R$4115</definedName>
  </definedNames>
  <calcPr calcId="181029"/>
  <pivotCaches>
    <pivotCache cacheId="17" r:id="rId5"/>
    <pivotCache cacheId="2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S3" i="1"/>
  <c r="S4" i="1"/>
  <c r="S5" i="1"/>
  <c r="U2746" i="1" s="1"/>
  <c r="S6" i="1"/>
  <c r="U2747" i="1" s="1"/>
  <c r="S7" i="1"/>
  <c r="S8" i="1"/>
  <c r="S9" i="1"/>
  <c r="U2750" i="1" s="1"/>
  <c r="S10" i="1"/>
  <c r="U2751" i="1" s="1"/>
  <c r="S11" i="1"/>
  <c r="S12" i="1"/>
  <c r="S13" i="1"/>
  <c r="U2754" i="1" s="1"/>
  <c r="S14" i="1"/>
  <c r="U2755" i="1" s="1"/>
  <c r="S15" i="1"/>
  <c r="S16" i="1"/>
  <c r="S17" i="1"/>
  <c r="U2758" i="1" s="1"/>
  <c r="S18" i="1"/>
  <c r="U2759" i="1" s="1"/>
  <c r="S19" i="1"/>
  <c r="S20" i="1"/>
  <c r="S21" i="1"/>
  <c r="U2762" i="1" s="1"/>
  <c r="S22" i="1"/>
  <c r="U2763" i="1" s="1"/>
  <c r="S23" i="1"/>
  <c r="S24" i="1"/>
  <c r="S25" i="1"/>
  <c r="U2766" i="1" s="1"/>
  <c r="S26" i="1"/>
  <c r="U2767" i="1" s="1"/>
  <c r="S27" i="1"/>
  <c r="S28" i="1"/>
  <c r="S29" i="1"/>
  <c r="U2770" i="1" s="1"/>
  <c r="S30" i="1"/>
  <c r="U2771" i="1" s="1"/>
  <c r="S31" i="1"/>
  <c r="S32" i="1"/>
  <c r="S33" i="1"/>
  <c r="U2774" i="1" s="1"/>
  <c r="S34" i="1"/>
  <c r="U2775" i="1" s="1"/>
  <c r="S35" i="1"/>
  <c r="S36" i="1"/>
  <c r="S37" i="1"/>
  <c r="U2778" i="1" s="1"/>
  <c r="S38" i="1"/>
  <c r="U2779" i="1" s="1"/>
  <c r="S39" i="1"/>
  <c r="S40" i="1"/>
  <c r="S41" i="1"/>
  <c r="U2782" i="1" s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T2" i="1"/>
  <c r="S2" i="1"/>
  <c r="U2" i="1" s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U2744" i="1"/>
  <c r="U2745" i="1"/>
  <c r="U2748" i="1"/>
  <c r="U2749" i="1"/>
  <c r="U2752" i="1"/>
  <c r="U2753" i="1"/>
  <c r="U2756" i="1"/>
  <c r="U2757" i="1"/>
  <c r="U2760" i="1"/>
  <c r="U2761" i="1"/>
  <c r="U2764" i="1"/>
  <c r="U2765" i="1"/>
  <c r="U2768" i="1"/>
  <c r="U2769" i="1"/>
  <c r="U2772" i="1"/>
  <c r="U2773" i="1"/>
  <c r="U2776" i="1"/>
  <c r="U2777" i="1"/>
  <c r="U2780" i="1"/>
  <c r="U2781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U2743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<sst xmlns="http://schemas.openxmlformats.org/spreadsheetml/2006/main" count="24800" uniqueCount="8377">
  <si>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</si>
  <si>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</si>
  <si>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</si>
  <si>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</si>
  <si>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</si>
  <si>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</si>
  <si>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</si>
  <si>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</si>
  <si>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</si>
  <si>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</si>
  <si>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</si>
  <si>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</si>
  <si>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</si>
  <si>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</si>
  <si>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</si>
  <si>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</si>
  <si>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</si>
  <si>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</si>
  <si>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</si>
  <si>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</si>
  <si>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</si>
  <si>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</si>
  <si>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</si>
  <si>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</si>
  <si>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</si>
  <si>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</si>
  <si>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</si>
  <si>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</si>
  <si>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</si>
  <si>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</si>
  <si>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</si>
  <si>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</si>
  <si>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</si>
  <si>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</si>
  <si>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</si>
  <si>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</si>
  <si>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</si>
  <si>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</si>
  <si>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</si>
  <si>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</si>
  <si>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</si>
  <si>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</si>
  <si>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</si>
  <si>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</si>
  <si>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</si>
  <si>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</si>
  <si>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</si>
  <si>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</si>
  <si>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</si>
  <si>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</si>
  <si>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</si>
  <si>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</si>
  <si>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</si>
  <si>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</si>
  <si>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</si>
  <si>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</si>
  <si>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</si>
  <si>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</si>
  <si>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</si>
  <si>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</si>
  <si>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</si>
  <si>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</si>
  <si>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</si>
  <si>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</si>
  <si>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</si>
  <si>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</si>
  <si>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</si>
  <si>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</si>
  <si>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</si>
  <si>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</si>
  <si>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</si>
  <si>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</si>
  <si>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</si>
  <si>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</si>
  <si>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</si>
  <si>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</si>
  <si>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</si>
  <si>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</si>
  <si>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</si>
  <si>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</si>
  <si>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</si>
  <si>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</si>
  <si>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</si>
  <si>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</si>
  <si>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</si>
  <si>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</si>
  <si>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</si>
  <si>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</si>
  <si>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</si>
  <si>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</si>
  <si>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</si>
  <si>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</si>
  <si>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</si>
  <si>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</si>
  <si>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</si>
  <si>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</si>
  <si>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</si>
  <si>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</si>
  <si>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</si>
  <si>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</si>
  <si>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</si>
  <si>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</si>
  <si>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</si>
  <si>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</si>
  <si>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</si>
  <si>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</si>
  <si>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</si>
  <si>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</si>
  <si>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</si>
  <si>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</si>
  <si>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</si>
  <si>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</si>
  <si>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</si>
  <si>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</si>
  <si>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</si>
  <si>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</si>
  <si>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</si>
  <si>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</si>
  <si>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</si>
  <si>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</si>
  <si>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</si>
  <si>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</si>
  <si>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</si>
  <si>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</si>
  <si>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</si>
  <si>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</si>
  <si>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</si>
  <si>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</si>
  <si>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</si>
  <si>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</si>
  <si>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</si>
  <si>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</si>
  <si>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</si>
  <si>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</si>
  <si>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</si>
  <si>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</si>
  <si>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</si>
  <si>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</si>
  <si>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</si>
  <si>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</si>
  <si>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</si>
  <si>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</si>
  <si>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</si>
  <si>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</si>
  <si>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</si>
  <si>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</si>
  <si>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</si>
  <si>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</si>
  <si>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</si>
  <si>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</si>
  <si>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</si>
  <si>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</si>
  <si>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</si>
  <si>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</si>
  <si>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</si>
  <si>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</si>
  <si>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</si>
  <si>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</si>
  <si>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</si>
  <si>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</si>
  <si>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</si>
  <si>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</si>
  <si>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</si>
  <si>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</si>
  <si>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</si>
  <si>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</si>
  <si>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</si>
  <si>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</si>
  <si>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</si>
  <si>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</si>
  <si>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</si>
  <si>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</si>
  <si>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</si>
  <si>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</si>
  <si>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</si>
  <si>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</si>
  <si>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</si>
  <si>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</si>
  <si>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</si>
  <si>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</si>
  <si>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</si>
  <si>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</si>
  <si>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</si>
  <si>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</si>
  <si>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</si>
  <si>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</si>
  <si>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</si>
  <si>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</si>
  <si>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</si>
  <si>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</si>
  <si>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</si>
  <si>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</si>
  <si>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</si>
  <si>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</si>
  <si>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</si>
  <si>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</si>
  <si>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</si>
  <si>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</si>
  <si>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</si>
  <si>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</si>
  <si>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</si>
  <si>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</si>
  <si>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</si>
  <si>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</si>
  <si>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</si>
  <si>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</si>
  <si>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</si>
  <si>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</si>
  <si>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</si>
  <si>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</si>
  <si>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</si>
  <si>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</si>
  <si>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</si>
  <si>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</si>
  <si>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</si>
  <si>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</si>
  <si>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</si>
  <si>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</si>
  <si>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</si>
  <si>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</si>
  <si>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</si>
  <si>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</si>
  <si>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</si>
  <si>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</si>
  <si>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</si>
  <si>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</si>
  <si>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</si>
  <si>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</si>
  <si>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</si>
  <si>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</si>
  <si>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</si>
  <si>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</si>
  <si>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</si>
  <si>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</si>
  <si>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</si>
  <si>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</si>
  <si>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</si>
  <si>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</si>
  <si>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</si>
  <si>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</si>
  <si>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</si>
  <si>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</si>
  <si>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</si>
  <si>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</si>
  <si>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</si>
  <si>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</si>
  <si>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</si>
  <si>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</si>
  <si>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</si>
  <si>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</si>
  <si>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</si>
  <si>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</si>
  <si>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</si>
  <si>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</si>
  <si>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</si>
  <si>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</si>
  <si>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</si>
  <si>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</si>
  <si>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</si>
  <si>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</si>
  <si>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</si>
  <si>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</si>
  <si>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</si>
  <si>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</si>
  <si>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</si>
  <si>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</si>
  <si>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</si>
  <si>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</si>
  <si>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</si>
  <si>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</si>
  <si>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</si>
  <si>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</si>
  <si>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</si>
  <si>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</si>
  <si>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</si>
  <si>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</si>
  <si>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</si>
  <si>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</si>
  <si>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</si>
  <si>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</si>
  <si>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</si>
  <si>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</si>
  <si>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</si>
  <si>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</si>
  <si>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</si>
  <si>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</si>
  <si>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</si>
  <si>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</si>
  <si>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</si>
  <si>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</si>
  <si>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</si>
  <si>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</si>
  <si>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</si>
  <si>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</si>
  <si>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</si>
  <si>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</si>
  <si>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</si>
  <si>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</si>
  <si>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</si>
  <si>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</si>
  <si>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</si>
  <si>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</si>
  <si>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</si>
  <si>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</si>
  <si>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</si>
  <si>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</si>
  <si>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</si>
  <si>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</si>
  <si>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</si>
  <si>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</si>
  <si>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</si>
  <si>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</si>
  <si>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</si>
  <si>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</si>
  <si>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</si>
  <si>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</si>
  <si>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</si>
  <si>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</si>
  <si>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</si>
  <si>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</si>
  <si>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</si>
  <si>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</si>
  <si>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</si>
  <si>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</si>
  <si>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</si>
  <si>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</si>
  <si>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</si>
  <si>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</si>
  <si>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</si>
  <si>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</si>
  <si>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</si>
  <si>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</si>
  <si>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</si>
  <si>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</si>
  <si>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</si>
  <si>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</si>
  <si>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</si>
  <si>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</si>
  <si>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</si>
  <si>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</si>
  <si>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</si>
  <si>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</si>
  <si>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</si>
  <si>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</si>
  <si>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</si>
  <si>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</si>
  <si>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</si>
  <si>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</si>
  <si>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</si>
  <si>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</si>
  <si>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</si>
  <si>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</si>
  <si>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</si>
  <si>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</si>
  <si>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</si>
  <si>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</si>
  <si>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</si>
  <si>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</si>
  <si>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</si>
  <si>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</si>
  <si>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</si>
  <si>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</si>
  <si>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</si>
  <si>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</si>
  <si>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</si>
  <si>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</si>
  <si>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</si>
  <si>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</si>
  <si>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</si>
  <si>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</si>
  <si>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</si>
  <si>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</si>
  <si>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</si>
  <si>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</si>
  <si>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</si>
  <si>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</si>
  <si>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</si>
  <si>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</si>
  <si>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</si>
  <si>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</si>
  <si>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</si>
  <si>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</si>
  <si>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</si>
  <si>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</si>
  <si>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</si>
  <si>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</si>
  <si>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</si>
  <si>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</si>
  <si>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</si>
  <si>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</si>
  <si>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</si>
  <si>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</si>
  <si>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</si>
  <si>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</si>
  <si>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</si>
  <si>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</si>
  <si>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</si>
  <si>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</si>
  <si>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</si>
  <si>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</si>
  <si>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</si>
  <si>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</si>
  <si>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</si>
  <si>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</si>
  <si>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</si>
  <si>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</si>
  <si>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</si>
  <si>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</si>
  <si>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</si>
  <si>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</si>
  <si>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</si>
  <si>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</si>
  <si>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</si>
  <si>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</si>
  <si>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</si>
  <si>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</si>
  <si>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</si>
  <si>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</si>
  <si>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</si>
  <si>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</si>
  <si>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</si>
  <si>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</si>
  <si>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</si>
  <si>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</si>
  <si>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</si>
  <si>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</si>
  <si>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</si>
  <si>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</si>
  <si>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</si>
  <si>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</si>
  <si>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</si>
  <si>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</si>
  <si>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</si>
  <si>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</si>
  <si>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</si>
  <si>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</si>
  <si>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</si>
  <si>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</si>
  <si>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</si>
  <si>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</si>
  <si>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</si>
  <si>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</si>
  <si>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</si>
  <si>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</si>
  <si>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</si>
  <si>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</si>
  <si>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</si>
  <si>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</si>
  <si>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</si>
  <si>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</si>
  <si>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</si>
  <si>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</si>
  <si>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</si>
  <si>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</si>
  <si>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</si>
  <si>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</si>
  <si>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</si>
  <si>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</si>
  <si>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</si>
  <si>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</si>
  <si>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</si>
  <si>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</si>
  <si>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</si>
  <si>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</si>
  <si>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</si>
  <si>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</si>
  <si>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</si>
  <si>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</si>
  <si>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</si>
  <si>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</si>
  <si>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</si>
  <si>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</si>
  <si>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</si>
  <si>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</si>
  <si>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</si>
  <si>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</si>
  <si>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</si>
  <si>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</si>
  <si>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</si>
  <si>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</si>
  <si>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</si>
  <si>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</si>
  <si>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</si>
  <si>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</si>
  <si>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</si>
  <si>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</si>
  <si>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</si>
  <si>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</si>
  <si>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</si>
  <si>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</si>
  <si>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</si>
  <si>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</si>
  <si>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</si>
  <si>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</si>
  <si>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</si>
  <si>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</si>
  <si>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</si>
  <si>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</si>
  <si>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</si>
  <si>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</si>
  <si>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</si>
  <si>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</si>
  <si>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</si>
  <si>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</si>
  <si>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</si>
  <si>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</si>
  <si>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</si>
  <si>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</si>
  <si>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</si>
  <si>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</si>
  <si>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</si>
  <si>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</si>
  <si>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</si>
  <si>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</si>
  <si>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</si>
  <si>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</si>
  <si>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</si>
  <si>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</si>
  <si>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</si>
  <si>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</si>
  <si>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</si>
  <si>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</si>
  <si>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</si>
  <si>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</si>
  <si>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</si>
  <si>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</si>
  <si>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</si>
  <si>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</si>
  <si>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</si>
  <si>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</si>
  <si>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</si>
  <si>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</si>
  <si>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</si>
  <si>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</si>
  <si>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</si>
  <si>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</si>
  <si>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</si>
  <si>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</si>
  <si>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</si>
  <si>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</si>
  <si>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</si>
  <si>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</si>
  <si>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</si>
  <si>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</si>
  <si>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</si>
  <si>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</si>
  <si>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</si>
  <si>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</si>
  <si>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</si>
  <si>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</si>
  <si>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</si>
  <si>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</si>
  <si>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</si>
  <si>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</si>
  <si>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</si>
  <si>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</si>
  <si>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</si>
  <si>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</si>
  <si>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</si>
  <si>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</si>
  <si>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</si>
  <si>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</si>
  <si>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</si>
  <si>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</si>
  <si>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</si>
  <si>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</si>
  <si>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</si>
  <si>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</si>
  <si>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</si>
  <si>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</si>
  <si>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</si>
  <si>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</si>
  <si>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</si>
  <si>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</si>
  <si>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</si>
  <si>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</si>
  <si>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</si>
  <si>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</si>
  <si>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</si>
  <si>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</si>
  <si>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</si>
  <si>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</si>
  <si>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</si>
  <si>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</si>
  <si>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</si>
  <si>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</si>
  <si>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</si>
  <si>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</si>
  <si>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</si>
  <si>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</si>
  <si>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</si>
  <si>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</si>
  <si>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</si>
  <si>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</si>
  <si>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</si>
  <si>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</si>
  <si>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</si>
  <si>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</si>
  <si>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</si>
  <si>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</si>
  <si>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</si>
  <si>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</si>
  <si>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</si>
  <si>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</si>
  <si>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</si>
  <si>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</si>
  <si>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</si>
  <si>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</si>
  <si>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</si>
  <si>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</si>
  <si>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</si>
  <si>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</si>
  <si>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</si>
  <si>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</si>
  <si>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</si>
  <si>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</si>
  <si>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</si>
  <si>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</si>
  <si>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</si>
  <si>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</si>
  <si>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</si>
  <si>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</si>
  <si>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</si>
  <si>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</si>
  <si>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</si>
  <si>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</si>
  <si>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</si>
  <si>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</si>
  <si>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</si>
  <si>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</si>
  <si>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</si>
  <si>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</si>
  <si>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</si>
  <si>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</si>
  <si>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</si>
  <si>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</si>
  <si>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</si>
  <si>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</si>
  <si>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</si>
  <si>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</si>
  <si>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</si>
  <si>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</si>
  <si>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</si>
  <si>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</si>
  <si>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</si>
  <si>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</si>
  <si>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</si>
  <si>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</si>
  <si>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</si>
  <si>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</si>
  <si>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</si>
  <si>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</si>
  <si>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</si>
  <si>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</si>
  <si>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</si>
  <si>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</si>
  <si>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</si>
  <si>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</si>
  <si>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</si>
  <si>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</si>
  <si>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</si>
  <si>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</si>
  <si>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</si>
  <si>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</si>
  <si>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</si>
  <si>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</si>
  <si>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</si>
  <si>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</si>
  <si>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</si>
  <si>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</si>
  <si>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</si>
  <si>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</si>
  <si>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</si>
  <si>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</si>
  <si>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</si>
  <si>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</si>
  <si>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</si>
  <si>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</si>
  <si>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</si>
  <si>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</si>
  <si>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</si>
  <si>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</si>
  <si>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</si>
  <si>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</si>
  <si>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</si>
  <si>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</si>
  <si>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</si>
  <si>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</si>
  <si>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</si>
  <si>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</si>
  <si>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</si>
  <si>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</si>
  <si>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</si>
  <si>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</si>
  <si>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</si>
  <si>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</si>
  <si>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</si>
  <si>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</si>
  <si>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</si>
  <si>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</si>
  <si>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</si>
  <si>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</si>
  <si>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</si>
  <si>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</si>
  <si>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</si>
  <si>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</si>
  <si>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</si>
  <si>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</si>
  <si>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</si>
  <si>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</si>
  <si>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</si>
  <si>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</si>
  <si>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</si>
  <si>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</si>
  <si>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</si>
  <si>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</si>
  <si>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</si>
  <si>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</si>
  <si>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</si>
  <si>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</si>
  <si>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</si>
  <si>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</si>
  <si>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</si>
  <si>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</si>
  <si>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</si>
  <si>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</si>
  <si>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</si>
  <si>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</si>
  <si>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</si>
  <si>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</si>
  <si>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</si>
  <si>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</si>
  <si>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</si>
  <si>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</si>
  <si>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</si>
  <si>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</si>
  <si>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</si>
  <si>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</si>
  <si>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</si>
  <si>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</si>
  <si>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</si>
  <si>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</si>
  <si>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</si>
  <si>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</si>
  <si>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</si>
  <si>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</si>
  <si>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</si>
  <si>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</si>
  <si>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</si>
  <si>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</si>
  <si>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</si>
  <si>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</si>
  <si>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</si>
  <si>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</si>
  <si>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</si>
  <si>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</si>
  <si>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</si>
  <si>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</si>
  <si>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</si>
  <si>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</si>
  <si>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</si>
  <si>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</si>
  <si>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</si>
  <si>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</si>
  <si>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</si>
  <si>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</si>
  <si>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</si>
  <si>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</si>
  <si>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</si>
  <si>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</si>
  <si>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</si>
  <si>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</si>
  <si>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</si>
  <si>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</si>
  <si>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</si>
  <si>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</si>
  <si>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</si>
  <si>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</si>
  <si>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</si>
  <si>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</si>
  <si>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</si>
  <si>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</si>
  <si>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</si>
  <si>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</si>
  <si>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</si>
  <si>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</si>
  <si>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</si>
  <si>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</si>
  <si>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</si>
  <si>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</si>
  <si>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</si>
  <si>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</si>
  <si>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</si>
  <si>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</si>
  <si>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</si>
  <si>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</si>
  <si>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</si>
  <si>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</si>
  <si>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</si>
  <si>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</si>
  <si>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</si>
  <si>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</si>
  <si>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</si>
  <si>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</si>
  <si>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</si>
  <si>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</si>
  <si>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</si>
  <si>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</si>
  <si>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</si>
  <si>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</si>
  <si>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</si>
  <si>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</si>
  <si>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</si>
  <si>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</si>
  <si>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</si>
  <si>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</si>
  <si>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</si>
  <si>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</si>
  <si>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</si>
  <si>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</si>
  <si>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</si>
  <si>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</si>
  <si>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</si>
  <si>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</si>
  <si>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</si>
  <si>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</si>
  <si>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</si>
  <si>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</si>
  <si>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</si>
  <si>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</si>
  <si>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</si>
  <si>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</si>
  <si>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</si>
  <si>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</si>
  <si>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</si>
  <si>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</si>
  <si>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</si>
  <si>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</si>
  <si>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</si>
  <si>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</si>
  <si>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</si>
  <si>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</si>
  <si>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</si>
  <si>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</si>
  <si>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</si>
  <si>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</si>
  <si>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</si>
  <si>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</si>
  <si>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</si>
  <si>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</si>
  <si>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</si>
  <si>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</si>
  <si>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</si>
  <si>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</si>
  <si>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</si>
  <si>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</si>
  <si>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</si>
  <si>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</si>
  <si>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</si>
  <si>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</si>
  <si>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</si>
  <si>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</si>
  <si>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</si>
  <si>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</si>
  <si>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</si>
  <si>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</si>
  <si>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</si>
  <si>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</si>
  <si>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</si>
  <si>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</si>
  <si>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</si>
  <si>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</si>
  <si>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</si>
  <si>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</si>
  <si>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</si>
  <si>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</si>
  <si>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</si>
  <si>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</si>
  <si>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</si>
  <si>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</si>
  <si>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</si>
  <si>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</si>
  <si>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</si>
  <si>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</si>
  <si>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</si>
  <si>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</si>
  <si>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</si>
  <si>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</si>
  <si>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</si>
  <si>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</si>
  <si>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</si>
  <si>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</si>
  <si>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</si>
  <si>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</si>
  <si>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</si>
  <si>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</si>
  <si>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</si>
  <si>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</si>
  <si>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</si>
  <si>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</si>
  <si>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</si>
  <si>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</si>
  <si>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</si>
  <si>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</si>
  <si>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</si>
  <si>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</si>
  <si>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</si>
  <si>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</si>
  <si>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</si>
  <si>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</si>
  <si>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</si>
  <si>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</si>
  <si>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</si>
  <si>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</si>
  <si>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</si>
  <si>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</si>
  <si>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</si>
  <si>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</si>
  <si>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</si>
  <si>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</si>
  <si>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</si>
  <si>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</si>
  <si>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</si>
  <si>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</si>
  <si>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</si>
  <si>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</si>
  <si>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</si>
  <si>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</si>
  <si>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</si>
  <si>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</si>
  <si>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</si>
  <si>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</si>
  <si>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</si>
  <si>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</si>
  <si>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</si>
  <si>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</si>
  <si>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</si>
  <si>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</si>
  <si>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</si>
  <si>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</si>
  <si>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</si>
  <si>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</si>
  <si>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</si>
  <si>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</si>
  <si>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</si>
  <si>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</si>
  <si>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</si>
  <si>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</si>
  <si>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</si>
  <si>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</si>
  <si>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</si>
  <si>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</si>
  <si>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</si>
  <si>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</si>
  <si>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</si>
  <si>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</si>
  <si>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</si>
  <si>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</si>
  <si>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</si>
  <si>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</si>
  <si>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</si>
  <si>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</si>
  <si>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</si>
  <si>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</si>
  <si>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</si>
  <si>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</si>
  <si>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</si>
  <si>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</si>
  <si>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</si>
  <si>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</si>
  <si>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</si>
  <si>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</si>
  <si>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</si>
  <si>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</si>
  <si>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</si>
  <si>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</si>
  <si>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</si>
  <si>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</si>
  <si>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</si>
  <si>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</si>
  <si>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</si>
  <si>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</si>
  <si>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</si>
  <si>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</si>
  <si>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</si>
  <si>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</si>
  <si>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</si>
  <si>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</si>
  <si>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</si>
  <si>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</si>
  <si>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</si>
  <si>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</si>
  <si>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</si>
  <si>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</si>
  <si>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</si>
  <si>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</si>
  <si>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</si>
  <si>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</si>
  <si>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</si>
  <si>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</si>
  <si>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</si>
  <si>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</si>
  <si>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</si>
  <si>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</si>
  <si>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</si>
  <si>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</si>
  <si>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</si>
  <si>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</si>
  <si>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</si>
  <si>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</si>
  <si>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</si>
  <si>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</si>
  <si>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</si>
  <si>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</si>
  <si>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</si>
  <si>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</si>
  <si>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</si>
  <si>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</si>
  <si>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</si>
  <si>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</si>
  <si>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</si>
  <si>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</si>
  <si>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</si>
  <si>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</si>
  <si>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</si>
  <si>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</si>
  <si>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</si>
  <si>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</si>
  <si>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</si>
  <si>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</si>
  <si>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</si>
  <si>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</si>
  <si>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</si>
  <si>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</si>
  <si>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</si>
  <si>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</si>
  <si>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</si>
  <si>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</si>
  <si>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</si>
  <si>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</si>
  <si>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</si>
  <si>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</si>
  <si>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</si>
  <si>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</si>
  <si>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</si>
  <si>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</si>
  <si>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</si>
  <si>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</si>
  <si>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</si>
  <si>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</si>
  <si>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</si>
  <si>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</si>
  <si>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</si>
  <si>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</si>
  <si>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</si>
  <si>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</si>
  <si>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</si>
  <si>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</si>
  <si>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</si>
  <si>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</si>
  <si>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</si>
  <si>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</si>
  <si>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</si>
  <si>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</si>
  <si>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</si>
  <si>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</si>
  <si>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</si>
  <si>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</si>
  <si>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</si>
  <si>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</si>
  <si>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</si>
  <si>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</si>
  <si>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</si>
  <si>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</si>
  <si>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</si>
  <si>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</si>
  <si>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</si>
  <si>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</si>
  <si>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</si>
  <si>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</si>
  <si>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</si>
  <si>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</si>
  <si>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</si>
  <si>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</si>
  <si>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</si>
  <si>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</si>
  <si>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</si>
  <si>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</si>
  <si>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</si>
  <si>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</si>
  <si>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</si>
  <si>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</si>
  <si>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</si>
  <si>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</si>
  <si>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</si>
  <si>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</si>
  <si>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</si>
  <si>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</si>
  <si>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</si>
  <si>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</si>
  <si>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</si>
  <si>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</si>
  <si>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</si>
  <si>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</si>
  <si>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</si>
  <si>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</si>
  <si>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</si>
  <si>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</si>
  <si>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</si>
  <si>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</si>
  <si>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</si>
  <si>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</si>
  <si>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</si>
  <si>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</si>
  <si>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</si>
  <si>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</si>
  <si>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</si>
  <si>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</si>
  <si>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</si>
  <si>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</si>
  <si>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</si>
  <si>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</si>
  <si>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</si>
  <si>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</si>
  <si>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</si>
  <si>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</si>
  <si>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</si>
  <si>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</si>
  <si>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</si>
  <si>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</si>
  <si>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</si>
  <si>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</si>
  <si>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</si>
  <si>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</si>
  <si>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</si>
  <si>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</si>
  <si>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</si>
  <si>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</si>
  <si>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</si>
  <si>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</si>
  <si>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</si>
  <si>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</si>
  <si>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</si>
  <si>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</si>
  <si>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</si>
  <si>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</si>
  <si>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</si>
  <si>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</si>
  <si>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</si>
  <si>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</si>
  <si>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</si>
  <si>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</si>
  <si>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</si>
  <si>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</si>
  <si>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</si>
  <si>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</si>
  <si>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</si>
  <si>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</si>
  <si>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</si>
  <si>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</si>
  <si>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</si>
  <si>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</si>
  <si>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</si>
  <si>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</si>
  <si>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</si>
  <si>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</si>
  <si>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</si>
  <si>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</si>
  <si>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</si>
  <si>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</si>
  <si>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</si>
  <si>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</si>
  <si>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</si>
  <si>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</si>
  <si>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</si>
  <si>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</si>
  <si>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</si>
  <si>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</si>
  <si>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</si>
  <si>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</si>
  <si>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</si>
  <si>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</si>
  <si>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</si>
  <si>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</si>
  <si>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</si>
  <si>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</si>
  <si>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</si>
  <si>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</si>
  <si>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</si>
  <si>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</si>
  <si>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</si>
  <si>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</si>
  <si>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</si>
  <si>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</si>
  <si>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</si>
  <si>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</si>
  <si>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</si>
  <si>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</si>
  <si>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</si>
  <si>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</si>
  <si>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</si>
  <si>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</si>
  <si>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</si>
  <si>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</si>
  <si>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</si>
  <si>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</si>
  <si>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</si>
  <si>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</si>
  <si>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</si>
  <si>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</si>
  <si>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</si>
  <si>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</si>
  <si>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</si>
  <si>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</si>
  <si>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</si>
  <si>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</si>
  <si>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</si>
  <si>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</si>
  <si>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</si>
  <si>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</si>
  <si>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</si>
  <si>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</si>
  <si>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</si>
  <si>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</si>
  <si>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</si>
  <si>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</si>
  <si>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</si>
  <si>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</si>
  <si>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</si>
  <si>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</si>
  <si>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</si>
  <si>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</si>
  <si>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</si>
  <si>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</si>
  <si>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</si>
  <si>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</si>
  <si>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</si>
  <si>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</si>
  <si>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</si>
  <si>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</si>
  <si>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</si>
  <si>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</si>
  <si>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</si>
  <si>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</si>
  <si>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</si>
  <si>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</si>
  <si>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</si>
  <si>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</si>
  <si>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</si>
  <si>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</si>
  <si>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</si>
  <si>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</si>
  <si>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</si>
  <si>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</si>
  <si>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</si>
  <si>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</si>
  <si>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</si>
  <si>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</si>
  <si>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</si>
  <si>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</si>
  <si>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</si>
  <si>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</si>
  <si>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</si>
  <si>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</si>
  <si>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</si>
  <si>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</si>
  <si>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</si>
  <si>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</si>
  <si>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</si>
  <si>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</si>
  <si>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</si>
  <si>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</si>
  <si>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</si>
  <si>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</si>
  <si>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</si>
  <si>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</si>
  <si>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</si>
  <si>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</si>
  <si>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</si>
  <si>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</si>
  <si>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</si>
  <si>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</si>
  <si>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</si>
  <si>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</si>
  <si>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</si>
  <si>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</si>
  <si>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</si>
  <si>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</si>
  <si>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</si>
  <si>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</si>
  <si>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</si>
  <si>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</si>
  <si>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</si>
  <si>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</si>
  <si>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</si>
  <si>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</si>
  <si>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</si>
  <si>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</si>
  <si>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</si>
  <si>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</si>
  <si>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</si>
  <si>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</si>
  <si>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</si>
  <si>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</si>
  <si>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</si>
  <si>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</si>
  <si>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</si>
  <si>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</si>
  <si>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</si>
  <si>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</si>
  <si>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</si>
  <si>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</si>
  <si>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</si>
  <si>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</si>
  <si>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</si>
  <si>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</si>
  <si>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</si>
  <si>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</si>
  <si>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</si>
  <si>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</si>
  <si>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</si>
  <si>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</si>
  <si>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</si>
  <si>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</si>
  <si>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</si>
  <si>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</si>
  <si>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</si>
  <si>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</si>
  <si>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</si>
  <si>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</si>
  <si>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</si>
  <si>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</si>
  <si>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</si>
  <si>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</si>
  <si>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</si>
  <si>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</si>
  <si>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</si>
  <si>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</si>
  <si>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</si>
  <si>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</si>
  <si>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</si>
  <si>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</si>
  <si>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</si>
  <si>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</si>
  <si>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</si>
  <si>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</si>
  <si>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</si>
  <si>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</si>
  <si>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</si>
  <si>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</si>
  <si>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</si>
  <si>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</si>
  <si>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</si>
  <si>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</si>
  <si>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</si>
  <si>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</si>
  <si>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</si>
  <si>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</si>
  <si>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</si>
  <si>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</si>
  <si>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</si>
  <si>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</si>
  <si>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</si>
  <si>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</si>
  <si>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</si>
  <si>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</si>
  <si>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</si>
  <si>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</si>
  <si>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</si>
  <si>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</si>
  <si>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</si>
  <si>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</si>
  <si>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</si>
  <si>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</si>
  <si>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</si>
  <si>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</si>
  <si>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</si>
  <si>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</si>
  <si>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</si>
  <si>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</si>
  <si>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</si>
  <si>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</si>
  <si>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</si>
  <si>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</si>
  <si>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</si>
  <si>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</si>
  <si>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</si>
  <si>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</si>
  <si>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</si>
  <si>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</si>
  <si>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</si>
  <si>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</si>
  <si>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</si>
  <si>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</si>
  <si>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</si>
  <si>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</si>
  <si>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</si>
  <si>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</si>
  <si>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</si>
  <si>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</si>
  <si>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</si>
  <si>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</si>
  <si>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</si>
  <si>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</si>
  <si>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</si>
  <si>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</si>
  <si>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</si>
  <si>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</si>
  <si>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</si>
  <si>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</si>
  <si>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</si>
  <si>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</si>
  <si>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</si>
  <si>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</si>
  <si>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</si>
  <si>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</si>
  <si>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</si>
  <si>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</si>
  <si>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</si>
  <si>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</si>
  <si>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</si>
  <si>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</si>
  <si>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</si>
  <si>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</si>
  <si>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</si>
  <si>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</si>
  <si>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</si>
  <si>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</si>
  <si>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</si>
  <si>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</si>
  <si>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</si>
  <si>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</si>
  <si>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</si>
  <si>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</si>
  <si>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</si>
  <si>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</si>
  <si>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</si>
  <si>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</si>
  <si>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</si>
  <si>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</si>
  <si>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</si>
  <si>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</si>
  <si>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</si>
  <si>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</si>
  <si>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</si>
  <si>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</si>
  <si>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</si>
  <si>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</si>
  <si>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</si>
  <si>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</si>
  <si>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</si>
  <si>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</si>
  <si>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</si>
  <si>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</si>
  <si>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</si>
  <si>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</si>
  <si>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</si>
  <si>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</si>
  <si>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</si>
  <si>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</si>
  <si>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</si>
  <si>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</si>
  <si>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</si>
  <si>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</si>
  <si>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</si>
  <si>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</si>
  <si>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</si>
  <si>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</si>
  <si>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</si>
  <si>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</si>
  <si>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</si>
  <si>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</si>
  <si>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</si>
  <si>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</si>
  <si>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</si>
  <si>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</si>
  <si>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</si>
  <si>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</si>
  <si>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</si>
  <si>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</si>
  <si>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</si>
  <si>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</si>
  <si>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</si>
  <si>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</si>
  <si>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</si>
  <si>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</si>
  <si>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</si>
  <si>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</si>
  <si>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</si>
  <si>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</si>
  <si>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</si>
  <si>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</si>
  <si>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</si>
  <si>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</si>
  <si>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</si>
  <si>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</si>
  <si>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</si>
  <si>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</si>
  <si>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</si>
  <si>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</si>
  <si>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</si>
  <si>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</si>
  <si>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</si>
  <si>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</si>
  <si>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</si>
  <si>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</si>
  <si>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</si>
  <si>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</si>
  <si>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</si>
  <si>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</si>
  <si>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</si>
  <si>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</si>
  <si>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</si>
  <si>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</si>
  <si>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</si>
  <si>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</si>
  <si>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</si>
  <si>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</si>
  <si>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</si>
  <si>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</si>
  <si>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</si>
  <si>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</si>
  <si>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</si>
  <si>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</si>
  <si>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</si>
  <si>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</si>
  <si>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</si>
  <si>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</si>
  <si>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</si>
  <si>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</si>
  <si>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</si>
  <si>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</si>
  <si>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</si>
  <si>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</si>
  <si>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</si>
  <si>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</si>
  <si>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</si>
  <si>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</si>
  <si>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</si>
  <si>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</si>
  <si>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</si>
  <si>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</si>
  <si>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</si>
  <si>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</si>
  <si>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</si>
  <si>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</si>
  <si>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</si>
  <si>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</si>
  <si>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</si>
  <si>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</si>
  <si>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</si>
  <si>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</si>
  <si>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</si>
  <si>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</si>
  <si>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</si>
  <si>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</si>
  <si>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</si>
  <si>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</si>
  <si>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</si>
  <si>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</si>
  <si>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</si>
  <si>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</si>
  <si>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</si>
  <si>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</si>
  <si>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</si>
  <si>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</si>
  <si>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</si>
  <si>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</si>
  <si>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</si>
  <si>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</si>
  <si>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</si>
  <si>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</si>
  <si>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</si>
  <si>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</si>
  <si>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</si>
  <si>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</si>
  <si>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</si>
  <si>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</si>
  <si>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</si>
  <si>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</si>
  <si>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</si>
  <si>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</si>
  <si>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</si>
  <si>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</si>
  <si>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</si>
  <si>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</si>
  <si>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</si>
  <si>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</si>
  <si>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</si>
  <si>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</si>
  <si>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</si>
  <si>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</si>
  <si>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</si>
  <si>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</si>
  <si>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</si>
  <si>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</si>
  <si>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</si>
  <si>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</si>
  <si>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</si>
  <si>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</si>
  <si>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</si>
  <si>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</si>
  <si>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</si>
  <si>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</si>
  <si>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</si>
  <si>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</si>
  <si>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</si>
  <si>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</si>
  <si>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</si>
  <si>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</si>
  <si>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</si>
  <si>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</si>
  <si>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</si>
  <si>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</si>
  <si>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</si>
  <si>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</si>
  <si>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</si>
  <si>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</si>
  <si>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</si>
  <si>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</si>
  <si>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</si>
  <si>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</si>
  <si>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</si>
  <si>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</si>
  <si>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</si>
  <si>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</si>
  <si>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</si>
  <si>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</si>
  <si>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</si>
  <si>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</si>
  <si>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</si>
  <si>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</si>
  <si>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</si>
  <si>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</si>
  <si>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</si>
  <si>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</si>
  <si>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</si>
  <si>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</si>
  <si>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</si>
  <si>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</si>
  <si>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</si>
  <si>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</si>
  <si>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</si>
  <si>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</si>
  <si>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</si>
  <si>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</si>
  <si>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</si>
  <si>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</si>
  <si>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</si>
  <si>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</si>
  <si>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</si>
  <si>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</si>
  <si>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</si>
  <si>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</si>
  <si>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</si>
  <si>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</si>
  <si>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</si>
  <si>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</si>
  <si>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</si>
  <si>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</si>
  <si>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</si>
  <si>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</si>
  <si>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</si>
  <si>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</si>
  <si>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</si>
  <si>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</si>
  <si>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</si>
  <si>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</si>
  <si>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</si>
  <si>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</si>
  <si>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</si>
  <si>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</si>
  <si>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</si>
  <si>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</si>
  <si>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</si>
  <si>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</si>
  <si>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</si>
  <si>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</si>
  <si>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</si>
  <si>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</si>
  <si>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</si>
  <si>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</si>
  <si>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</si>
  <si>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</si>
  <si>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</si>
  <si>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</si>
  <si>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</si>
  <si>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</si>
  <si>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</si>
  <si>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</si>
  <si>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</si>
  <si>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</si>
  <si>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</si>
  <si>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</si>
  <si>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</si>
  <si>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</si>
  <si>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</si>
  <si>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</si>
  <si>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</si>
  <si>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</si>
  <si>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</si>
  <si>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</si>
  <si>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</si>
  <si>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</si>
  <si>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</si>
  <si>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</si>
  <si>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</si>
  <si>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</si>
  <si>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</si>
  <si>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</si>
  <si>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</si>
  <si>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</si>
  <si>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</si>
  <si>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</si>
  <si>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</si>
  <si>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</si>
  <si>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</si>
  <si>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</si>
  <si>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</si>
  <si>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</si>
  <si>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</si>
  <si>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</si>
  <si>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</si>
  <si>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</si>
  <si>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</si>
  <si>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</si>
  <si>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</si>
  <si>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</si>
  <si>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</si>
  <si>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</si>
  <si>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</si>
  <si>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</si>
  <si>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</si>
  <si>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</si>
  <si>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</si>
  <si>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</si>
  <si>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</si>
  <si>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</si>
  <si>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</si>
  <si>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</si>
  <si>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</si>
  <si>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</si>
  <si>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</si>
  <si>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</si>
  <si>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</si>
  <si>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</si>
  <si>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</si>
  <si>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</si>
  <si>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</si>
  <si>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</si>
  <si>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</si>
  <si>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</si>
  <si>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</si>
  <si>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</si>
  <si>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</si>
  <si>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</si>
  <si>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</si>
  <si>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</si>
  <si>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</si>
  <si>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</si>
  <si>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</si>
  <si>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</si>
  <si>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</si>
  <si>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</si>
  <si>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</si>
  <si>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</si>
  <si>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</si>
  <si>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</si>
  <si>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</si>
  <si>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</si>
  <si>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</si>
  <si>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</si>
  <si>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</si>
  <si>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</si>
  <si>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</si>
  <si>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</si>
  <si>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</si>
  <si>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</si>
  <si>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</si>
  <si>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</si>
  <si>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</si>
  <si>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</si>
  <si>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</si>
  <si>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</si>
  <si>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</si>
  <si>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</si>
  <si>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</si>
  <si>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</si>
  <si>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</si>
  <si>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</si>
  <si>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</si>
  <si>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</si>
  <si>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</si>
  <si>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</si>
  <si>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</si>
  <si>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</si>
  <si>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</si>
  <si>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</si>
  <si>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</si>
  <si>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</si>
  <si>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</si>
  <si>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</si>
  <si>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</si>
  <si>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</si>
  <si>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</si>
  <si>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</si>
  <si>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</si>
  <si>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</si>
  <si>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</si>
  <si>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</si>
  <si>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</si>
  <si>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</si>
  <si>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</si>
  <si>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</si>
  <si>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</si>
  <si>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</si>
  <si>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</si>
  <si>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</si>
  <si>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</si>
  <si>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</si>
  <si>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</si>
  <si>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</si>
  <si>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</si>
  <si>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</si>
  <si>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</si>
  <si>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</si>
  <si>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</si>
  <si>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</si>
  <si>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</si>
  <si>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</si>
  <si>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</si>
  <si>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</si>
  <si>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</si>
  <si>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</si>
  <si>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</si>
  <si>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</si>
  <si>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</si>
  <si>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</si>
  <si>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</si>
  <si>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</si>
  <si>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</si>
  <si>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</si>
  <si>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</si>
  <si>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</si>
  <si>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</si>
  <si>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</si>
  <si>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</si>
  <si>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</si>
  <si>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</si>
  <si>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</si>
  <si>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</si>
  <si>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</si>
  <si>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</si>
  <si>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</si>
  <si>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</si>
  <si>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</si>
  <si>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</si>
  <si>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</si>
  <si>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</si>
  <si>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</si>
  <si>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</si>
  <si>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</si>
  <si>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</si>
  <si>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</si>
  <si>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</si>
  <si>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</si>
  <si>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</si>
  <si>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</si>
  <si>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</si>
  <si>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</si>
  <si>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</si>
  <si>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</si>
  <si>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</si>
  <si>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</si>
  <si>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</si>
  <si>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</si>
  <si>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</si>
  <si>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</si>
  <si>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</si>
  <si>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</si>
  <si>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</si>
  <si>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</si>
  <si>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</si>
  <si>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</si>
  <si>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</si>
  <si>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</si>
  <si>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</si>
  <si>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</si>
  <si>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</si>
  <si>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</si>
  <si>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</si>
  <si>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</si>
  <si>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</si>
  <si>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</si>
  <si>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</si>
  <si>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</si>
  <si>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</si>
  <si>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</si>
  <si>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</si>
  <si>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</si>
  <si>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</si>
  <si>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</si>
  <si>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</si>
  <si>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</si>
  <si>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</si>
  <si>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</si>
  <si>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</si>
  <si>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</si>
  <si>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</si>
  <si>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</si>
  <si>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</si>
  <si>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</si>
  <si>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</si>
  <si>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</si>
  <si>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</si>
  <si>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</si>
  <si>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</si>
  <si>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</si>
  <si>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</si>
  <si>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</si>
  <si>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</si>
  <si>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</si>
  <si>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</si>
  <si>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</si>
  <si>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</si>
  <si>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</si>
  <si>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</si>
  <si>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</si>
  <si>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</si>
  <si>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</si>
  <si>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</si>
  <si>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</si>
  <si>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</si>
  <si>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</si>
  <si>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</si>
  <si>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</si>
  <si>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</si>
  <si>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</si>
  <si>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</si>
  <si>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</si>
  <si>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</si>
  <si>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</si>
  <si>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</si>
  <si>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</si>
  <si>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</si>
  <si>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</si>
  <si>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</si>
  <si>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</si>
  <si>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</si>
  <si>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</si>
  <si>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</si>
  <si>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</si>
  <si>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</si>
  <si>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</si>
  <si>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</si>
  <si>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</si>
  <si>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</si>
  <si>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</si>
  <si>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</si>
  <si>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</si>
  <si>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</si>
  <si>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</si>
  <si>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</si>
  <si>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</si>
  <si>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</si>
  <si>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</si>
  <si>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</si>
  <si>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</si>
  <si>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</si>
  <si>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</si>
  <si>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</si>
  <si>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</si>
  <si>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</si>
  <si>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</si>
  <si>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</si>
  <si>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</si>
  <si>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</si>
  <si>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</si>
  <si>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</si>
  <si>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</si>
  <si>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</si>
  <si>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</si>
  <si>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</si>
  <si>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</si>
  <si>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</si>
  <si>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</si>
  <si>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</si>
  <si>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</si>
  <si>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</si>
  <si>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</si>
  <si>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</si>
  <si>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</si>
  <si>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</si>
  <si>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</si>
  <si>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</si>
  <si>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</si>
  <si>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</si>
  <si>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</si>
  <si>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</si>
  <si>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</si>
  <si>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</si>
  <si>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</si>
  <si>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</si>
  <si>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</si>
  <si>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</si>
  <si>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</si>
  <si>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</si>
  <si>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</si>
  <si>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</si>
  <si>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</si>
  <si>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</si>
  <si>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</si>
  <si>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</si>
  <si>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</si>
  <si>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</si>
  <si>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</si>
  <si>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</si>
  <si>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</si>
  <si>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</si>
  <si>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</si>
  <si>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</si>
  <si>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</si>
  <si>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</si>
  <si>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</si>
  <si>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</si>
  <si>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</si>
  <si>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</si>
  <si>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</si>
  <si>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</si>
  <si>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</si>
  <si>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</si>
  <si>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</si>
  <si>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</si>
  <si>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</si>
  <si>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</si>
  <si>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</si>
  <si>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</si>
  <si>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</si>
  <si>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</si>
  <si>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</si>
  <si>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</si>
  <si>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</si>
  <si>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</si>
  <si>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</si>
  <si>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</si>
  <si>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</si>
  <si>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</si>
  <si>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</si>
  <si>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</si>
  <si>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</si>
  <si>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</si>
  <si>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</si>
  <si>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</si>
  <si>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</si>
  <si>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</si>
  <si>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</si>
  <si>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</si>
  <si>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</si>
  <si>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</si>
  <si>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</si>
  <si>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</si>
  <si>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</si>
  <si>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</si>
  <si>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</si>
  <si>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</si>
  <si>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</si>
  <si>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</si>
  <si>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</si>
  <si>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</si>
  <si>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</si>
  <si>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</si>
  <si>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</si>
  <si>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</si>
  <si>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</si>
  <si>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</si>
  <si>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</si>
  <si>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</si>
  <si>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</si>
  <si>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</si>
  <si>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</si>
  <si>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</si>
  <si>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</si>
  <si>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</si>
  <si>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</si>
  <si>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</si>
  <si>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</si>
  <si>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</si>
  <si>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</si>
  <si>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</si>
  <si>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</si>
  <si>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</si>
  <si>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</si>
  <si>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</si>
  <si>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</si>
  <si>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</si>
  <si>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</si>
  <si>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</si>
  <si>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</si>
  <si>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</si>
  <si>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</si>
  <si>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</si>
  <si>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</si>
  <si>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</si>
  <si>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</si>
  <si>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</si>
  <si>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</si>
  <si>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</si>
  <si>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</si>
  <si>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</si>
  <si>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</si>
  <si>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</si>
  <si>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</si>
  <si>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</si>
  <si>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</si>
  <si>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</si>
  <si>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</si>
  <si>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</si>
  <si>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</si>
  <si>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</si>
  <si>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</si>
  <si>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</si>
  <si>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</si>
  <si>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</si>
  <si>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</si>
  <si>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</si>
  <si>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</si>
  <si>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</si>
  <si>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</si>
  <si>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</si>
  <si>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</si>
  <si>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</si>
  <si>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</si>
  <si>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</si>
  <si>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</si>
  <si>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</si>
  <si>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</si>
  <si>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</si>
  <si>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</si>
  <si>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</si>
  <si>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</si>
  <si>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</si>
  <si>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</si>
  <si>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</si>
  <si>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</si>
  <si>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</si>
  <si>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</si>
  <si>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</si>
  <si>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</si>
  <si>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</si>
  <si>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</si>
  <si>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</si>
  <si>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</si>
  <si>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</si>
  <si>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</si>
  <si>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</si>
  <si>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</si>
  <si>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</si>
  <si>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</si>
  <si>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</si>
  <si>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</si>
  <si>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</si>
  <si>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</si>
  <si>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</si>
  <si>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</si>
  <si>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</si>
  <si>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</si>
  <si>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</si>
  <si>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</si>
  <si>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</si>
  <si>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</si>
  <si>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</si>
  <si>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</si>
  <si>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</si>
  <si>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</si>
  <si>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</si>
  <si>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</si>
  <si>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</si>
  <si>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</si>
  <si>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</si>
  <si>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</si>
  <si>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</si>
  <si>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</si>
  <si>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</si>
  <si>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</si>
  <si>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</si>
  <si>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</si>
  <si>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</si>
  <si>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</si>
  <si>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</si>
  <si>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</si>
  <si>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</si>
  <si>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</si>
  <si>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</si>
  <si>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</si>
  <si>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</si>
  <si>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</si>
  <si>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</si>
  <si>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</si>
  <si>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</si>
  <si>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</si>
  <si>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</si>
  <si>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</si>
  <si>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</si>
  <si>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</si>
  <si>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</si>
  <si>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</si>
  <si>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</si>
  <si>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</si>
  <si>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</si>
  <si>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</si>
  <si>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</si>
  <si>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</si>
  <si>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</si>
  <si>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</si>
  <si>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</si>
  <si>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</si>
  <si>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</si>
  <si>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</si>
  <si>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</si>
  <si>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</si>
  <si>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</si>
  <si>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</si>
  <si>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</si>
  <si>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</si>
  <si>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</si>
  <si>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</si>
  <si>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</si>
  <si>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</si>
  <si>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</si>
  <si>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</si>
  <si>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</si>
  <si>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</si>
  <si>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</si>
  <si>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</si>
  <si>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</si>
  <si>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</si>
  <si>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</si>
  <si>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</si>
  <si>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</si>
  <si>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</si>
  <si>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</si>
  <si>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</si>
  <si>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</si>
  <si>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</si>
  <si>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</si>
  <si>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</si>
  <si>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</si>
  <si>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</si>
  <si>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</si>
  <si>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</si>
  <si>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</si>
  <si>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</si>
  <si>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</si>
  <si>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</si>
  <si>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</si>
  <si>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</si>
  <si>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</si>
  <si>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</si>
  <si>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</si>
  <si>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</si>
  <si>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</si>
  <si>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</si>
  <si>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</si>
  <si>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</si>
  <si>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</si>
  <si>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</si>
  <si>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</si>
  <si>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</si>
  <si>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</si>
  <si>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</si>
  <si>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</si>
  <si>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</si>
  <si>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</si>
  <si>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</si>
  <si>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</si>
  <si>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</si>
  <si>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</si>
  <si>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</si>
  <si>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</si>
  <si>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</si>
  <si>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</si>
  <si>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</si>
  <si>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</si>
  <si>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</si>
  <si>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</si>
  <si>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</si>
  <si>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</si>
  <si>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</si>
  <si>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</si>
  <si>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</si>
  <si>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</si>
  <si>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</si>
  <si>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</si>
  <si>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</si>
  <si>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</si>
  <si>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</si>
  <si>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</si>
  <si>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</si>
  <si>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</si>
  <si>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</si>
  <si>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</si>
  <si>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</si>
  <si>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</si>
  <si>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</si>
  <si>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</si>
  <si>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</si>
  <si>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</si>
  <si>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</si>
  <si>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</si>
  <si>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</si>
  <si>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</si>
  <si>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</si>
  <si>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</si>
  <si>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</si>
  <si>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</si>
  <si>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</si>
  <si>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</si>
  <si>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</si>
  <si>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</si>
  <si>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</si>
  <si>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</si>
  <si>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</si>
  <si>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</si>
  <si>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</si>
  <si>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</si>
  <si>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</si>
  <si>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</si>
  <si>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</si>
  <si>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</si>
  <si>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</si>
  <si>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</si>
  <si>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</si>
  <si>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</si>
  <si>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</si>
  <si>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</si>
  <si>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</si>
  <si>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</si>
  <si>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</si>
  <si>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</si>
  <si>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</si>
  <si>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</si>
  <si>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</si>
  <si>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</si>
  <si>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</si>
  <si>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</si>
  <si>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</si>
  <si>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</si>
  <si>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</si>
  <si>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</si>
  <si>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</si>
  <si>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</si>
  <si>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</si>
  <si>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</si>
  <si>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</si>
  <si>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</si>
  <si>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</si>
  <si>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</si>
  <si>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</si>
  <si>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</si>
  <si>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</si>
  <si>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</si>
  <si>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</si>
  <si>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</si>
  <si>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</si>
  <si>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</si>
  <si>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</si>
  <si>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</si>
  <si>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</si>
  <si>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</si>
  <si>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</si>
  <si>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</si>
  <si>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</si>
  <si>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</si>
  <si>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</si>
  <si>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</si>
  <si>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</si>
  <si>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</si>
  <si>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</si>
  <si>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</si>
  <si>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</si>
  <si>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</si>
  <si>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</si>
  <si>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</si>
  <si>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</si>
  <si>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</si>
  <si>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</si>
  <si>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</si>
  <si>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</si>
  <si>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</si>
  <si>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</si>
  <si>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</si>
  <si>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</si>
  <si>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</si>
  <si>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</si>
  <si>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</si>
  <si>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</si>
  <si>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</si>
  <si>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</si>
  <si>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</si>
  <si>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</si>
  <si>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</si>
  <si>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</si>
  <si>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</si>
  <si>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</si>
  <si>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</si>
  <si>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</si>
  <si>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</si>
  <si>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</si>
  <si>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</si>
  <si>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</si>
  <si>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</si>
  <si>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</si>
  <si>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</si>
  <si>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</si>
  <si>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</si>
  <si>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</si>
  <si>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</si>
  <si>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</si>
  <si>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</si>
  <si>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</si>
  <si>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</si>
  <si>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</si>
  <si>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</si>
  <si>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</si>
  <si>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</si>
  <si>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</si>
  <si>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</si>
  <si>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</si>
  <si>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</si>
  <si>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</si>
  <si>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</si>
  <si>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</si>
  <si>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</si>
  <si>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</si>
  <si>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</si>
  <si>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</si>
  <si>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</si>
  <si>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</si>
  <si>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</si>
  <si>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</si>
  <si>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</si>
  <si>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</si>
  <si>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</si>
  <si>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</si>
  <si>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</si>
  <si>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</si>
  <si>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</si>
  <si>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</si>
  <si>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</si>
  <si>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</si>
  <si>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</si>
  <si>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</si>
  <si>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</si>
  <si>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</si>
  <si>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</si>
  <si>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</si>
  <si>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</si>
  <si>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</si>
  <si>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</si>
  <si>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</si>
  <si>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</si>
  <si>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</si>
  <si>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</si>
  <si>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</si>
  <si>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</si>
  <si>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</si>
  <si>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</si>
  <si>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</si>
  <si>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</si>
  <si>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</si>
  <si>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</si>
  <si>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</si>
  <si>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</si>
  <si>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</si>
  <si>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</si>
  <si>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</si>
  <si>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</si>
  <si>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</si>
  <si>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</si>
  <si>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</si>
  <si>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</si>
  <si>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</si>
  <si>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</si>
  <si>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</si>
  <si>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</si>
  <si>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</si>
  <si>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</si>
  <si>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</si>
  <si>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</si>
  <si>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</si>
  <si>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</si>
  <si>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</si>
  <si>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</si>
  <si>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</si>
  <si>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</si>
  <si>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</si>
  <si>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</si>
  <si>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</si>
  <si>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</si>
  <si>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</si>
  <si>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</si>
  <si>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</si>
  <si>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</si>
  <si>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</si>
  <si>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</si>
  <si>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</si>
  <si>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</si>
  <si>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</si>
  <si>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</si>
  <si>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</si>
  <si>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</si>
  <si>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</si>
  <si>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</si>
  <si>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</si>
  <si>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</si>
  <si>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</si>
  <si>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</si>
  <si>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</si>
  <si>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</si>
  <si>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</si>
  <si>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</si>
  <si>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</si>
  <si>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</si>
  <si>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</si>
  <si>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</si>
  <si>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</si>
  <si>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</si>
  <si>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</si>
  <si>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</si>
  <si>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</si>
  <si>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</si>
  <si>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</si>
  <si>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</si>
  <si>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</si>
  <si>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</si>
  <si>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</si>
  <si>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</si>
  <si>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</si>
  <si>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</si>
  <si>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</si>
  <si>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</si>
  <si>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</si>
  <si>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</si>
  <si>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</si>
  <si>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</si>
  <si>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</si>
  <si>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</si>
  <si>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</si>
  <si>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</si>
  <si>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</si>
  <si>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</si>
  <si>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</si>
  <si>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</si>
  <si>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</si>
  <si>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</si>
  <si>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</si>
  <si>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</si>
  <si>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</si>
  <si>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</si>
  <si>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</si>
  <si>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</si>
  <si>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</si>
  <si>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</si>
  <si>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</si>
  <si>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</si>
  <si>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</si>
  <si>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</si>
  <si>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</si>
  <si>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</si>
  <si>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</si>
  <si>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</si>
  <si>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</si>
  <si>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</si>
  <si>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</si>
  <si>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</si>
  <si>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</si>
  <si>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</si>
  <si>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</si>
  <si>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</si>
  <si>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</si>
  <si>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</si>
  <si>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</si>
  <si>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</si>
  <si>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</si>
  <si>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</si>
  <si>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</si>
  <si>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</si>
  <si>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</si>
  <si>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</si>
  <si>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</si>
  <si>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</si>
  <si>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</si>
  <si>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</si>
  <si>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</si>
  <si>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</si>
  <si>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</si>
  <si>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</si>
  <si>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</si>
  <si>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</si>
  <si>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</si>
  <si>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</si>
  <si>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</si>
  <si>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</si>
  <si>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</si>
  <si>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</si>
  <si>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</si>
  <si>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</si>
  <si>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</si>
  <si>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</si>
  <si>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</si>
  <si>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</si>
  <si>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</si>
  <si>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</si>
  <si>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</si>
  <si>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</si>
  <si>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</si>
  <si>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</si>
  <si>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</si>
  <si>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</si>
  <si>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</si>
  <si>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</si>
  <si>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</si>
  <si>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</si>
  <si>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</si>
  <si>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</si>
  <si>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</si>
  <si>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</si>
  <si>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</si>
  <si>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</si>
  <si>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</si>
  <si>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</si>
  <si>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</si>
  <si>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</si>
  <si>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</si>
  <si>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</si>
  <si>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</si>
  <si>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</si>
  <si>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</si>
  <si>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</si>
  <si>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</si>
  <si>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</si>
  <si>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</si>
  <si>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</si>
  <si>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</si>
  <si>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</si>
  <si>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</si>
  <si>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</si>
  <si>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</si>
  <si>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</si>
  <si>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</si>
  <si>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</si>
  <si>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</si>
  <si>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</si>
  <si>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</si>
  <si>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</si>
  <si>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</si>
  <si>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</si>
  <si>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</si>
  <si>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</si>
  <si>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</si>
  <si>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</si>
  <si>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</si>
  <si>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</si>
  <si>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</si>
  <si>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</si>
  <si>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</si>
  <si>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</si>
  <si>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</si>
  <si>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</si>
  <si>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</si>
  <si>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</si>
  <si>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</si>
  <si>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</si>
  <si>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</si>
  <si>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</si>
  <si>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</si>
  <si>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</si>
  <si>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</si>
  <si>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</si>
  <si>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</si>
  <si>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</si>
  <si>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</si>
  <si>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</si>
  <si>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</si>
  <si>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</si>
  <si>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</si>
  <si>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</si>
  <si>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</si>
  <si>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</si>
  <si>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</si>
  <si>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</si>
  <si>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</si>
  <si>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</si>
  <si>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</si>
  <si>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</si>
  <si>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</si>
  <si>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</si>
  <si>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</si>
  <si>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</si>
  <si>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</si>
  <si>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</si>
  <si>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</si>
  <si>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</si>
  <si>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</si>
  <si>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</si>
  <si>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</si>
  <si>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</si>
  <si>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</si>
  <si>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</si>
  <si>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</si>
  <si>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</si>
  <si>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</si>
  <si>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</si>
  <si>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</si>
  <si>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</si>
  <si>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</si>
  <si>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</si>
  <si>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</si>
  <si>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</si>
  <si>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</si>
  <si>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</si>
  <si>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</si>
  <si>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</si>
  <si>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</si>
  <si>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</si>
  <si>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</si>
  <si>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</si>
  <si>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</si>
  <si>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</si>
  <si>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</si>
  <si>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</si>
  <si>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</si>
  <si>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</si>
  <si>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</si>
  <si>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</si>
  <si>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</si>
  <si>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</si>
  <si>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</si>
  <si>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</si>
  <si>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</si>
  <si>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</si>
  <si>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</si>
  <si>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</si>
  <si>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</si>
  <si>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</si>
  <si>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</si>
  <si>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</si>
  <si>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</si>
  <si>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</si>
  <si>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</si>
  <si>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</si>
  <si>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</si>
  <si>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</si>
  <si>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</si>
  <si>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</si>
  <si>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</si>
  <si>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</si>
  <si>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</si>
  <si>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</si>
  <si>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</si>
  <si>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</si>
  <si>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</si>
  <si>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</si>
  <si>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</si>
  <si>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</si>
  <si>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</si>
  <si>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</si>
  <si>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</si>
  <si>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</si>
  <si>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</si>
  <si>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</si>
  <si>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</si>
  <si>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</si>
  <si>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</si>
  <si>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</si>
  <si>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</si>
  <si>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</si>
  <si>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</si>
  <si>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</si>
  <si>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</si>
  <si>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</si>
  <si>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</si>
  <si>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</si>
  <si>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</si>
  <si>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</si>
  <si>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</si>
  <si>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</si>
  <si>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</si>
  <si>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</si>
  <si>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</si>
  <si>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</si>
  <si>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</si>
  <si>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</si>
  <si>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</si>
  <si>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</si>
  <si>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</si>
  <si>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</si>
  <si>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</si>
  <si>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</si>
  <si>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</si>
  <si>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</si>
  <si>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</si>
  <si>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</si>
  <si>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</si>
  <si>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</si>
  <si>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</si>
  <si>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</si>
  <si>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</si>
  <si>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</si>
  <si>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</si>
  <si>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</si>
  <si>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</si>
  <si>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</si>
  <si>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</si>
  <si>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</si>
  <si>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</si>
  <si>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</si>
  <si>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</si>
  <si>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</si>
  <si>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</si>
  <si>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</si>
  <si>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</si>
  <si>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</si>
  <si>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</si>
  <si>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</si>
  <si>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</si>
  <si>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</si>
  <si>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</si>
  <si>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</si>
  <si>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</si>
  <si>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</si>
  <si>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</si>
  <si>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</si>
  <si>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</si>
  <si>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</si>
  <si>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</si>
  <si>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</si>
  <si>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</si>
  <si>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</si>
  <si>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</si>
  <si>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</si>
  <si>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</si>
  <si>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</si>
  <si>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</si>
  <si>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</si>
  <si>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</si>
  <si>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</si>
  <si>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</si>
  <si>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</si>
  <si>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</si>
  <si>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</si>
  <si>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</si>
  <si>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</si>
  <si>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</si>
  <si>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</si>
  <si>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</si>
  <si>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</si>
  <si>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</si>
  <si>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</si>
  <si>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</si>
  <si>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</si>
  <si>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</si>
  <si>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</si>
  <si>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</si>
  <si>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</si>
  <si>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</si>
  <si>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</si>
  <si>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</si>
  <si>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</si>
  <si>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</si>
  <si>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</si>
  <si>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</si>
  <si>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</si>
  <si>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</si>
  <si>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</si>
  <si>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</si>
  <si>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</si>
  <si>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</si>
  <si>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</si>
  <si>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</si>
  <si>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</si>
  <si>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</si>
  <si>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</si>
  <si>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</si>
  <si>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</si>
  <si>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</si>
  <si>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</si>
  <si>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</si>
  <si>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</si>
  <si>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</si>
  <si>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</si>
  <si>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</si>
  <si>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</si>
  <si>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</si>
  <si>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</si>
  <si>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</si>
  <si>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</si>
  <si>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</si>
  <si>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</si>
  <si>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</si>
  <si>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</si>
  <si>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</si>
  <si>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</si>
  <si>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</si>
  <si>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</si>
  <si>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</si>
  <si>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</si>
  <si>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</si>
  <si>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</si>
  <si>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</si>
  <si>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</si>
  <si>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</si>
  <si>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</si>
  <si>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</si>
  <si>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</si>
  <si>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</si>
  <si>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</si>
  <si>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</si>
  <si>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</si>
  <si>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</si>
  <si>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</si>
  <si>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</si>
  <si>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</si>
  <si>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</si>
  <si>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</si>
  <si>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</si>
  <si>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</si>
  <si>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</si>
  <si>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</si>
  <si>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</si>
  <si>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</si>
  <si>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</si>
  <si>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</si>
  <si>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</si>
  <si>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</si>
  <si>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</si>
  <si>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</si>
  <si>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</si>
  <si>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</si>
  <si>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</si>
  <si>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</si>
  <si>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</si>
  <si>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</si>
  <si>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</si>
  <si>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</si>
  <si>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</si>
  <si>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</si>
  <si>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</si>
  <si>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</si>
  <si>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</si>
  <si>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</si>
  <si>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</si>
  <si>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</si>
  <si>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</si>
  <si>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</si>
  <si>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</si>
  <si>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</si>
  <si>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</si>
  <si>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</si>
  <si>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</si>
  <si>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</si>
  <si>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</si>
  <si>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</si>
  <si>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</si>
  <si>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</si>
  <si>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</si>
  <si>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</si>
  <si>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</si>
  <si>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</si>
  <si>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</si>
  <si>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</si>
  <si>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</si>
  <si>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</si>
  <si>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</si>
  <si>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</si>
  <si>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</si>
  <si>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</si>
  <si>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</si>
  <si>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</si>
  <si>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</si>
  <si>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</si>
  <si>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</si>
  <si>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</si>
  <si>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</si>
  <si>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</si>
  <si>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</si>
  <si>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</si>
  <si>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</si>
  <si>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</si>
  <si>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</si>
  <si>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</si>
  <si>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</si>
  <si>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</si>
  <si>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</si>
  <si>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</si>
  <si>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</si>
  <si>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</si>
  <si>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</si>
  <si>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</si>
  <si>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</si>
  <si>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</si>
  <si>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</si>
  <si>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</si>
  <si>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</si>
  <si>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</si>
  <si>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</si>
  <si>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</si>
  <si>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</si>
  <si>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</si>
  <si>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</si>
  <si>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</si>
  <si>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</si>
  <si>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</si>
  <si>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</si>
  <si>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</si>
  <si>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</si>
  <si>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</si>
  <si>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</si>
  <si>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</si>
  <si>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</si>
  <si>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</si>
  <si>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</si>
  <si>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</si>
  <si>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</si>
  <si>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</si>
  <si>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</si>
  <si>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</si>
  <si>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</si>
  <si>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</si>
  <si>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</si>
  <si>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</si>
  <si>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</si>
  <si>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</si>
  <si>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</si>
  <si>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</si>
  <si>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</si>
  <si>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</si>
  <si>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</si>
  <si>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</si>
  <si>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</si>
  <si>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</si>
  <si>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</si>
  <si>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</si>
  <si>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</si>
  <si>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</si>
  <si>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</si>
  <si>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</si>
  <si>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</si>
  <si>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</si>
  <si>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</si>
  <si>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</si>
  <si>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</si>
  <si>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</si>
  <si>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</si>
  <si>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</si>
  <si>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</si>
  <si>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</si>
  <si>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</si>
  <si>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</si>
  <si>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</si>
  <si>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</si>
  <si>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</si>
  <si>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</si>
  <si>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</si>
  <si>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</si>
  <si>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</si>
  <si>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</si>
  <si>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</si>
  <si>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</si>
  <si>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</si>
  <si>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</si>
  <si>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</si>
  <si>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</si>
  <si>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</si>
  <si>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</si>
  <si>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</si>
  <si>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</si>
  <si>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</si>
  <si>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</si>
  <si>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</si>
  <si>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</si>
  <si>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</si>
  <si>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</si>
  <si>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</si>
  <si>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</si>
  <si>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</si>
  <si>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</si>
  <si>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</si>
  <si>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</si>
  <si>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</si>
  <si>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</si>
  <si>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</si>
  <si>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</si>
  <si>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</si>
  <si>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</si>
  <si>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</si>
  <si>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</si>
  <si>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</si>
  <si>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</si>
  <si>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</si>
  <si>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</si>
  <si>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</si>
  <si>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</si>
  <si>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</si>
  <si>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</si>
  <si>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</si>
  <si>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</si>
  <si>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</si>
  <si>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</si>
  <si>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</si>
  <si>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</si>
  <si>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</si>
  <si>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</si>
  <si>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</si>
  <si>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</si>
  <si>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</si>
  <si>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</si>
  <si>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</si>
  <si>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</si>
  <si>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</si>
  <si>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</si>
  <si>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</si>
  <si>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</si>
  <si>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</si>
  <si>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</si>
  <si>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</si>
  <si>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</si>
  <si>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</si>
  <si>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</si>
  <si>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</si>
  <si>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</si>
  <si>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</si>
  <si>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</si>
  <si>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</si>
  <si>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</si>
  <si>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</si>
  <si>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</si>
  <si>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</si>
  <si>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</si>
  <si>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</si>
  <si>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</si>
  <si>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</si>
  <si>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</si>
  <si>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</si>
  <si>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</si>
  <si>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</si>
  <si>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</si>
  <si>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</si>
  <si>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</si>
  <si>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</si>
  <si>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</si>
  <si>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</si>
  <si>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</si>
  <si>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</si>
  <si>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</si>
  <si>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</si>
  <si>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</si>
  <si>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</si>
  <si>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</si>
  <si>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</si>
  <si>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</si>
  <si>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</si>
  <si>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</si>
  <si>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</si>
  <si>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</si>
  <si>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</si>
  <si>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</si>
  <si>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</si>
  <si>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</si>
  <si>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</si>
  <si>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</si>
  <si>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</si>
  <si>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</si>
  <si>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</si>
  <si>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</si>
  <si>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</si>
  <si>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</si>
  <si>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</si>
  <si>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</si>
  <si>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</si>
  <si>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</si>
  <si>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</si>
  <si>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</si>
  <si>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</si>
  <si>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</si>
  <si>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</si>
  <si>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</si>
  <si>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</si>
  <si>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</si>
  <si>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</si>
  <si>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</si>
  <si>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</si>
  <si>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</si>
  <si>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</si>
  <si>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</si>
  <si>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</si>
  <si>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</si>
  <si>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</si>
  <si>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</si>
  <si>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</si>
  <si>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</si>
  <si>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</si>
  <si>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</si>
  <si>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</si>
  <si>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</si>
  <si>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</si>
  <si>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</si>
  <si>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</si>
  <si>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</si>
  <si>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</si>
  <si>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</si>
  <si>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</si>
  <si>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</si>
  <si>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</si>
  <si>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</si>
  <si>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</si>
  <si>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</si>
  <si>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</si>
  <si>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</si>
  <si>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</si>
  <si>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</si>
  <si>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</si>
  <si>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</si>
  <si>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</si>
  <si>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</si>
  <si>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</si>
  <si>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</si>
  <si>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</si>
  <si>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</si>
  <si>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</si>
  <si>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</si>
  <si>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</si>
  <si>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</si>
  <si>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</si>
  <si>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</si>
  <si>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</si>
  <si>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</si>
  <si>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</si>
  <si>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</si>
  <si>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</si>
  <si>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</si>
  <si>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</si>
  <si>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</si>
  <si>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</si>
  <si>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</si>
  <si>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</si>
  <si>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</si>
  <si>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</si>
  <si>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</si>
  <si>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</si>
  <si>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</si>
  <si>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</si>
  <si>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</si>
  <si>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</si>
  <si>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</si>
  <si>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</si>
  <si>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</si>
  <si>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</si>
  <si>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</si>
  <si>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</si>
  <si>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</si>
  <si>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</si>
  <si>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</si>
  <si>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</si>
  <si>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</si>
  <si>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</si>
  <si>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</si>
  <si>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</si>
  <si>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</si>
  <si>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</si>
  <si>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</si>
  <si>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</si>
  <si>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</si>
  <si>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</si>
  <si>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</si>
  <si>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</si>
  <si>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</si>
  <si>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</si>
  <si>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</si>
  <si>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</si>
  <si>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</si>
  <si>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</si>
  <si>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</si>
  <si>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</si>
  <si>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</si>
  <si>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</si>
  <si>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</si>
  <si>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</si>
  <si>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</si>
  <si>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</si>
  <si>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</si>
  <si>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</si>
  <si>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</si>
  <si>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</si>
  <si>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</si>
  <si>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</si>
  <si>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</si>
  <si>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</si>
  <si>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</si>
  <si>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</si>
  <si>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</si>
  <si>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</si>
  <si>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</si>
  <si>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</si>
  <si>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</si>
  <si>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</si>
  <si>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</si>
  <si>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</si>
  <si>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</si>
  <si>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</si>
  <si>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</si>
  <si>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</si>
  <si>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</si>
  <si>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</si>
  <si>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</si>
  <si>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</si>
  <si>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</si>
  <si>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</si>
  <si>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</si>
  <si>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</si>
  <si>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</si>
  <si>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</si>
  <si>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</si>
  <si>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</si>
  <si>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</si>
  <si>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</si>
  <si>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</si>
  <si>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</si>
  <si>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</si>
  <si>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</si>
  <si>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</si>
  <si>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</si>
  <si>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</si>
  <si>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</si>
  <si>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</si>
  <si>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</si>
  <si>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</si>
  <si>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</si>
  <si>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</si>
  <si>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</si>
  <si>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</si>
  <si>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</si>
  <si>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</si>
  <si>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</si>
  <si>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</si>
  <si>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</si>
  <si>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</si>
  <si>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</si>
  <si>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</si>
  <si>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</si>
  <si>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</si>
  <si>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</si>
  <si>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</si>
  <si>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</si>
  <si>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</si>
  <si>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</si>
  <si>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</si>
  <si>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</si>
  <si>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</si>
  <si>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</si>
  <si>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</si>
  <si>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</si>
  <si>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</si>
  <si>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</si>
  <si>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</si>
  <si>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</si>
  <si>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</si>
  <si>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</si>
  <si>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</si>
  <si>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</si>
  <si>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</si>
  <si>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</si>
  <si>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</si>
  <si>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</si>
  <si>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</si>
  <si>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</si>
  <si>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</si>
  <si>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</si>
  <si>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</si>
  <si>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</si>
  <si>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</si>
  <si>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</si>
  <si>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</si>
  <si>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</si>
  <si>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</si>
  <si>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</si>
  <si>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</si>
  <si>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</si>
  <si>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</si>
  <si>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</si>
  <si>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</si>
  <si>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</si>
  <si>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</si>
  <si>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</si>
  <si>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</si>
  <si>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</si>
  <si>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</si>
  <si>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</si>
  <si>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</si>
  <si>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</si>
  <si>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</si>
  <si>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</si>
  <si>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</si>
  <si>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</si>
  <si>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</si>
  <si>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</si>
  <si>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</si>
  <si>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</si>
  <si>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</si>
  <si>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</si>
  <si>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</si>
  <si>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</si>
  <si>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</si>
  <si>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</si>
  <si>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</si>
  <si>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</si>
  <si>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</si>
  <si>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</si>
  <si>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</si>
  <si>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</si>
  <si>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</si>
  <si>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</si>
  <si>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</si>
  <si>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</si>
  <si>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</si>
  <si>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</si>
  <si>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</si>
  <si>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</si>
  <si>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</si>
  <si>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</si>
  <si>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</si>
  <si>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</si>
  <si>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</si>
  <si>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</si>
  <si>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</si>
  <si>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</si>
  <si>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</si>
  <si>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</si>
  <si>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</si>
  <si>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</si>
  <si>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</si>
  <si>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</si>
  <si>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</si>
  <si>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</si>
  <si>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</si>
  <si>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</si>
  <si>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</si>
  <si>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</si>
  <si>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</si>
  <si>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</si>
  <si>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</si>
  <si>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</si>
  <si>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</si>
  <si>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</si>
  <si>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</si>
  <si>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</si>
  <si>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</si>
  <si>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</si>
  <si>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</si>
  <si>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</si>
  <si>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</si>
  <si>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</si>
  <si>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</si>
  <si>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</si>
  <si>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</si>
  <si>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</si>
  <si>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</si>
  <si>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</si>
  <si>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</si>
  <si>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</si>
  <si>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</si>
  <si>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</si>
  <si>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</si>
  <si>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</si>
  <si>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</si>
  <si>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</si>
  <si>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</si>
  <si>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</si>
  <si>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</si>
  <si>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</si>
  <si>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</si>
  <si>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</si>
  <si>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</si>
  <si>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</si>
  <si>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</si>
  <si>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</si>
  <si>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</si>
  <si>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</si>
  <si>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</si>
  <si>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</si>
  <si>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</si>
  <si>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</si>
  <si>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</si>
  <si>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</si>
  <si>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</si>
  <si>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</si>
  <si>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</si>
  <si>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</si>
  <si>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</si>
  <si>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</si>
  <si>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</si>
  <si>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</si>
  <si>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</si>
  <si>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</si>
  <si>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</si>
  <si>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</si>
  <si>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</si>
  <si>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</si>
  <si>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</si>
  <si>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</si>
  <si>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</si>
  <si>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</si>
  <si>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</si>
  <si>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</si>
  <si>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</si>
  <si>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</si>
  <si>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</si>
  <si>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</si>
  <si>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</si>
  <si>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</si>
  <si>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</si>
  <si>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</si>
  <si>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</si>
  <si>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</si>
  <si>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</si>
  <si>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</si>
  <si>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</si>
  <si>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</si>
  <si>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</si>
  <si>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</si>
  <si>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</si>
  <si>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</si>
  <si>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</si>
  <si>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</si>
  <si>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</si>
  <si>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</si>
  <si>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</si>
  <si>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</si>
  <si>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</si>
  <si>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</si>
  <si>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</si>
  <si>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</si>
  <si>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</si>
  <si>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</si>
  <si>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</si>
  <si>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</si>
  <si>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</si>
  <si>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</si>
  <si>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</si>
  <si>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</si>
  <si>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</si>
  <si>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</si>
  <si>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</si>
  <si>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</si>
  <si>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</si>
  <si>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</si>
  <si>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</si>
  <si>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</si>
  <si>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</si>
  <si>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</si>
  <si>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</si>
  <si>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</si>
  <si>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</si>
  <si>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</si>
  <si>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</si>
  <si>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</si>
  <si>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</si>
  <si>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</si>
  <si>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</si>
  <si>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</si>
  <si>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</si>
  <si>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</si>
  <si>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</si>
  <si>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</si>
  <si>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</si>
  <si>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</si>
  <si>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</si>
  <si>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</si>
  <si>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</si>
  <si>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</si>
  <si>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</si>
  <si>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</si>
  <si>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</si>
  <si>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</si>
  <si>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</si>
  <si>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</si>
  <si>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</si>
  <si>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</si>
  <si>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</si>
  <si>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</si>
  <si>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</si>
  <si>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</si>
  <si>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</si>
  <si>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</si>
  <si>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</si>
  <si>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</si>
  <si>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</si>
  <si>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</si>
  <si>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</si>
  <si>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</si>
  <si>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</si>
  <si>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</si>
  <si>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</si>
  <si>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</si>
  <si>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</si>
  <si>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</si>
  <si>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</si>
  <si>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</si>
  <si>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</si>
  <si>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</si>
  <si>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</si>
  <si>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</si>
  <si>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</si>
  <si>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</si>
  <si>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</si>
  <si>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</si>
  <si>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</si>
  <si>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</si>
  <si>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</si>
  <si>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</si>
  <si>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</si>
  <si>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</si>
  <si>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</si>
  <si>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</si>
  <si>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</si>
  <si>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</si>
  <si>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</si>
  <si>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</si>
  <si>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</si>
  <si>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</si>
  <si>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</si>
  <si>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</si>
  <si>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</si>
  <si>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</si>
  <si>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</si>
  <si>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</si>
  <si>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</si>
  <si>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</si>
  <si>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</si>
  <si>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</si>
  <si>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</si>
  <si>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</si>
  <si>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</si>
  <si>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</si>
  <si>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</si>
  <si>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</si>
  <si>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</si>
  <si>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</si>
  <si>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</si>
  <si>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</si>
  <si>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</si>
  <si>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</si>
  <si>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</si>
  <si>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</si>
  <si>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</si>
  <si>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</si>
  <si>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</si>
  <si>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</si>
  <si>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</si>
  <si>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</si>
  <si>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</si>
  <si>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</si>
  <si>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</si>
  <si>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</si>
  <si>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</si>
  <si>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</si>
  <si>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</si>
  <si>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</si>
  <si>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</si>
  <si>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</si>
  <si>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</si>
  <si>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</si>
  <si>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</si>
  <si>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</si>
  <si>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</si>
  <si>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</si>
  <si>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</si>
  <si>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</si>
  <si>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</si>
  <si>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</si>
  <si>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</si>
  <si>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</si>
  <si>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</si>
  <si>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</si>
  <si>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</si>
  <si>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</si>
  <si>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</si>
  <si>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</si>
  <si>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</si>
  <si>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</si>
  <si>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</si>
  <si>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</si>
  <si>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</si>
  <si>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</si>
  <si>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</si>
  <si>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</si>
  <si>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</si>
  <si>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</si>
  <si>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</si>
  <si>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</si>
  <si>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</si>
  <si>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</si>
  <si>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</si>
  <si>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</si>
  <si>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</si>
  <si>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</si>
  <si>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</si>
  <si>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</si>
  <si>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</si>
  <si>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</si>
  <si>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</si>
  <si>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</si>
  <si>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</si>
  <si>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</si>
  <si>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</si>
  <si>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</si>
  <si>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</si>
  <si>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</si>
  <si>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</si>
  <si>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</si>
  <si>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</si>
  <si>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</si>
  <si>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</si>
  <si>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</si>
  <si>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</si>
  <si>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</si>
  <si>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</si>
  <si>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</si>
  <si>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</si>
  <si>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</si>
  <si>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</si>
  <si>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</si>
  <si>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</si>
  <si>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</si>
  <si>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</si>
  <si>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</si>
  <si>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</si>
  <si>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</si>
  <si>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</si>
  <si>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</si>
  <si>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</si>
  <si>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</si>
  <si>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</si>
  <si>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</si>
  <si>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</si>
  <si>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</si>
  <si>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</si>
  <si>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</si>
  <si>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</si>
  <si>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</si>
  <si>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</si>
  <si>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</si>
  <si>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</si>
  <si>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</si>
  <si>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</si>
  <si>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</si>
  <si>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</si>
  <si>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</si>
  <si>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</si>
  <si>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</si>
  <si>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</si>
  <si>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</si>
  <si>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</si>
  <si>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</si>
  <si>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</si>
  <si>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</si>
  <si>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</si>
  <si>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</si>
  <si>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</si>
  <si>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</si>
  <si>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</si>
  <si>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</si>
  <si>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</si>
  <si>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</si>
  <si>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</si>
  <si>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</si>
  <si>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</si>
  <si>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</si>
  <si>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</si>
  <si>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</si>
  <si>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</si>
  <si>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</si>
  <si>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</si>
  <si>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</si>
  <si>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</si>
  <si>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</si>
  <si>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</si>
  <si>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</si>
  <si>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</si>
  <si>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</si>
  <si>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</si>
  <si>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</si>
  <si>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</si>
  <si>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</si>
  <si>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</si>
  <si>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</si>
  <si>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</si>
  <si>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</si>
  <si>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</si>
  <si>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</si>
  <si>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</si>
  <si>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</si>
  <si>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</si>
  <si>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</si>
  <si>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</si>
  <si>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</si>
  <si>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</si>
  <si>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</si>
  <si>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</si>
  <si>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</si>
  <si>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</si>
  <si>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</si>
  <si>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</si>
  <si>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</si>
  <si>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</si>
  <si>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</si>
  <si>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</si>
  <si>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</si>
  <si>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</si>
  <si>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</si>
  <si>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</si>
  <si>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</si>
  <si>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</si>
  <si>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</si>
  <si>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</si>
  <si>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</si>
  <si>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</si>
  <si>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</si>
  <si>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</si>
  <si>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</si>
  <si>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</si>
  <si>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</si>
  <si>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</si>
  <si>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</si>
  <si>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</si>
  <si>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</si>
  <si>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</si>
  <si>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</si>
  <si>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</si>
  <si>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</si>
  <si>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</si>
  <si>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</si>
  <si>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</si>
  <si>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</si>
  <si>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</si>
  <si>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</si>
  <si>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</si>
  <si>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</si>
  <si>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</si>
  <si>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</si>
  <si>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</si>
  <si>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</si>
  <si>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</si>
  <si>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</si>
  <si>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</si>
  <si>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</si>
  <si>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</si>
  <si>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</si>
  <si>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</si>
  <si>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</si>
  <si>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</si>
  <si>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</si>
  <si>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</si>
  <si>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</si>
  <si>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</si>
  <si>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</si>
  <si>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</si>
  <si>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</si>
  <si>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</si>
  <si>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</si>
  <si>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</si>
  <si>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</si>
  <si>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</si>
  <si>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</si>
  <si>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</si>
  <si>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</si>
  <si>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</si>
  <si>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</si>
  <si>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</si>
  <si>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</si>
  <si>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</si>
  <si>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</si>
  <si>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</si>
  <si>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</si>
  <si>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</si>
  <si>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</si>
  <si>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</si>
  <si>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</si>
  <si>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</si>
  <si>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</si>
  <si>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</si>
  <si>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</si>
  <si>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</si>
  <si>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</si>
  <si>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</si>
  <si>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</si>
  <si>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</si>
  <si>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</si>
  <si>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</si>
  <si>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</si>
  <si>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</si>
  <si>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</si>
  <si>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</si>
  <si>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</si>
  <si>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</si>
  <si>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</si>
  <si>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</si>
  <si>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</si>
  <si>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</si>
  <si>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</si>
  <si>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</si>
  <si>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</si>
  <si>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</si>
  <si>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</si>
  <si>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</si>
  <si>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</si>
  <si>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</si>
  <si>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</si>
  <si>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</si>
  <si>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</si>
  <si>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</si>
  <si>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</si>
  <si>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</si>
  <si>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</si>
  <si>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</si>
  <si>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</si>
  <si>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</si>
  <si>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</si>
  <si>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</si>
  <si>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</si>
  <si>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</si>
  <si>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</si>
  <si>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</si>
  <si>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</si>
  <si>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</si>
  <si>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</si>
  <si>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</si>
  <si>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</si>
  <si>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</si>
  <si>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</si>
  <si>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</si>
  <si>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</si>
  <si>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</si>
  <si>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</si>
  <si>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</si>
  <si>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</si>
  <si>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</si>
  <si>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</si>
  <si>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</si>
  <si>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</si>
  <si>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</si>
  <si>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</si>
  <si>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</si>
  <si>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</si>
  <si>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</si>
  <si>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</si>
  <si>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</si>
  <si>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</si>
  <si>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</si>
  <si>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</si>
  <si>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</si>
  <si>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</si>
  <si>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</si>
  <si>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</si>
  <si>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</si>
  <si>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</si>
  <si>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</si>
  <si>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</si>
  <si>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</si>
  <si>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</si>
  <si>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</si>
  <si>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</si>
  <si>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</si>
  <si>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</si>
  <si>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</si>
  <si>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</si>
  <si>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</si>
  <si>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</si>
  <si>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</si>
  <si>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</si>
  <si>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</si>
  <si>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</si>
  <si>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</si>
  <si>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</si>
  <si>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</si>
  <si>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</si>
  <si>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</si>
  <si>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</si>
  <si>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</si>
  <si>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</si>
  <si>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</si>
  <si>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</si>
  <si>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</si>
  <si>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</si>
  <si>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</si>
  <si>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</si>
  <si>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</si>
  <si>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</si>
  <si>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</si>
  <si>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</si>
  <si>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</si>
  <si>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</si>
  <si>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</si>
  <si>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</si>
  <si>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</si>
  <si>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</si>
  <si>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</si>
  <si>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</si>
  <si>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</si>
  <si>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</si>
  <si>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</si>
  <si>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</si>
  <si>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</si>
  <si>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</si>
  <si>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</si>
  <si>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</si>
  <si>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</si>
  <si>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</si>
  <si>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</si>
  <si>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</si>
  <si>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</si>
  <si>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</si>
  <si>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</si>
  <si>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</si>
  <si>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</si>
  <si>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</si>
  <si>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</si>
  <si>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</si>
  <si>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</si>
  <si>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</si>
  <si>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</si>
  <si>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</si>
  <si>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</si>
  <si>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</si>
  <si>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</si>
  <si>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</si>
  <si>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</si>
  <si>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</si>
  <si>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</si>
  <si>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</si>
  <si>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</si>
  <si>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</si>
  <si>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</si>
  <si>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</si>
  <si>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</si>
  <si>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</si>
  <si>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</si>
  <si>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</si>
  <si>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</si>
  <si>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</si>
  <si>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</si>
  <si>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</si>
  <si>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</si>
  <si>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</si>
  <si>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</si>
  <si>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</si>
  <si>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</si>
  <si>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</si>
  <si>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</si>
  <si>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</si>
  <si>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</si>
  <si>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</si>
  <si>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</si>
  <si>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</si>
  <si>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</si>
  <si>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</si>
  <si>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</si>
  <si>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</si>
  <si>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</si>
  <si>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</si>
  <si>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</si>
  <si>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</si>
  <si>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</si>
  <si>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</si>
  <si>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</si>
  <si>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</si>
  <si>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</si>
  <si>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</si>
  <si>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</si>
  <si>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</si>
  <si>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</si>
  <si>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</si>
  <si>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</si>
  <si>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</si>
  <si>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</si>
  <si>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</si>
  <si>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</si>
  <si>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</si>
  <si>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</si>
  <si>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</si>
  <si>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</si>
  <si>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</si>
  <si>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</si>
  <si>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</si>
  <si>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</si>
  <si>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</si>
  <si>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</si>
  <si>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</si>
  <si>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</si>
  <si>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</si>
  <si>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</si>
  <si>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</si>
  <si>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</si>
  <si>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</si>
  <si>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</si>
  <si>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</si>
  <si>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</si>
  <si>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</si>
  <si>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</si>
  <si>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</si>
  <si>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</si>
  <si>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</si>
  <si>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</si>
  <si>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</si>
  <si>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</si>
  <si>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</si>
  <si>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</si>
  <si>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</si>
  <si>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</si>
  <si>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</si>
  <si>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</si>
  <si>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</si>
  <si>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</si>
  <si>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</si>
  <si>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</si>
  <si>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</si>
  <si>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</si>
  <si>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</si>
  <si>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</si>
  <si>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</si>
  <si>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</si>
  <si>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</si>
  <si>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</si>
  <si>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</si>
  <si>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</si>
  <si>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</si>
  <si>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</si>
  <si>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</si>
  <si>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</si>
  <si>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</si>
  <si>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</si>
  <si>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</si>
  <si>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</si>
  <si>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</si>
  <si>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</si>
  <si>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</si>
  <si>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</si>
  <si>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</si>
  <si>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</si>
  <si>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</si>
  <si>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</si>
  <si>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</si>
  <si>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</si>
  <si>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</si>
  <si>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</si>
  <si>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</si>
  <si>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</si>
  <si>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</si>
  <si>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</si>
  <si>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</si>
  <si>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</si>
  <si>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</si>
  <si>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</si>
  <si>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</si>
  <si>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</si>
  <si>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</si>
  <si>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</si>
  <si>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</si>
  <si>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</si>
  <si>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</si>
  <si>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</si>
  <si>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</si>
  <si>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</si>
  <si>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</si>
  <si>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</si>
  <si>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</si>
  <si>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</si>
  <si>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</si>
  <si>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</si>
  <si>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</si>
  <si>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</si>
  <si>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</si>
  <si>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</si>
  <si>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</si>
  <si>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</si>
  <si>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</si>
  <si>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</si>
  <si>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</si>
  <si>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</si>
  <si>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</si>
  <si>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</si>
  <si>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</si>
  <si>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</si>
  <si>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</si>
  <si>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</si>
  <si>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</si>
  <si>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</si>
  <si>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</si>
  <si>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</si>
  <si>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</si>
  <si>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</si>
  <si>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</si>
  <si>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</si>
  <si>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</si>
  <si>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</si>
  <si>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</si>
  <si>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</si>
  <si>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</si>
  <si>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</si>
  <si>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</si>
  <si>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</si>
  <si>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</si>
  <si>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</si>
  <si>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</si>
  <si>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</si>
  <si>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</si>
  <si>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</si>
  <si>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</si>
  <si>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</si>
  <si>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</si>
  <si>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</si>
  <si>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</si>
  <si>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</si>
  <si>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</si>
  <si>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</si>
  <si>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</si>
  <si>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</si>
  <si>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</si>
  <si>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</si>
  <si>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</si>
  <si>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</si>
  <si>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</si>
  <si>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</si>
  <si>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</si>
  <si>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</si>
  <si>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</si>
  <si>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</si>
  <si>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</si>
  <si>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</si>
  <si>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</si>
  <si>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</si>
  <si>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</si>
  <si>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</si>
  <si>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</si>
  <si>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</si>
  <si>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</si>
  <si>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</si>
  <si>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</si>
  <si>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</si>
  <si>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</si>
  <si>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</si>
  <si>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</si>
  <si>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</si>
  <si>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</si>
  <si>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</si>
  <si>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</si>
  <si>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</si>
  <si>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</si>
  <si>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</si>
  <si>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</si>
  <si>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</si>
  <si>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</si>
  <si>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</si>
  <si>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</si>
  <si>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</si>
  <si>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</si>
  <si>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</si>
  <si>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</si>
  <si>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</si>
  <si>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</si>
  <si>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</si>
  <si>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</si>
  <si>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</si>
  <si>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</si>
  <si>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</si>
  <si>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</si>
  <si>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</si>
  <si>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</si>
  <si>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</si>
  <si>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</si>
  <si>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</si>
  <si>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</si>
  <si>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</si>
  <si>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</si>
  <si>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</si>
  <si>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</si>
  <si>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</si>
  <si>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</si>
  <si>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</si>
  <si>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</si>
  <si>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</si>
  <si>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</si>
  <si>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</si>
  <si>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</si>
  <si>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</si>
  <si>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</si>
  <si>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</si>
  <si>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</si>
  <si>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</si>
  <si>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</si>
  <si>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</si>
  <si>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</si>
  <si>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</si>
  <si>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</si>
  <si>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</si>
  <si>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</si>
  <si>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</si>
  <si>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</si>
  <si>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</si>
  <si>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</si>
  <si>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</si>
  <si>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</si>
  <si>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</si>
  <si>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</si>
  <si>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</si>
  <si>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</si>
  <si>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</si>
  <si>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</si>
  <si>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</si>
  <si>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</si>
  <si>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</si>
  <si>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</si>
  <si>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</si>
  <si>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</si>
  <si>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</si>
  <si>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</si>
  <si>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</si>
  <si>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</si>
  <si>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</si>
  <si>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</si>
  <si>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</si>
  <si>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</si>
  <si>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</si>
  <si>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</si>
  <si>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</si>
  <si>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</si>
  <si>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</si>
  <si>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</si>
  <si>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</si>
  <si>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</si>
  <si>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</si>
  <si>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</si>
  <si>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</si>
  <si>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</si>
  <si>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</si>
  <si>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</si>
  <si>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</si>
  <si>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</si>
  <si>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</si>
  <si>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</si>
  <si>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</si>
  <si>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</si>
  <si>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</si>
  <si>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</si>
  <si>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</si>
  <si>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</si>
  <si>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</si>
  <si>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</si>
  <si>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</si>
  <si>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</si>
  <si>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</si>
  <si>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</si>
  <si>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</si>
  <si>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</si>
  <si>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</si>
  <si>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</si>
  <si>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</si>
  <si>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</si>
  <si>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</si>
  <si>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</si>
  <si>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</si>
  <si>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</si>
  <si>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</si>
  <si>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</si>
  <si>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</si>
  <si>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</si>
  <si>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</si>
  <si>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</si>
  <si>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</si>
  <si>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</si>
  <si>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</si>
  <si>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</si>
  <si>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</si>
  <si>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</si>
  <si>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</si>
  <si>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</si>
  <si>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</si>
  <si>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</si>
  <si>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</si>
  <si>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</si>
  <si>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</si>
  <si>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</si>
  <si>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</si>
  <si>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</si>
  <si>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</si>
  <si>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</si>
  <si>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</si>
  <si>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</si>
  <si>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</si>
  <si>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</si>
  <si>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</si>
  <si>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</si>
  <si>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</si>
  <si>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</si>
  <si>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</si>
  <si>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</si>
  <si>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</si>
  <si>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</si>
  <si>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</si>
  <si>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</si>
  <si>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</si>
  <si>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</si>
  <si>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</si>
  <si>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</si>
  <si>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</si>
  <si>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</si>
  <si>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</si>
  <si>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</si>
  <si>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</si>
  <si>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</si>
  <si>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</si>
  <si>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</si>
  <si>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</si>
  <si>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</si>
  <si>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</si>
  <si>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</si>
  <si>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</si>
  <si>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</si>
  <si>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</si>
  <si>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</si>
  <si>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</si>
  <si>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</si>
  <si>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</si>
  <si>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</si>
  <si>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</si>
  <si>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</si>
  <si>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</si>
  <si>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</si>
  <si>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</si>
  <si>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</si>
  <si>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</si>
  <si>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</si>
  <si>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</si>
  <si>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</si>
  <si>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</si>
  <si>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</si>
  <si>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</si>
  <si>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</si>
  <si>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</si>
  <si>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</si>
  <si>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</si>
  <si>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</si>
  <si>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</si>
  <si>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</si>
  <si>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</si>
  <si>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</si>
  <si>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</si>
  <si>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</si>
  <si>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</si>
  <si>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</si>
  <si>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</si>
  <si>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</si>
  <si>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</si>
  <si>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</si>
  <si>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</si>
  <si>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</si>
  <si>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</si>
  <si>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</si>
  <si>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</si>
  <si>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</si>
  <si>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</si>
  <si>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</si>
  <si>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</si>
  <si>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</si>
  <si>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</si>
  <si>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</si>
  <si>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</si>
  <si>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</si>
  <si>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</si>
  <si>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</si>
  <si>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</si>
  <si>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</si>
  <si>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</si>
  <si>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</si>
  <si>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</si>
  <si>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</si>
  <si>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</si>
  <si>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</si>
  <si>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</si>
  <si>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</si>
  <si>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</si>
  <si>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</si>
  <si>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</si>
  <si>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</si>
  <si>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</si>
  <si>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</si>
  <si>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</si>
  <si>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</si>
  <si>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</si>
  <si>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</si>
  <si>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</si>
  <si>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</si>
  <si>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</si>
  <si>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</si>
  <si>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</si>
  <si>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</si>
  <si>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</si>
  <si>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</si>
  <si>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</si>
  <si>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</si>
  <si>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</si>
  <si>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</si>
  <si>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</si>
  <si>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</si>
  <si>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</si>
  <si>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</si>
  <si>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</si>
  <si>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</si>
  <si>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</si>
  <si>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</si>
  <si>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</si>
  <si>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</si>
  <si>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</si>
  <si>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</si>
  <si>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</si>
  <si>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</si>
  <si>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</si>
  <si>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</si>
  <si>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</si>
  <si>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</si>
  <si>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</si>
  <si>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</si>
  <si>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</si>
  <si>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</si>
  <si>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</si>
  <si>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</si>
  <si>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</si>
  <si>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</si>
  <si>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</si>
  <si>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</si>
  <si>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</si>
  <si>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</si>
  <si>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</si>
  <si>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</si>
  <si>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</si>
  <si>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</si>
  <si>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</si>
  <si>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</si>
  <si>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</si>
  <si>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</si>
  <si>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</si>
  <si>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</si>
  <si>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</si>
  <si>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</si>
  <si>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</si>
  <si>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</si>
  <si>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</si>
  <si>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</si>
  <si>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</si>
  <si>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</si>
  <si>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</si>
  <si>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</si>
  <si>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</si>
  <si>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</si>
  <si>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</si>
  <si>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</si>
  <si>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</si>
  <si>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</si>
  <si>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</si>
  <si>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</si>
  <si>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</si>
  <si>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</si>
  <si>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</si>
  <si>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</si>
  <si>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</si>
  <si>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</si>
  <si>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</si>
  <si>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</si>
  <si>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</si>
  <si>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</si>
  <si>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</si>
  <si>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</si>
  <si>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</si>
  <si>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</si>
  <si>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</si>
  <si>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</si>
  <si>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</si>
  <si>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</si>
  <si>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</si>
  <si>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</si>
  <si>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</si>
  <si>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</si>
  <si>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</si>
  <si>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</si>
  <si>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</si>
  <si>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</si>
  <si>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</si>
  <si>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</si>
  <si>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</si>
  <si>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</si>
  <si>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</si>
  <si>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</si>
  <si>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</si>
  <si>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</si>
  <si>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</si>
  <si>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</si>
  <si>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</si>
  <si>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</si>
  <si>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</si>
  <si>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</si>
  <si>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</si>
  <si>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</si>
  <si>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</si>
  <si>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</si>
  <si>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</si>
  <si>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</si>
  <si>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</si>
  <si>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</si>
  <si>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</si>
  <si>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</si>
  <si>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</si>
  <si>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</si>
  <si>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</si>
  <si>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</si>
  <si>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</si>
  <si>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</si>
  <si>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</si>
  <si>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</si>
  <si>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</si>
  <si>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</si>
  <si>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</si>
  <si>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</si>
  <si>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</si>
  <si>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</si>
  <si>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</si>
  <si>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</si>
  <si>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</si>
  <si>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</si>
  <si>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</si>
  <si>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</si>
  <si>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</si>
  <si>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</si>
  <si>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</si>
  <si>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</si>
  <si>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</si>
  <si>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</si>
  <si>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</si>
  <si>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</si>
  <si>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</si>
  <si>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</si>
  <si>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</si>
  <si>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</si>
  <si>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</si>
  <si>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</si>
  <si>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</si>
  <si>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</si>
  <si>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</si>
  <si>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</si>
  <si>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</si>
  <si>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</si>
  <si>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</si>
  <si>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</si>
  <si>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</si>
  <si>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</si>
  <si>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</si>
  <si>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</si>
  <si>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</si>
  <si>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</si>
  <si>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</si>
  <si>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</si>
  <si>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</si>
  <si>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</si>
  <si>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</si>
  <si>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</si>
  <si>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</si>
  <si>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</si>
  <si>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</si>
  <si>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</si>
  <si>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</si>
  <si>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</si>
  <si>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</si>
  <si>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</si>
  <si>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</si>
  <si>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</si>
  <si>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</si>
  <si>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</si>
  <si>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</si>
  <si>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</si>
  <si>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</si>
  <si>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</si>
  <si>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</si>
  <si>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</si>
  <si>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</si>
  <si>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</si>
  <si>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</si>
  <si>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</si>
  <si>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</si>
  <si>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</si>
  <si>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</si>
  <si>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</si>
  <si>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</si>
  <si>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</si>
  <si>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</si>
  <si>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</si>
  <si>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</si>
  <si>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</si>
  <si>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</si>
  <si>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</si>
  <si>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</si>
  <si>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</si>
  <si>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</si>
  <si>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</si>
  <si>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</si>
  <si>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</si>
  <si>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</si>
  <si>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</si>
  <si>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</si>
  <si>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</si>
  <si>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</si>
  <si>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</si>
  <si>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</si>
  <si>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</si>
  <si>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</si>
  <si>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</si>
  <si>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</si>
  <si>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</si>
  <si>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</si>
  <si>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</si>
  <si>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</si>
  <si>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</si>
  <si>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</si>
  <si>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</si>
  <si>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</si>
  <si>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</si>
  <si>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</si>
  <si>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</si>
  <si>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</si>
  <si>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</si>
  <si>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</si>
  <si>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</si>
  <si>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</si>
  <si>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</si>
  <si>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</si>
  <si>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</si>
  <si>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</si>
  <si>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</si>
  <si>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</si>
  <si>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</si>
  <si>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</si>
  <si>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</si>
  <si>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</si>
  <si>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</si>
  <si>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</si>
  <si>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</si>
  <si>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</si>
  <si>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</si>
  <si>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</si>
  <si>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</si>
  <si>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</si>
  <si>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</si>
  <si>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</si>
  <si>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</si>
  <si>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</si>
  <si>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</si>
  <si>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</si>
  <si>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</si>
  <si>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</si>
  <si>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</si>
  <si>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</si>
  <si>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</si>
  <si>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</si>
  <si>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</si>
  <si>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</si>
  <si>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</si>
  <si>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</si>
  <si>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</si>
  <si>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</si>
  <si>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</si>
  <si>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</si>
  <si>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</si>
  <si>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</si>
  <si>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</si>
  <si>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</si>
  <si>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</si>
  <si>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</si>
  <si>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</si>
  <si>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</si>
  <si>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</si>
  <si>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</si>
  <si>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</si>
  <si>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</si>
  <si>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</si>
  <si>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</si>
  <si>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</si>
  <si>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</si>
  <si>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</si>
  <si>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</si>
  <si>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</si>
  <si>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</si>
  <si>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</si>
  <si>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</si>
  <si>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</si>
  <si>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</si>
  <si>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</si>
  <si>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</si>
  <si>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</si>
  <si>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</si>
  <si>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</si>
  <si>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</si>
  <si>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</si>
  <si>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</si>
  <si>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</si>
  <si>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</si>
  <si>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</si>
  <si>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</si>
  <si>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</si>
  <si>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</si>
  <si>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</si>
  <si>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</si>
  <si>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</si>
  <si>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</si>
  <si>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</si>
  <si>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</si>
  <si>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</si>
  <si>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</si>
  <si>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</si>
  <si>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</si>
  <si>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</si>
  <si>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</si>
  <si>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</si>
  <si>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</si>
  <si>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</si>
  <si>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</si>
  <si>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</si>
  <si>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</si>
  <si>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</si>
  <si>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</si>
  <si>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</si>
  <si>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</si>
  <si>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</si>
  <si>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</si>
  <si>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</si>
  <si>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</si>
  <si>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</si>
  <si>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</si>
  <si>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</si>
  <si>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</si>
  <si>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</si>
  <si>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</si>
  <si>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</si>
  <si>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</si>
  <si>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</si>
  <si>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</si>
  <si>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</si>
  <si>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</si>
  <si>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</si>
  <si>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</si>
  <si>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</si>
  <si>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</si>
  <si>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</si>
  <si>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</si>
  <si>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</si>
  <si>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</si>
  <si>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</si>
  <si>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</si>
  <si>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</si>
  <si>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</si>
  <si>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</si>
  <si>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</si>
  <si>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</si>
  <si>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</si>
  <si>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</si>
  <si>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</si>
  <si>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</si>
  <si>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</si>
  <si>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</si>
  <si>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</si>
  <si>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</si>
  <si>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</si>
  <si>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</si>
  <si>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</si>
  <si>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</si>
  <si>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</si>
  <si>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</si>
  <si>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</si>
  <si>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</si>
  <si>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</si>
  <si>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</si>
  <si>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</si>
  <si>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</si>
  <si>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</si>
  <si>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</si>
  <si>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</si>
  <si>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</si>
  <si>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</si>
  <si>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</si>
  <si>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</si>
  <si>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</si>
  <si>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</si>
  <si>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</si>
  <si>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</si>
  <si>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</si>
  <si>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</si>
  <si>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</si>
  <si>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</si>
  <si>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</si>
  <si>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</si>
  <si>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</si>
  <si>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</si>
  <si>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</si>
  <si>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</si>
  <si>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</si>
  <si>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</si>
  <si>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</si>
  <si>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</si>
  <si>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</si>
  <si>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</si>
  <si>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</si>
  <si>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</si>
  <si>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</si>
  <si>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</si>
  <si>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</si>
  <si>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</si>
  <si>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</si>
  <si>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</si>
  <si>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</si>
  <si>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</si>
  <si>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</si>
  <si>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</si>
  <si>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</si>
  <si>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</si>
  <si>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</si>
  <si>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</si>
  <si>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</si>
  <si>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</si>
  <si>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</si>
  <si>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</si>
  <si>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</si>
  <si>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</si>
  <si>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</si>
  <si>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</si>
  <si>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</si>
  <si>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</si>
  <si>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</si>
  <si>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</si>
  <si>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</si>
  <si>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</si>
  <si>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</si>
  <si>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</si>
  <si>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</si>
  <si>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</si>
  <si>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</si>
  <si>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</si>
  <si>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</si>
  <si>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</si>
  <si>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</si>
  <si>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</si>
  <si>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</si>
  <si>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</si>
  <si>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</si>
  <si>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</si>
  <si>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</si>
  <si>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</si>
  <si>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</si>
  <si>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</si>
  <si>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</si>
  <si>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</si>
  <si>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</si>
  <si>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</si>
  <si>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</si>
  <si>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</si>
  <si>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</si>
  <si>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</si>
  <si>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</si>
  <si>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</si>
  <si>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</si>
  <si>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</si>
  <si>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</si>
  <si>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</si>
  <si>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</si>
  <si>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</si>
  <si>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</si>
  <si>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</si>
  <si>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</si>
  <si>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</si>
  <si>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</si>
  <si>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</si>
  <si>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</si>
  <si>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</si>
  <si>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</si>
  <si>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</si>
  <si>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</si>
  <si>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</si>
  <si>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</si>
  <si>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</si>
  <si>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</si>
  <si>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</si>
  <si>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</si>
  <si>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</si>
  <si>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</si>
  <si>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</si>
  <si>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</si>
  <si>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</si>
  <si>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</si>
  <si>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</si>
  <si>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</si>
  <si>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</si>
  <si>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</si>
  <si>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</si>
  <si>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</si>
  <si>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</si>
  <si>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</si>
  <si>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</si>
  <si>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</si>
  <si>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</si>
  <si>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</si>
  <si>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</si>
  <si>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</si>
  <si>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</si>
  <si>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</si>
  <si>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</si>
  <si>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</si>
  <si>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</si>
  <si>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</si>
  <si>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</si>
  <si>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</si>
  <si>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</si>
  <si>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</si>
  <si>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</si>
  <si>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</si>
  <si>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</si>
  <si>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</si>
  <si>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</si>
  <si>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</si>
  <si>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</si>
  <si>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</si>
  <si>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</si>
  <si>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</si>
  <si>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</si>
  <si>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</si>
  <si>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</si>
  <si>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</si>
  <si>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</si>
  <si>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</si>
  <si>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</si>
  <si>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</si>
  <si>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</si>
  <si>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</si>
  <si>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</si>
  <si>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</si>
  <si>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</si>
  <si>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</si>
  <si>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</si>
  <si>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</si>
  <si>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</si>
  <si>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</si>
  <si>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</si>
  <si>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</si>
  <si>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</si>
  <si>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</si>
  <si>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</si>
  <si>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</si>
  <si>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</si>
  <si>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</si>
  <si>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</si>
  <si>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</si>
  <si>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</si>
  <si>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</si>
  <si>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</si>
  <si>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</si>
  <si>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</si>
  <si>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</si>
  <si>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</si>
  <si>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</si>
  <si>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</si>
  <si>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</si>
  <si>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</si>
  <si>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</si>
  <si>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</si>
  <si>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</si>
  <si>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</si>
  <si>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</si>
  <si>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</si>
  <si>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</si>
  <si>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</si>
  <si>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</si>
  <si>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</si>
  <si>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</si>
  <si>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</si>
  <si>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</si>
  <si>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</si>
  <si>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</si>
  <si>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</si>
  <si>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</si>
  <si>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</si>
  <si>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</si>
  <si>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</si>
  <si>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</si>
  <si>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</si>
  <si>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</si>
  <si>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</si>
  <si>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</si>
  <si>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</si>
  <si>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</si>
  <si>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</si>
  <si>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</si>
  <si>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</si>
  <si>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</si>
  <si>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</si>
  <si>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</si>
  <si>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</si>
  <si>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</si>
  <si>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</si>
  <si>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</si>
  <si>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</si>
  <si>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</si>
  <si>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</si>
  <si>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</si>
  <si>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</si>
  <si>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</si>
  <si>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</si>
  <si>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</si>
  <si>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</si>
  <si>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</si>
  <si>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</si>
  <si>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</si>
  <si>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</si>
  <si>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</si>
  <si>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</si>
  <si>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</si>
  <si>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</si>
  <si>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</si>
  <si>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</si>
  <si>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</si>
  <si>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</si>
  <si>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</si>
  <si>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</si>
  <si>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</si>
  <si>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</si>
  <si>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</si>
  <si>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</si>
  <si>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</si>
  <si>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</si>
  <si>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</si>
  <si>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</si>
  <si>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</si>
  <si>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</si>
  <si>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</si>
  <si>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</si>
  <si>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</si>
  <si>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</si>
  <si>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</si>
  <si>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</si>
  <si>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</si>
  <si>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</si>
  <si>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</si>
  <si>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</si>
  <si>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</si>
  <si>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</si>
  <si>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</si>
  <si>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</si>
  <si>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</si>
  <si>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</si>
  <si>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</si>
  <si>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</si>
  <si>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</si>
  <si>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</si>
  <si>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</si>
  <si>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</si>
  <si>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</si>
  <si>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</si>
  <si>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</si>
  <si>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</si>
  <si>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</si>
  <si>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</si>
  <si>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</si>
  <si>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</si>
  <si>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</si>
  <si>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</si>
  <si>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</si>
  <si>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</si>
  <si>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</si>
  <si>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</si>
  <si>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</si>
  <si>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</si>
  <si>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</si>
  <si>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</si>
  <si>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</si>
  <si>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</si>
  <si>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</si>
  <si>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</si>
  <si>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</si>
  <si>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</si>
  <si>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</si>
  <si>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</si>
  <si>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</si>
  <si>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</si>
  <si>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</si>
  <si>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</si>
  <si>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</si>
  <si>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</si>
  <si>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</si>
  <si>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</si>
  <si>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</si>
  <si>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</si>
  <si>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</si>
  <si>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</si>
  <si>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</si>
  <si>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</si>
  <si>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</si>
  <si>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</si>
  <si>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</si>
  <si>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</si>
  <si>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</si>
  <si>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</si>
  <si>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</si>
  <si>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</si>
  <si>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</si>
  <si>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</si>
  <si>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</si>
  <si>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</si>
  <si>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</si>
  <si>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</si>
  <si>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</si>
  <si>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</si>
  <si>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</si>
  <si>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</si>
  <si>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</si>
  <si>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</si>
  <si>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</si>
  <si>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</si>
  <si>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</si>
  <si>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</si>
  <si>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</si>
  <si>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</si>
  <si>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</si>
  <si>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</si>
  <si>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</si>
  <si>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</si>
  <si>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</si>
  <si>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</si>
  <si>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</si>
  <si>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</si>
  <si>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</si>
  <si>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</si>
  <si>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</si>
  <si>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</si>
  <si>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</si>
  <si>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</si>
  <si>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</si>
  <si>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</si>
  <si>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</si>
  <si>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</si>
  <si>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</si>
  <si>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</si>
  <si>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</si>
  <si>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</si>
  <si>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</si>
  <si>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</si>
  <si>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</si>
  <si>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</si>
  <si>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</si>
  <si>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</si>
  <si>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</si>
  <si>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</si>
  <si>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</si>
  <si>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</si>
  <si>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</si>
  <si>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</si>
  <si>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</si>
  <si>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</si>
  <si>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</si>
  <si>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</si>
  <si>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</si>
  <si>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</si>
  <si>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</si>
  <si>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</si>
  <si>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</si>
  <si>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</si>
  <si>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</si>
  <si>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</si>
  <si>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</si>
  <si>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</si>
  <si>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</si>
  <si>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</si>
  <si>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</si>
  <si>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</si>
  <si>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</si>
  <si>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</si>
  <si>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</si>
  <si>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</si>
  <si>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</si>
  <si>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</si>
  <si>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</si>
  <si>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</si>
  <si>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</si>
  <si>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</si>
  <si>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</si>
  <si>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</si>
  <si>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</si>
  <si>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</si>
  <si>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</si>
  <si>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</si>
  <si>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</si>
  <si>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</si>
  <si>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</si>
  <si>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</si>
  <si>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</si>
  <si>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</si>
  <si>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</si>
  <si>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</si>
  <si>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</si>
  <si>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</si>
  <si>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</si>
  <si>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</si>
  <si>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</si>
  <si>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</si>
  <si>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</si>
  <si>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</si>
  <si>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</si>
  <si>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</si>
  <si>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</si>
  <si>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</si>
  <si>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</si>
  <si>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</si>
  <si>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</si>
  <si>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</si>
  <si>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</si>
  <si>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</si>
  <si>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</si>
  <si>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</si>
  <si>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</si>
  <si>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</si>
  <si>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</si>
  <si>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</si>
  <si>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</si>
  <si>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</si>
  <si>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</si>
  <si>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</si>
  <si>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</si>
  <si>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</si>
  <si>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</si>
  <si>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</si>
  <si>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</si>
  <si>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</si>
  <si>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</si>
  <si>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</si>
  <si>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</si>
  <si>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</si>
  <si>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</si>
  <si>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</si>
  <si>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</si>
  <si>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</si>
  <si>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</si>
  <si>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</si>
  <si>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</si>
  <si>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</si>
  <si>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</si>
  <si>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</si>
  <si>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</si>
  <si>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</si>
  <si>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</si>
  <si>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</si>
  <si>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</si>
  <si>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</si>
  <si>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</si>
  <si>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</si>
  <si>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</si>
  <si>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</si>
  <si>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</si>
  <si>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</si>
  <si>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</si>
  <si>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</si>
  <si>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</si>
  <si>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</si>
  <si>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</si>
  <si>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</si>
  <si>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</si>
  <si>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</si>
  <si>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</si>
  <si>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</si>
  <si>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</si>
  <si>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</si>
  <si>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</si>
  <si>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</si>
  <si>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</si>
  <si>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</si>
  <si>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</si>
  <si>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</si>
  <si>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</si>
  <si>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</si>
  <si>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</si>
  <si>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</si>
  <si>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</si>
  <si>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</si>
  <si>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</si>
  <si>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</si>
  <si>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</si>
  <si>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</si>
  <si>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</si>
  <si>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</si>
  <si>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</si>
  <si>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</si>
  <si>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</si>
  <si>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</si>
  <si>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</si>
  <si>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</si>
  <si>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</si>
  <si>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</si>
  <si>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</si>
  <si>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</si>
  <si>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</si>
  <si>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</si>
  <si>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</si>
  <si>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</si>
  <si>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</si>
  <si>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</si>
  <si>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</si>
  <si>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</si>
  <si>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</si>
  <si>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</si>
  <si>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</si>
  <si>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</si>
  <si>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</si>
  <si>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</si>
  <si>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</si>
  <si>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</si>
  <si>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</si>
  <si>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</si>
  <si>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</si>
  <si>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</si>
  <si>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</si>
  <si>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</si>
  <si>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</si>
  <si>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</si>
  <si>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</si>
  <si>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</si>
  <si>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</si>
  <si>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</si>
  <si>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</si>
  <si>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</si>
  <si>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</si>
  <si>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</si>
  <si>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</si>
  <si>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</si>
  <si>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</si>
  <si>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</si>
  <si>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</si>
  <si>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</si>
  <si>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</si>
  <si>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</si>
  <si>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</si>
  <si>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</si>
  <si>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</si>
  <si>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</si>
  <si>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</si>
  <si>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</si>
  <si>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</si>
  <si>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</si>
  <si>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</si>
  <si>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</si>
  <si>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</si>
  <si>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</si>
  <si>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</si>
  <si>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</si>
  <si>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</si>
  <si>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</si>
  <si>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</si>
  <si>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</si>
  <si>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</si>
  <si>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</si>
  <si>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</si>
  <si>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</si>
  <si>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</si>
  <si>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</si>
  <si>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</si>
  <si>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</si>
  <si>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</si>
  <si>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</si>
  <si>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</si>
  <si>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</si>
  <si>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</si>
  <si>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</si>
  <si>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</si>
  <si>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</si>
  <si>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</si>
  <si>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</si>
  <si>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</si>
  <si>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</si>
  <si>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</si>
  <si>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</si>
  <si>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</si>
  <si>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</si>
  <si>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</si>
  <si>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</si>
  <si>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</si>
  <si>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</si>
  <si>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</si>
  <si>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</si>
  <si>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</si>
  <si>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</si>
  <si>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</si>
  <si>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</si>
  <si>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</si>
  <si>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</si>
  <si>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</si>
  <si>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</si>
  <si>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</si>
  <si>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</si>
  <si>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</si>
  <si>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</si>
  <si>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</si>
  <si>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</si>
  <si>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</si>
  <si>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</si>
  <si>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</si>
  <si>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</si>
  <si>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</si>
  <si>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</si>
  <si>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</si>
  <si>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</si>
  <si>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</si>
  <si>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</si>
  <si>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</si>
  <si>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</si>
  <si>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</si>
  <si>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</si>
  <si>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</si>
  <si>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</si>
  <si>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</si>
  <si>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</si>
  <si>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</si>
  <si>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</si>
  <si>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</si>
  <si>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</si>
  <si>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</si>
  <si>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</si>
  <si>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</si>
  <si>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</si>
  <si>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</si>
  <si>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</si>
  <si>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</si>
  <si>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</si>
  <si>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</si>
  <si>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</si>
  <si>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</si>
  <si>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</si>
  <si>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</si>
  <si>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</si>
  <si>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</si>
  <si>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</si>
  <si>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</si>
  <si>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</si>
  <si>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</si>
  <si>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</si>
  <si>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</si>
  <si>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</si>
  <si>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</si>
  <si>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</si>
  <si>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</si>
  <si>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</si>
  <si>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</si>
  <si>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</si>
  <si>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</si>
  <si>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</si>
  <si>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</si>
  <si>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</si>
  <si>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</si>
  <si>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</si>
  <si>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</si>
  <si>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</si>
  <si>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</si>
  <si>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</si>
  <si>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</si>
  <si>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</si>
  <si>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</si>
  <si>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</si>
  <si>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</si>
  <si>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</si>
  <si>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</si>
  <si>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</si>
  <si>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</si>
  <si>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</si>
  <si>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</si>
  <si>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</si>
  <si>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</si>
  <si>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</si>
  <si>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</si>
  <si>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</si>
  <si>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</si>
  <si>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</si>
  <si>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</si>
  <si>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</si>
  <si>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</si>
  <si>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</si>
  <si>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</si>
  <si>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</si>
  <si>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</si>
  <si>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</si>
  <si>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</si>
  <si>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</si>
  <si>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</si>
  <si>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</si>
  <si>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</si>
  <si>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</si>
  <si>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</si>
  <si>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</si>
  <si>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</si>
  <si>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</si>
  <si>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</si>
  <si>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</si>
  <si>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</si>
  <si>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</si>
  <si>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</si>
  <si>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</si>
  <si>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</si>
  <si>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</si>
  <si>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</si>
  <si>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</si>
  <si>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</si>
  <si>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</si>
  <si>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</si>
  <si>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</si>
  <si>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</si>
  <si>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</si>
  <si>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</si>
  <si>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</si>
  <si>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</si>
  <si>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</si>
  <si>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</si>
  <si>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</si>
  <si>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</si>
  <si>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</si>
  <si>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</si>
  <si>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</si>
  <si>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</si>
  <si>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</si>
  <si>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</si>
  <si>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</si>
  <si>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</si>
  <si>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</si>
  <si>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</si>
  <si>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</si>
  <si>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</si>
  <si>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</si>
  <si>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</si>
  <si>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</si>
  <si>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</si>
  <si>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</si>
  <si>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</si>
  <si>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</si>
  <si>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</si>
  <si>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</si>
  <si>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</si>
  <si>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</si>
  <si>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</si>
  <si>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</si>
  <si>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</si>
  <si>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</si>
  <si>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</si>
  <si>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</si>
  <si>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</si>
  <si>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</si>
  <si>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</si>
  <si>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</si>
  <si>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</si>
  <si>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</si>
  <si>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</si>
  <si>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</si>
  <si>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</si>
  <si>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</si>
  <si>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</si>
  <si>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</si>
  <si>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</si>
  <si>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</si>
  <si>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</si>
  <si>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</si>
  <si>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</si>
  <si>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</si>
  <si>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</si>
  <si>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</si>
  <si>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</si>
  <si>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</si>
  <si>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</si>
  <si>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</si>
  <si>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</si>
  <si>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</si>
  <si>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</si>
  <si>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</si>
  <si>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</si>
  <si>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</si>
  <si>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</si>
  <si>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</si>
  <si>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</si>
  <si>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</si>
  <si>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</si>
  <si>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</si>
  <si>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</si>
  <si>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</si>
  <si>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</si>
  <si>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</si>
  <si>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</si>
  <si>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</si>
  <si>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</si>
  <si>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</si>
  <si>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</si>
  <si>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</si>
  <si>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</si>
  <si>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</si>
  <si>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</si>
  <si>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</si>
  <si>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</si>
  <si>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</si>
  <si>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</si>
  <si>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</si>
  <si>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</si>
  <si>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</si>
  <si>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</si>
  <si>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</si>
  <si>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</si>
  <si>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</si>
  <si>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</si>
  <si>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</si>
  <si>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</si>
  <si>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</si>
  <si>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</si>
  <si>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</si>
  <si>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</si>
  <si>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</si>
  <si>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</si>
  <si>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</si>
  <si>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</si>
  <si>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</si>
  <si>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</si>
  <si>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</si>
  <si>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</si>
  <si>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</si>
  <si>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</si>
  <si>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</si>
  <si>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</si>
  <si>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</si>
  <si>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</si>
  <si>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</si>
  <si>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</si>
  <si>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</si>
  <si>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</si>
  <si>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</si>
  <si>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</si>
  <si>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</si>
  <si>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</si>
  <si>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</si>
  <si>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</si>
  <si>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</si>
  <si>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</si>
  <si>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</si>
  <si>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</si>
  <si>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</si>
  <si>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</si>
  <si>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</si>
  <si>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</si>
  <si>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</si>
  <si>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</si>
  <si>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</si>
  <si>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</si>
  <si>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</si>
  <si>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</si>
  <si>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</si>
  <si>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</si>
  <si>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</si>
  <si>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</si>
  <si>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</si>
  <si>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</si>
  <si>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</si>
  <si>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</si>
  <si>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</si>
  <si>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</si>
  <si>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</si>
  <si>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</si>
  <si>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</si>
  <si>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</si>
  <si>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</si>
  <si>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</si>
  <si>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</si>
  <si>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</si>
  <si>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</si>
  <si>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</si>
  <si>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</si>
  <si>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</si>
  <si>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</si>
  <si>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</si>
  <si>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</si>
  <si>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</si>
  <si>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</si>
  <si>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</si>
  <si>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</si>
  <si>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</si>
  <si>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</si>
  <si>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</si>
  <si>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</si>
  <si>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</si>
  <si>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</si>
  <si>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</si>
  <si>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</si>
  <si>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</si>
  <si>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</si>
  <si>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</si>
  <si>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</si>
  <si>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</si>
  <si>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</si>
  <si>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</si>
  <si>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</si>
  <si>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</si>
  <si>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</si>
  <si>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</si>
  <si>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</si>
  <si>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</si>
  <si>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</si>
  <si>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</si>
  <si>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</si>
  <si>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</si>
  <si>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</si>
  <si>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</si>
  <si>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</si>
  <si>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</si>
  <si>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</si>
  <si>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</si>
  <si>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</si>
  <si>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</si>
  <si>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</si>
  <si>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</si>
  <si>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</si>
  <si>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</si>
  <si>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</si>
  <si>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</si>
  <si>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</si>
  <si>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</si>
  <si>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</si>
  <si>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</si>
  <si>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</si>
  <si>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</si>
  <si>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</si>
  <si>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</si>
  <si>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</si>
  <si>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</si>
  <si>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</si>
  <si>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</si>
  <si>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</si>
  <si>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</si>
  <si>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</si>
  <si>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</si>
  <si>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</si>
  <si>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</si>
  <si>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</si>
  <si>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</si>
  <si>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</si>
  <si>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</si>
  <si>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</si>
  <si>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</si>
  <si>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</si>
  <si>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</si>
  <si>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</si>
  <si>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</si>
  <si>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</si>
  <si>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</si>
  <si>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</si>
  <si>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</si>
  <si>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</si>
  <si>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</si>
  <si>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</si>
  <si>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</si>
  <si>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</si>
  <si>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</si>
  <si>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</si>
  <si>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</si>
  <si>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</si>
  <si>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</si>
  <si>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</si>
  <si>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</si>
  <si>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</si>
  <si>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</si>
  <si>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</si>
  <si>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</si>
  <si>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</si>
  <si>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</si>
  <si>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</si>
  <si>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</si>
  <si>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</si>
  <si>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</si>
  <si>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</si>
  <si>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</si>
  <si>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</si>
  <si>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</si>
  <si>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</si>
  <si>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</si>
  <si>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</si>
  <si>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</si>
  <si>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</si>
  <si>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</si>
  <si>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</si>
  <si>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</si>
  <si>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</si>
  <si>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</si>
  <si>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</si>
  <si>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</si>
  <si>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</si>
  <si>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</si>
  <si>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</si>
  <si>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</si>
  <si>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</si>
  <si>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</si>
  <si>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</si>
  <si>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</si>
  <si>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</si>
  <si>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</si>
  <si>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</si>
  <si>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</si>
  <si>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</si>
  <si>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</si>
  <si>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</si>
  <si>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</si>
  <si>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</si>
  <si>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</si>
  <si>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</si>
  <si>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</si>
  <si>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</si>
  <si>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</si>
  <si>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</si>
  <si>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</si>
  <si>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</si>
  <si>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</si>
  <si>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</si>
  <si>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</si>
  <si>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</si>
  <si>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</si>
  <si>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</si>
  <si>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</si>
  <si>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</si>
  <si>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</si>
  <si>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</si>
  <si>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</si>
  <si>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</si>
  <si>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</si>
  <si>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</si>
  <si>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</si>
  <si>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</si>
  <si>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</si>
  <si>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</si>
  <si>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</si>
  <si>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</si>
  <si>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</si>
  <si>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</si>
  <si>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</si>
  <si>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</si>
  <si>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</si>
  <si>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</si>
  <si>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</si>
  <si>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</si>
  <si>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</si>
  <si>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</si>
  <si>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</si>
  <si>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</si>
  <si>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</si>
  <si>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</si>
  <si>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</si>
  <si>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</si>
  <si>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</si>
  <si>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</si>
  <si>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</si>
  <si>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</si>
  <si>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</si>
  <si>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</si>
  <si>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</si>
  <si>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</si>
  <si>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</si>
  <si>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</si>
  <si>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</si>
  <si>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</si>
  <si>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</si>
  <si>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</si>
  <si>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</si>
  <si>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</si>
  <si>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</si>
  <si>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</si>
  <si>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</si>
  <si>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</si>
  <si>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</si>
  <si>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</si>
  <si>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</si>
  <si>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</si>
  <si>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</si>
  <si>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</si>
  <si>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</si>
  <si>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</si>
  <si>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</si>
  <si>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</si>
  <si>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</si>
  <si>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</si>
  <si>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</si>
  <si>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</si>
  <si>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</si>
  <si>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</si>
  <si>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</si>
  <si>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</si>
  <si>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</si>
  <si>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</si>
  <si>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</si>
  <si>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</si>
  <si>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</si>
  <si>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</si>
  <si>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</si>
  <si>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</si>
  <si>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</si>
  <si>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</si>
  <si>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</si>
  <si>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</si>
  <si>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</si>
  <si>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</si>
  <si>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</si>
  <si>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</si>
  <si>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</si>
  <si>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</si>
  <si>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</si>
  <si>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</si>
  <si>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</si>
  <si>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</si>
  <si>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</si>
  <si>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</si>
  <si>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</si>
  <si>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</si>
  <si>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</si>
  <si>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</si>
  <si>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</si>
  <si>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</si>
  <si>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</si>
  <si>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</si>
  <si>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</si>
  <si>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</si>
  <si>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</si>
  <si>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</si>
  <si>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</si>
  <si>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</si>
  <si>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</si>
  <si>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</si>
  <si>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</si>
  <si>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</si>
  <si>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</si>
  <si>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</si>
  <si>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</si>
  <si>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</si>
  <si>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</si>
  <si>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</si>
  <si>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</si>
  <si>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</si>
  <si>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</si>
  <si>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</si>
  <si>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</si>
  <si>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</si>
  <si>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</si>
  <si>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</si>
  <si>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</si>
  <si>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</si>
  <si>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</si>
  <si>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</si>
  <si>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</si>
  <si>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</si>
  <si>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</si>
  <si>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</si>
  <si>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</si>
  <si>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</si>
  <si>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</si>
  <si>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</si>
  <si>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</si>
  <si>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</si>
  <si>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</si>
  <si>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</si>
  <si>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</si>
  <si>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</si>
  <si>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</si>
  <si>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</si>
  <si>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</si>
  <si>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</si>
  <si>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</si>
  <si>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</si>
  <si>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</si>
  <si>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</si>
  <si>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</si>
  <si>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</si>
  <si>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</si>
  <si>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</si>
  <si>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</si>
  <si>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</si>
  <si>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</si>
  <si>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</si>
  <si>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</si>
  <si>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</si>
  <si>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</si>
  <si>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</si>
  <si>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</si>
  <si>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</si>
  <si>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</si>
  <si>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</si>
  <si>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</si>
  <si>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</si>
  <si>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</si>
  <si>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</si>
  <si>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</si>
  <si>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</si>
  <si>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</si>
  <si>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</si>
  <si>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</si>
  <si>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</si>
  <si>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</si>
  <si>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</si>
  <si>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</si>
  <si>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</si>
  <si>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</si>
  <si>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</si>
  <si>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</si>
  <si>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</si>
  <si>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</si>
  <si>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</si>
  <si>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</si>
  <si>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</si>
  <si>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</si>
  <si>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</si>
  <si>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</si>
  <si>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</si>
  <si>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</si>
  <si>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</si>
  <si>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</si>
  <si>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</si>
  <si>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</si>
  <si>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</si>
  <si>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</si>
  <si>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</si>
  <si>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</si>
  <si>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</si>
  <si>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</si>
  <si>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</si>
  <si>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</si>
  <si>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</si>
  <si>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</si>
  <si>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</si>
  <si>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</si>
  <si>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</si>
  <si>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</si>
  <si>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</si>
  <si>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</si>
  <si>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</si>
  <si>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</si>
  <si>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</si>
  <si>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</si>
  <si>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</si>
  <si>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</si>
  <si>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</si>
  <si>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</si>
  <si>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</si>
  <si>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</si>
  <si>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</si>
  <si>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</si>
  <si>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</si>
  <si>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</si>
  <si>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</si>
  <si>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</si>
  <si>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</si>
  <si>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</si>
  <si>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</si>
  <si>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</si>
  <si>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</si>
  <si>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</si>
  <si>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</si>
  <si>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</si>
  <si>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</si>
  <si>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</si>
  <si>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</si>
  <si>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</si>
  <si>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</si>
  <si>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</si>
  <si>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</si>
  <si>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</si>
  <si>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</si>
  <si>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</si>
  <si>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</si>
  <si>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</si>
  <si>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</si>
  <si>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</si>
  <si>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</si>
  <si>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</si>
  <si>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</si>
  <si>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</si>
  <si>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</si>
  <si>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</si>
  <si>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</si>
  <si>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</si>
  <si>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</si>
  <si>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</si>
  <si>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</si>
  <si>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</si>
  <si>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</si>
  <si>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</si>
  <si>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</si>
  <si>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</si>
  <si>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</si>
  <si>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</si>
  <si>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</si>
  <si>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</si>
  <si>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</si>
  <si>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</si>
  <si>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</si>
  <si>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</si>
  <si>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</si>
  <si>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</si>
  <si>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</si>
  <si>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</si>
  <si>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</si>
  <si>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</si>
  <si>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</si>
  <si>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</si>
  <si>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</si>
  <si>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</si>
  <si>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</si>
  <si>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</si>
  <si>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</si>
  <si>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</si>
  <si>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</si>
  <si>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</si>
  <si>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</si>
  <si>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</si>
  <si>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</si>
  <si>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</si>
  <si>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</si>
  <si>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</si>
  <si>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</si>
  <si>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</si>
  <si>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</si>
  <si>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</si>
  <si>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</si>
  <si>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</si>
  <si>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</si>
  <si>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</si>
  <si>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</si>
  <si>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</si>
  <si>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</si>
  <si>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</si>
  <si>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</si>
  <si>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</si>
  <si>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</si>
  <si>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</si>
  <si>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</si>
  <si>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</si>
  <si>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</si>
  <si>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</si>
  <si>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</si>
  <si>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</si>
  <si>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</si>
  <si>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</si>
  <si>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</si>
  <si>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</si>
  <si>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</si>
  <si>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</si>
  <si>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</si>
  <si>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</si>
  <si>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</si>
  <si>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</si>
  <si>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</si>
  <si>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</si>
  <si>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</si>
  <si>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</si>
  <si>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</si>
  <si>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</si>
  <si>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</si>
  <si>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</si>
  <si>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</si>
  <si>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</si>
  <si>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</si>
  <si>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</si>
  <si>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</si>
  <si>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</si>
  <si>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</si>
  <si>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</si>
  <si>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</si>
  <si>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</si>
  <si>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</si>
  <si>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</si>
  <si>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</si>
  <si>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</si>
  <si>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</si>
  <si>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</si>
  <si>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</si>
  <si>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</si>
  <si>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</si>
  <si>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</si>
  <si>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</si>
  <si>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</si>
  <si>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</si>
  <si>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</si>
  <si>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</si>
  <si>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</si>
  <si>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</si>
  <si>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</si>
  <si>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</si>
  <si>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</si>
  <si>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</si>
  <si>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</si>
  <si>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</si>
  <si>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</si>
  <si>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</si>
  <si>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</si>
  <si>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</si>
  <si>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</si>
  <si>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</si>
  <si>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</si>
  <si>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</si>
  <si>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</si>
  <si>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</si>
  <si>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</si>
  <si>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</si>
  <si>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</si>
  <si>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</si>
  <si>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</si>
  <si>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</si>
  <si>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</si>
  <si>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</si>
  <si>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</si>
  <si>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</si>
  <si>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</si>
  <si>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</si>
  <si>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</si>
  <si>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</si>
  <si>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</si>
  <si>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</si>
  <si>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</si>
  <si>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</si>
  <si>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</si>
  <si>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</si>
  <si>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</si>
  <si>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</si>
  <si>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</si>
  <si>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</si>
  <si>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</si>
  <si>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</si>
  <si>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</si>
  <si>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</si>
  <si>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</si>
  <si>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</si>
  <si>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</si>
  <si>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</si>
  <si>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</si>
  <si>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</si>
  <si>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</si>
  <si>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</si>
  <si>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</si>
  <si>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</si>
  <si>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</si>
  <si>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</si>
  <si>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</si>
  <si>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</si>
  <si>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</si>
  <si>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</si>
  <si>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</si>
  <si>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</si>
  <si>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</si>
  <si>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</si>
  <si>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</si>
  <si>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</si>
  <si>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</si>
  <si>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</si>
  <si>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</si>
  <si>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</si>
  <si>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</si>
  <si>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</si>
  <si>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</si>
  <si>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</si>
  <si>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</si>
  <si>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</si>
  <si>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</si>
  <si>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</si>
  <si>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</si>
  <si>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</si>
  <si>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</si>
  <si>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</si>
  <si>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</si>
  <si>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</si>
  <si>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</si>
  <si>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</si>
  <si>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</si>
  <si>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</si>
  <si>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</si>
  <si>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</si>
  <si>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</si>
  <si>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</si>
  <si>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</si>
  <si>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</si>
  <si>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</si>
  <si>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</si>
  <si>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</si>
  <si>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</si>
  <si>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</si>
  <si>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</si>
  <si>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</si>
  <si>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</si>
  <si>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</si>
  <si>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</si>
  <si>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</si>
  <si>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</si>
  <si>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</si>
  <si>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</si>
  <si>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</si>
  <si>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</si>
  <si>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</si>
  <si>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</si>
  <si>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</si>
  <si>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</si>
  <si>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</si>
  <si>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</si>
  <si>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</si>
  <si>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</si>
  <si>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</si>
  <si>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</si>
  <si>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</si>
  <si>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</si>
  <si>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</si>
  <si>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</si>
  <si>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</si>
  <si>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</si>
  <si>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</si>
  <si>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</si>
  <si>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</si>
  <si>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</si>
  <si>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</si>
  <si>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</si>
  <si>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</si>
  <si>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</si>
  <si>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</si>
  <si>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</si>
  <si>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</si>
  <si>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</si>
  <si>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</si>
  <si>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</si>
  <si>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</si>
  <si>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</si>
  <si>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</si>
  <si>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</si>
  <si>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</si>
  <si>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</si>
  <si>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</si>
  <si>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</si>
  <si>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</si>
  <si>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</si>
  <si>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</si>
  <si>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</si>
  <si>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</si>
  <si>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</si>
  <si>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</si>
  <si>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</si>
  <si>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</si>
  <si>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</si>
  <si>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</si>
  <si>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</si>
  <si>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</si>
  <si>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</si>
  <si>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</si>
  <si>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</si>
  <si>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</si>
  <si>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</si>
  <si>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</si>
  <si>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</si>
  <si>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</si>
  <si>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</si>
  <si>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</si>
  <si>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</si>
  <si>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</si>
  <si>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</si>
  <si>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</si>
  <si>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</si>
  <si>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</si>
  <si>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</si>
  <si>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</si>
  <si>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</si>
  <si>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</si>
  <si>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</si>
  <si>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</si>
  <si>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</si>
  <si>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</si>
  <si>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</si>
  <si>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</si>
  <si>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</si>
  <si>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</si>
  <si>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</si>
  <si>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</si>
  <si>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</si>
  <si>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</si>
  <si>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</si>
  <si>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</si>
  <si>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</si>
  <si>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</si>
  <si>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</si>
  <si>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</si>
  <si>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</si>
  <si>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</si>
  <si>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</si>
  <si>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</si>
  <si>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</si>
  <si>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</si>
  <si>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</si>
  <si>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</si>
  <si>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</si>
  <si>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</si>
  <si>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</si>
  <si>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</si>
  <si>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</si>
  <si>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</si>
  <si>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</si>
  <si>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</si>
  <si>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</si>
  <si>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</si>
  <si>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</si>
  <si>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</si>
  <si>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</si>
  <si>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</si>
  <si>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</si>
  <si>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</si>
  <si>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</si>
  <si>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</si>
  <si>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</si>
  <si>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</si>
  <si>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</si>
  <si>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</si>
  <si>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</si>
  <si>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</si>
  <si>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</si>
  <si>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</si>
  <si>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</si>
  <si>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</si>
  <si>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</si>
  <si>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</si>
  <si>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</si>
  <si>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</si>
  <si>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</si>
  <si>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</si>
  <si>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</si>
  <si>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</si>
  <si>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</si>
  <si>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</si>
  <si>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</si>
  <si>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</si>
  <si>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</si>
  <si>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</si>
  <si>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</si>
  <si>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</si>
  <si>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</si>
  <si>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</si>
  <si>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</si>
  <si>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</si>
  <si>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</si>
  <si>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</si>
  <si>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</si>
  <si>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</si>
  <si>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</si>
  <si>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</si>
  <si>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</si>
  <si>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</si>
  <si>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</si>
  <si>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</si>
  <si>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</si>
  <si>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</si>
  <si>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</si>
  <si>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</si>
  <si>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</si>
  <si>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</si>
  <si>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</si>
  <si>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</si>
  <si>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</si>
  <si>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</si>
  <si>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</si>
  <si>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</si>
  <si>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</si>
  <si>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</si>
  <si>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</si>
  <si>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</si>
  <si>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</si>
  <si>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</si>
  <si>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</si>
  <si>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</si>
  <si>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</si>
  <si>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</si>
  <si>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</si>
  <si>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</si>
  <si>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</si>
  <si>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</si>
  <si>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</si>
  <si>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</si>
  <si>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</si>
  <si>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</si>
  <si>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</si>
  <si>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</si>
  <si>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</si>
  <si>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</si>
  <si>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</si>
  <si>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</si>
  <si>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</si>
  <si>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</si>
  <si>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</si>
  <si>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</si>
  <si>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</si>
  <si>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</si>
  <si>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</si>
  <si>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</si>
  <si>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</si>
  <si>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</si>
  <si>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</si>
  <si>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</si>
  <si>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</si>
  <si>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</si>
  <si>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</si>
  <si>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</si>
  <si>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</si>
  <si>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</si>
  <si>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</si>
  <si>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</si>
  <si>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</si>
  <si>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</si>
  <si>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</si>
  <si>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</si>
  <si>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</si>
  <si>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</si>
  <si>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</si>
  <si>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</si>
  <si>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</si>
  <si>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</si>
  <si>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</si>
  <si>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</si>
  <si>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</si>
  <si>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</si>
  <si>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</si>
  <si>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</si>
  <si>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</si>
  <si>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</si>
  <si>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</si>
  <si>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</si>
  <si>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</si>
  <si>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</si>
  <si>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</si>
  <si>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</si>
  <si>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</si>
  <si>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</si>
  <si>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</si>
  <si>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</si>
  <si>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</si>
  <si>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</si>
  <si>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</si>
  <si>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</si>
  <si>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</si>
  <si>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</si>
  <si>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</si>
  <si>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</si>
  <si>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</si>
  <si>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</si>
  <si>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</si>
  <si>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</si>
  <si>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</si>
  <si>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</si>
  <si>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</si>
  <si>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</si>
  <si>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</si>
  <si>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</si>
  <si>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</si>
  <si>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</si>
  <si>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</si>
  <si>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</si>
  <si>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</si>
  <si>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</si>
  <si>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</si>
  <si>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</si>
  <si>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</si>
  <si>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</si>
  <si>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</si>
  <si>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</si>
  <si>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</si>
  <si>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</si>
  <si>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</si>
  <si>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</si>
  <si>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</si>
  <si>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</si>
  <si>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</si>
  <si>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</si>
  <si>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</si>
  <si>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</si>
  <si>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</si>
  <si>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</si>
  <si>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</si>
  <si>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</si>
  <si>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</si>
  <si>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</si>
  <si>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</si>
  <si>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</si>
  <si>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</si>
  <si>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</si>
  <si>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</si>
  <si>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</si>
  <si>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</si>
  <si>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</si>
  <si>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</si>
  <si>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</si>
  <si>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</si>
  <si>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</si>
  <si>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</si>
  <si>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</si>
  <si>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</si>
  <si>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</si>
  <si>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</si>
  <si>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</si>
  <si>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</si>
  <si>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</si>
  <si>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</si>
  <si>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</si>
  <si>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</si>
  <si>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</si>
  <si>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</si>
  <si>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</si>
  <si>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</si>
  <si>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</si>
  <si>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</si>
  <si>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</si>
  <si>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</si>
  <si>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</si>
  <si>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</si>
  <si>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</si>
  <si>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</si>
  <si>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</si>
  <si>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</si>
  <si>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</si>
  <si>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</si>
  <si>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</si>
  <si>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</si>
  <si>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</si>
  <si>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</si>
  <si>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</si>
  <si>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</si>
  <si>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</si>
  <si>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</si>
  <si>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</si>
  <si>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</si>
  <si>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</si>
  <si>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</si>
  <si>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</si>
  <si>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</si>
  <si>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</si>
  <si>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</si>
  <si>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</si>
  <si>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</si>
  <si>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</si>
  <si>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</si>
  <si>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</si>
  <si>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</si>
  <si>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</si>
  <si>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</si>
  <si>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</si>
  <si>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</si>
  <si>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</si>
  <si>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</si>
  <si>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</si>
  <si>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</si>
  <si>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</si>
  <si>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</si>
  <si>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</si>
  <si>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</si>
  <si>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</si>
  <si>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</si>
  <si>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</si>
  <si>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</si>
  <si>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</si>
  <si>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</si>
  <si>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</si>
  <si>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</si>
  <si>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</si>
  <si>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</si>
  <si>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</si>
  <si>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</si>
  <si>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</si>
  <si>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</si>
  <si>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</si>
  <si>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</si>
  <si>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</si>
  <si>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</si>
  <si>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</si>
  <si>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</si>
  <si>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</si>
  <si>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</si>
  <si>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</si>
  <si>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</si>
  <si>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</si>
  <si>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</si>
  <si>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</si>
  <si>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</si>
  <si>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</si>
  <si>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</si>
  <si>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</si>
  <si>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</si>
  <si>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</si>
  <si>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</si>
  <si>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</si>
  <si>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</si>
  <si>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</si>
  <si>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</si>
  <si>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</si>
  <si>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</si>
  <si>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</si>
  <si>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</si>
  <si>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</si>
  <si>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</si>
  <si>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</si>
  <si>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</si>
  <si>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</si>
  <si>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</si>
  <si>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</si>
  <si>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</si>
  <si>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</si>
  <si>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</si>
  <si>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</si>
  <si>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</si>
  <si>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</si>
  <si>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</si>
  <si>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</si>
  <si>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</si>
  <si>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</si>
  <si>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</si>
  <si>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</si>
  <si>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</si>
  <si>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</si>
  <si>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</si>
  <si>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</si>
  <si>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</si>
  <si>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</si>
  <si>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</si>
  <si>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</si>
  <si>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</si>
  <si>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</si>
  <si>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</si>
  <si>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</si>
  <si>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</si>
  <si>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</si>
  <si>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</si>
  <si>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</si>
  <si>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</si>
  <si>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</si>
  <si>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</si>
  <si>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</si>
  <si>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</si>
  <si>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</si>
  <si>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</si>
  <si>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</si>
  <si>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</si>
  <si>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</si>
  <si>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</si>
  <si>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</si>
  <si>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</si>
  <si>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</si>
  <si>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</si>
  <si>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</si>
  <si>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</si>
  <si>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</si>
  <si>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</si>
  <si>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</si>
  <si>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</si>
  <si>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</si>
  <si>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</si>
  <si>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</si>
  <si>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</si>
  <si>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</si>
  <si>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</si>
  <si>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</si>
  <si>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</si>
  <si>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</si>
  <si>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</si>
  <si>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</si>
  <si>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</si>
  <si>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</si>
  <si>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</si>
  <si>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</si>
  <si>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</si>
  <si>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</si>
  <si>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</si>
  <si>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</si>
  <si>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</si>
  <si>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</si>
  <si>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</si>
  <si>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</si>
  <si>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</si>
  <si>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</si>
  <si>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</si>
  <si>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</si>
  <si>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</si>
  <si>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</si>
  <si>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</si>
  <si>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</si>
  <si>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</si>
  <si>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</si>
  <si>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</si>
  <si>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</si>
  <si>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</si>
  <si>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</si>
  <si>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</si>
  <si>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</si>
  <si>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</si>
  <si>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</si>
  <si>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</si>
  <si>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</si>
  <si>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</si>
  <si>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</si>
  <si>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</si>
  <si>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</si>
  <si>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</si>
  <si>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</si>
  <si>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</si>
  <si>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</si>
  <si>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</si>
  <si>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</si>
  <si>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</si>
  <si>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</si>
  <si>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</si>
  <si>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</si>
  <si>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</si>
  <si>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</si>
  <si>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</si>
  <si>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</si>
  <si>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</si>
  <si>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</si>
  <si>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</si>
  <si>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</si>
  <si>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</si>
  <si>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</si>
  <si>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</si>
  <si>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</si>
  <si>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</si>
  <si>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</si>
  <si>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</si>
  <si>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</si>
  <si>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</si>
  <si>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</si>
  <si>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</si>
  <si>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</si>
  <si>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</si>
  <si>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</si>
  <si>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</si>
  <si>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</si>
  <si>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</si>
  <si>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</si>
  <si>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</si>
  <si>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</si>
  <si>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</si>
  <si>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</si>
  <si>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</si>
  <si>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</si>
  <si>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</si>
  <si>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</si>
  <si>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</si>
  <si>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</si>
  <si>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</si>
  <si>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</si>
  <si>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</si>
  <si>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</si>
  <si>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</si>
  <si>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</si>
  <si>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</si>
  <si>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</si>
  <si>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</si>
  <si>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</si>
  <si>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</si>
  <si>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</si>
  <si>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</si>
  <si>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</si>
  <si>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</si>
  <si>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</si>
  <si>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</si>
  <si>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</si>
  <si>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</si>
  <si>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</si>
  <si>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</si>
  <si>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</si>
  <si>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</si>
  <si>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</si>
  <si>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</si>
  <si>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</si>
  <si>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</si>
  <si>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</si>
  <si>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</si>
  <si>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</si>
  <si>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</si>
  <si>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</si>
  <si>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</si>
  <si>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</si>
  <si>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</si>
  <si>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</si>
  <si>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</si>
  <si>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</si>
  <si>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</si>
  <si>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</si>
  <si>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</si>
  <si>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</si>
  <si>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</si>
  <si>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</si>
  <si>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</si>
  <si>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</si>
  <si>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</si>
  <si>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</si>
  <si>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</si>
  <si>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</si>
  <si>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</si>
  <si>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</si>
  <si>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</si>
  <si>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</si>
  <si>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</si>
  <si>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</si>
  <si>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</si>
  <si>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</si>
  <si>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</si>
  <si>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</si>
  <si>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</si>
  <si>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</si>
  <si>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</si>
  <si>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</si>
  <si>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</si>
  <si>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</si>
  <si>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</si>
  <si>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</si>
  <si>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</si>
  <si>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</si>
  <si>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</si>
  <si>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</si>
  <si>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</si>
  <si>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</si>
  <si>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</si>
  <si>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</si>
  <si>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</si>
  <si>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</si>
  <si>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</si>
  <si>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</si>
  <si>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</si>
  <si>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</si>
  <si>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</si>
  <si>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</si>
  <si>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</si>
  <si>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</si>
  <si>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</si>
  <si>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</si>
  <si>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</si>
  <si>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</si>
  <si>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</si>
  <si>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</si>
  <si>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</si>
  <si>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</si>
  <si>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</si>
  <si>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</si>
  <si>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</si>
  <si>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</si>
  <si>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</si>
  <si>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</si>
  <si>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</si>
  <si>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</si>
  <si>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</si>
  <si>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</si>
  <si>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</si>
  <si>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</si>
  <si>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</si>
  <si>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</si>
  <si>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</si>
  <si>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</si>
  <si>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</si>
  <si>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</si>
  <si>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</si>
  <si>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</si>
  <si>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</si>
  <si>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</si>
  <si>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</si>
  <si>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</si>
  <si>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</si>
  <si>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</si>
  <si>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</si>
  <si>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</si>
  <si>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</si>
  <si>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</si>
  <si>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</si>
  <si>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</si>
  <si>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</si>
  <si>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</si>
  <si>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</si>
  <si>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</si>
  <si>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</si>
  <si>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</si>
  <si>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</si>
  <si>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</si>
  <si>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</si>
  <si>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</si>
  <si>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</si>
  <si>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</si>
  <si>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</si>
  <si>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</si>
  <si>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</si>
  <si>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</si>
  <si>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</si>
  <si>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</si>
  <si>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</si>
  <si>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</si>
  <si>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</si>
  <si>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</si>
  <si>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</si>
  <si>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</si>
  <si>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</si>
  <si>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</si>
  <si>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</si>
  <si>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</si>
  <si>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</si>
  <si>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</si>
  <si>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</si>
  <si>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</si>
  <si>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</si>
  <si>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</si>
  <si>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</si>
  <si>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</si>
  <si>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</si>
  <si>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</si>
  <si>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</si>
  <si>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</si>
  <si>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</si>
  <si>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</si>
  <si>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</si>
  <si>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</si>
  <si>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</si>
  <si>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</si>
  <si>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</si>
  <si>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</si>
  <si>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</si>
  <si>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</si>
  <si>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</si>
  <si>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</si>
  <si>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</si>
  <si>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</si>
  <si>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</si>
  <si>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</si>
  <si>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</si>
  <si>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</si>
  <si>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</si>
  <si>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</si>
  <si>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</si>
  <si>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</si>
  <si>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</si>
  <si>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</si>
  <si>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</si>
  <si>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</si>
  <si>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</si>
  <si>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</si>
  <si>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</si>
  <si>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</si>
  <si>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</si>
  <si>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</si>
  <si>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</si>
  <si>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</si>
  <si>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</si>
  <si>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</si>
  <si>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</si>
  <si>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</si>
  <si>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</si>
  <si>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</si>
  <si>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</si>
  <si>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</si>
  <si>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</si>
  <si>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</si>
  <si>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</si>
  <si>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</si>
  <si>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</si>
  <si>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</si>
  <si>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</si>
  <si>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</si>
  <si>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</si>
  <si>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</si>
  <si>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</si>
  <si>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</si>
  <si>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</si>
  <si>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</si>
  <si>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</si>
  <si>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</si>
  <si>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</si>
  <si>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</si>
  <si>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</si>
  <si>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</si>
  <si>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</si>
  <si>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</si>
  <si>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</si>
  <si>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</si>
  <si>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</si>
  <si>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</si>
  <si>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</si>
  <si>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</si>
  <si>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</si>
  <si>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</si>
  <si>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</si>
  <si>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</si>
  <si>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</si>
  <si>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</si>
  <si>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</si>
  <si>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</si>
  <si>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</si>
  <si>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</si>
  <si>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</si>
  <si>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</si>
  <si>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</si>
  <si>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</si>
  <si>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</si>
  <si>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</si>
  <si>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</si>
  <si>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</si>
  <si>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</si>
  <si>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</si>
  <si>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</si>
  <si>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</si>
  <si>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</si>
  <si>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</si>
  <si>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</si>
  <si>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</si>
  <si>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</si>
  <si>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</si>
  <si>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</si>
  <si>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</si>
  <si>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</si>
  <si>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</si>
  <si>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</si>
  <si>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</si>
  <si>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</si>
  <si>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</si>
  <si>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</si>
  <si>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</si>
  <si>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</si>
  <si>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</si>
  <si>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</si>
  <si>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</si>
  <si>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</si>
  <si>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</si>
  <si>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</si>
  <si>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</si>
  <si>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</si>
  <si>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</si>
  <si>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</si>
  <si>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</si>
  <si>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</si>
  <si>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</si>
  <si>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</si>
  <si>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</si>
  <si>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</si>
  <si>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</si>
  <si>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</si>
  <si>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</si>
  <si>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</si>
  <si>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</si>
  <si>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</si>
  <si>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</si>
  <si>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</si>
  <si>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</si>
  <si>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</si>
  <si>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</si>
  <si>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</si>
  <si>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</si>
  <si>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</si>
  <si>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</si>
  <si>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</si>
  <si>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</si>
  <si>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</si>
  <si>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</si>
  <si>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</si>
  <si>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</si>
  <si>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</si>
  <si>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</si>
  <si>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</si>
  <si>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</si>
  <si>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</si>
  <si>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</si>
  <si>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</si>
  <si>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</si>
  <si>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</si>
  <si>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</si>
  <si>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</si>
  <si>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</si>
  <si>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</si>
  <si>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</si>
  <si>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</si>
  <si>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</si>
  <si>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</si>
  <si>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</si>
  <si>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</si>
  <si>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</si>
  <si>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</si>
  <si>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</si>
  <si>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</si>
  <si>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</si>
  <si>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</si>
  <si>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</si>
  <si>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</si>
  <si>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</si>
  <si>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</si>
  <si>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</si>
  <si>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</si>
  <si>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</si>
  <si>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</si>
  <si>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</si>
  <si>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</si>
  <si>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</si>
  <si>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</si>
  <si>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</si>
  <si>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</si>
  <si>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</si>
  <si>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</si>
  <si>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</si>
  <si>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</si>
  <si>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</si>
  <si>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</si>
  <si>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</si>
  <si>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</si>
  <si>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</si>
  <si>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</si>
  <si>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</si>
  <si>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</si>
  <si>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</si>
  <si>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</si>
  <si>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</si>
  <si>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</si>
  <si>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</si>
  <si>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</si>
  <si>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</si>
  <si>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</si>
  <si>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</si>
  <si>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</si>
  <si>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</si>
  <si>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</si>
  <si>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</si>
  <si>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</si>
  <si>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</si>
  <si>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</si>
  <si>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</si>
  <si>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</si>
  <si>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</si>
  <si>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</si>
  <si>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</si>
  <si>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</si>
  <si>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</si>
  <si>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</si>
  <si>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</si>
  <si>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</si>
  <si>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</si>
  <si>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</si>
  <si>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</si>
  <si>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</si>
  <si>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</si>
  <si>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</si>
  <si>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</si>
  <si>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</si>
  <si>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</si>
  <si>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</si>
  <si>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</si>
  <si>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</si>
  <si>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</si>
  <si>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</si>
  <si>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</si>
  <si>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</si>
  <si>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</si>
  <si>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</si>
  <si>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</si>
  <si>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</si>
  <si>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</si>
  <si>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</si>
  <si>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</si>
  <si>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</si>
  <si>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</si>
  <si>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</si>
  <si>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</si>
  <si>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</si>
  <si>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</si>
  <si>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</si>
  <si>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</si>
  <si>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</si>
  <si>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</si>
  <si>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</si>
  <si>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</si>
  <si>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</si>
  <si>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</si>
  <si>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</si>
  <si>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</si>
  <si>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</si>
  <si>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</si>
  <si>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</si>
  <si>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</si>
  <si>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</si>
  <si>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</si>
  <si>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</si>
  <si>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</si>
  <si>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</si>
  <si>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</si>
  <si>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</si>
  <si>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</si>
  <si>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</si>
  <si>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</si>
  <si>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</si>
  <si>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</si>
  <si>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</si>
  <si>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</si>
  <si>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</si>
  <si>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</si>
  <si>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</si>
  <si>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</si>
  <si>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</si>
  <si>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</si>
  <si>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</si>
  <si>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</si>
  <si>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</si>
  <si>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</si>
  <si>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</si>
  <si>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</si>
  <si>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</si>
  <si>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</si>
  <si>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</si>
  <si>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</si>
  <si>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</si>
  <si>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</si>
  <si>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</si>
  <si>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</si>
  <si>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</si>
  <si>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</si>
  <si>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</si>
  <si>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</si>
  <si>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</si>
  <si>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</si>
  <si>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</si>
  <si>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</si>
  <si>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</si>
  <si>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</si>
  <si>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</si>
  <si>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</si>
  <si>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</si>
  <si>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</si>
  <si>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</si>
  <si>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</si>
  <si>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</si>
  <si>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</si>
  <si>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</si>
  <si>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</si>
  <si>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</si>
  <si>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</si>
  <si>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</si>
  <si>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</si>
  <si>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</si>
  <si>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</si>
  <si>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</si>
  <si>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</si>
  <si>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</si>
  <si>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</si>
  <si>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</si>
  <si>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</si>
  <si>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</si>
  <si>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</si>
  <si>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</si>
  <si>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</si>
  <si>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</si>
  <si>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</si>
  <si>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</si>
  <si>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</si>
  <si>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</si>
  <si>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</si>
  <si>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</si>
  <si>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</si>
  <si>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</si>
  <si>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</si>
  <si>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</si>
  <si>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</si>
  <si>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</si>
  <si>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</si>
  <si>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</si>
  <si>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</si>
  <si>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</si>
  <si>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</si>
  <si>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</si>
  <si>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</si>
  <si>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</si>
  <si>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</si>
  <si>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</si>
  <si>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</si>
  <si>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</si>
  <si>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</si>
  <si>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</si>
  <si>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</si>
  <si>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</si>
  <si>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</si>
  <si>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</si>
  <si>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</si>
  <si>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</si>
  <si>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</si>
  <si>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</si>
  <si>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</si>
  <si>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</si>
  <si>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</si>
  <si>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</si>
  <si>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</si>
  <si>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</si>
  <si>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</si>
  <si>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</si>
  <si>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</si>
  <si>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</si>
  <si>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</si>
  <si>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</si>
  <si>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</si>
  <si>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</si>
  <si>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</si>
  <si>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</si>
  <si>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</si>
  <si>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</si>
  <si>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</si>
  <si>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</si>
  <si>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</si>
  <si>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</si>
  <si>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</si>
  <si>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</si>
  <si>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</si>
  <si>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</si>
  <si>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</si>
  <si>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</si>
  <si>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</si>
  <si>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</si>
  <si>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</si>
  <si>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</si>
  <si>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</si>
  <si>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</si>
  <si>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</si>
  <si>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</si>
  <si>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</si>
  <si>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</si>
  <si>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</si>
  <si>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</si>
  <si>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</si>
  <si>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</si>
  <si>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</si>
  <si>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</si>
  <si>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</si>
  <si>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</si>
  <si>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</si>
  <si>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</si>
  <si>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</si>
  <si>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</si>
  <si>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</si>
  <si>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</si>
  <si>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</si>
  <si>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</si>
  <si>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</si>
  <si>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</si>
  <si>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</si>
  <si>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</si>
  <si>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</si>
  <si>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</si>
  <si>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</si>
  <si>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</si>
  <si>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</si>
  <si>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</si>
  <si>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</si>
  <si>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</si>
  <si>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</si>
  <si>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</si>
  <si>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</si>
  <si>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</si>
  <si>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</si>
  <si>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</si>
  <si>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</si>
  <si>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</si>
  <si>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</si>
  <si>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</si>
  <si>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</si>
  <si>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</si>
  <si>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</si>
  <si>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</si>
  <si>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</si>
  <si>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</si>
  <si>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</si>
  <si>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</si>
  <si>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</si>
  <si>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</si>
  <si>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</si>
  <si>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</si>
  <si>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</si>
  <si>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</si>
  <si>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</si>
  <si>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</si>
  <si>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</si>
  <si>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</si>
  <si>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</si>
  <si>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</si>
  <si>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</si>
  <si>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</si>
  <si>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</si>
  <si>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</si>
  <si>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</si>
  <si>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</si>
  <si>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</si>
  <si>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</si>
  <si>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</si>
  <si>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</si>
  <si>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</si>
  <si>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</si>
  <si>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</si>
  <si>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</si>
  <si>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</si>
  <si>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</si>
  <si>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</si>
  <si>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</si>
  <si>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</si>
  <si>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</si>
  <si>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</si>
  <si>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</si>
  <si>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</si>
  <si>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</si>
  <si>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</si>
  <si>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</si>
  <si>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</si>
  <si>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</si>
  <si>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</si>
  <si>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</si>
  <si>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</si>
  <si>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</si>
  <si>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</si>
  <si>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</si>
  <si>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</si>
  <si>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</si>
  <si>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</si>
  <si>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</si>
  <si>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</si>
  <si>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</si>
  <si>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</si>
  <si>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</si>
  <si>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</si>
  <si>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</si>
  <si>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</si>
  <si>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</si>
  <si>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</si>
  <si>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</si>
  <si>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</si>
  <si>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</si>
  <si>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</si>
  <si>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</si>
  <si>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</si>
  <si>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</si>
  <si>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</si>
  <si>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</si>
  <si>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</si>
  <si>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</si>
  <si>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</si>
  <si>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</si>
  <si>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</si>
  <si>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</si>
  <si>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</si>
  <si>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</si>
  <si>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</si>
  <si>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</si>
  <si>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</si>
  <si>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</si>
  <si>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</si>
  <si>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</si>
  <si>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</si>
  <si>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</si>
  <si>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</si>
  <si>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</si>
  <si>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</si>
  <si>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</si>
  <si>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</si>
  <si>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</si>
  <si>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</si>
  <si>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</si>
  <si>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</si>
  <si>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</si>
  <si>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</si>
  <si>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</si>
  <si>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</si>
  <si>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</si>
  <si>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</si>
  <si>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</si>
  <si>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</si>
  <si>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</si>
  <si>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</si>
  <si>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</si>
  <si>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</si>
  <si>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</si>
  <si>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</si>
  <si>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</si>
  <si>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</si>
  <si>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</si>
  <si>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</si>
  <si>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</si>
  <si>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</si>
  <si>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</si>
  <si>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</si>
  <si>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</si>
  <si>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</si>
  <si>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</si>
  <si>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</si>
  <si>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</si>
  <si>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</si>
  <si>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</si>
  <si>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</si>
  <si>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</si>
  <si>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</si>
  <si>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</si>
  <si>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</si>
  <si>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</si>
  <si>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</si>
  <si>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</si>
  <si>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</si>
  <si>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</si>
  <si>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</si>
  <si>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</si>
  <si>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</si>
  <si>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</si>
  <si>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</si>
  <si>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</si>
  <si>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</si>
  <si>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</si>
  <si>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</si>
  <si>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</si>
  <si>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</si>
  <si>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</si>
  <si>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</si>
  <si>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</si>
  <si>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</si>
  <si>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</si>
  <si>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</si>
  <si>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</si>
  <si>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</si>
  <si>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</si>
  <si>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</si>
  <si>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</si>
  <si>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</si>
  <si>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</si>
  <si>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</si>
  <si>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</si>
  <si>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</si>
  <si>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</si>
  <si>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</si>
  <si>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</si>
  <si>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</si>
  <si>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</si>
  <si>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</si>
  <si>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</si>
  <si>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</si>
  <si>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</si>
  <si>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</si>
  <si>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</si>
  <si>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</si>
  <si>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</si>
  <si>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</si>
  <si>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</si>
  <si>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</si>
  <si>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</si>
  <si>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</si>
  <si>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</si>
  <si>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</si>
  <si>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</si>
  <si>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</si>
  <si>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</si>
  <si>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</si>
  <si>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</si>
  <si>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</si>
  <si>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</si>
  <si>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</si>
  <si>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</si>
  <si>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</si>
  <si>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</si>
  <si>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</si>
  <si>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</si>
  <si>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</si>
  <si>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</si>
  <si>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</si>
  <si>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</si>
  <si>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</si>
  <si>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</si>
  <si>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</si>
  <si>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</si>
  <si>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</si>
  <si>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</si>
  <si>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</si>
  <si>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</si>
  <si>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</si>
  <si>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</si>
  <si>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</si>
  <si>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</si>
  <si>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</si>
  <si>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</si>
  <si>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</si>
  <si>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</si>
  <si>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</si>
  <si>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</si>
  <si>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</si>
  <si>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</si>
  <si>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</si>
  <si>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</si>
  <si>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</si>
  <si>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</si>
  <si>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</si>
  <si>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</si>
  <si>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</si>
  <si>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</si>
  <si>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</si>
  <si>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</si>
  <si>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</si>
  <si>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</si>
  <si>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</si>
  <si>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</si>
  <si>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</si>
  <si>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</si>
  <si>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</si>
  <si>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</si>
  <si>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</si>
  <si>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</si>
  <si>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</si>
  <si>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</si>
  <si>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</si>
  <si>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</si>
  <si>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</si>
  <si>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</si>
  <si>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</si>
  <si>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</si>
  <si>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</si>
  <si>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</si>
  <si>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</si>
  <si>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</si>
  <si>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</si>
  <si>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</si>
  <si>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</si>
  <si>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</si>
  <si>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</si>
  <si>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</si>
  <si>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</si>
  <si>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</si>
  <si>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</si>
  <si>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</si>
  <si>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</si>
  <si>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</si>
  <si>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</si>
  <si>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</si>
  <si>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</si>
  <si>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</si>
  <si>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</si>
  <si>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</si>
  <si>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</si>
  <si>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</si>
  <si>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</si>
  <si>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</si>
  <si>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</si>
  <si>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</si>
  <si>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</si>
  <si>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</si>
  <si>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</si>
  <si>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</si>
  <si>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</si>
  <si>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</si>
  <si>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</si>
  <si>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</si>
  <si>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</si>
  <si>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</si>
  <si>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</si>
  <si>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</si>
  <si>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</si>
  <si>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</si>
  <si>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</si>
  <si>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</si>
  <si>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</si>
  <si>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</si>
  <si>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</si>
  <si>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</si>
  <si>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</si>
  <si>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</si>
  <si>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</si>
  <si>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</si>
  <si>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</si>
  <si>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</si>
  <si>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</si>
  <si>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</si>
  <si>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</si>
  <si>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</si>
  <si>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</si>
  <si>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</si>
  <si>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</si>
  <si>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</si>
  <si>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</si>
  <si>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</si>
  <si>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</si>
  <si>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</si>
  <si>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</si>
  <si>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</si>
  <si>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</si>
  <si>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</si>
  <si>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</si>
  <si>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</si>
  <si>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</si>
  <si>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</si>
  <si>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</si>
  <si>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</si>
  <si>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</si>
  <si>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</si>
  <si>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</si>
  <si>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</si>
  <si>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</si>
  <si>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</si>
  <si>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</si>
  <si>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</si>
  <si>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</si>
  <si>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</si>
  <si>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</si>
  <si>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</si>
  <si>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</si>
  <si>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</si>
  <si>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</si>
  <si>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</si>
  <si>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</si>
  <si>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</si>
  <si>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</si>
  <si>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</si>
  <si>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</si>
  <si>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</si>
  <si>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</si>
  <si>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</si>
  <si>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</si>
  <si>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</si>
  <si>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</si>
  <si>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</si>
  <si>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</si>
  <si>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</si>
  <si>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</si>
  <si>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</si>
  <si>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</si>
  <si>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</si>
  <si>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</si>
  <si>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</si>
  <si>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</si>
  <si>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</si>
  <si>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</si>
  <si>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</si>
  <si>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</si>
  <si>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</si>
  <si>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</si>
  <si>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</si>
  <si>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</si>
  <si>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</si>
  <si>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</si>
  <si>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</si>
  <si>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</si>
  <si>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</si>
  <si>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</si>
  <si>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</si>
  <si>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</si>
  <si>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</si>
  <si>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</si>
  <si>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</si>
  <si>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</si>
  <si>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</si>
  <si>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</si>
  <si>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</si>
  <si>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</si>
  <si>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</si>
  <si>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</si>
  <si>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</si>
  <si>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</si>
  <si>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</si>
  <si>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</si>
  <si>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</si>
  <si>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</si>
  <si>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</si>
  <si>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</si>
  <si>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</si>
  <si>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</si>
  <si>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</si>
  <si>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</si>
  <si>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</si>
  <si>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</si>
  <si>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</si>
  <si>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</si>
  <si>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</si>
  <si>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</si>
  <si>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</si>
  <si>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</si>
  <si>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</si>
  <si>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</si>
  <si>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</si>
  <si>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</si>
  <si>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</si>
  <si>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</si>
  <si>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</si>
  <si>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</si>
  <si>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</si>
  <si>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</si>
  <si>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</si>
  <si>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</si>
  <si>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</si>
  <si>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</si>
  <si>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</si>
  <si>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</si>
  <si>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</si>
  <si>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</si>
  <si>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</si>
  <si>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</si>
  <si>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</si>
  <si>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</si>
  <si>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</si>
  <si>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</si>
  <si>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</si>
  <si>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</si>
  <si>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</si>
  <si>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</si>
  <si>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</si>
  <si>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</si>
  <si>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</si>
  <si>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</si>
  <si>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</si>
  <si>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</si>
  <si>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</si>
  <si>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</si>
  <si>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</si>
  <si>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</si>
  <si>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</si>
  <si>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</si>
  <si>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</si>
  <si>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</si>
  <si>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</si>
  <si>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</si>
  <si>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</si>
  <si>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</si>
  <si>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</si>
  <si>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</si>
  <si>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</si>
  <si>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</si>
  <si>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</si>
  <si>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</si>
  <si>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</si>
  <si>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</si>
  <si>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</si>
  <si>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</si>
  <si>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</si>
  <si>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</si>
  <si>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</si>
  <si>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</si>
  <si>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</si>
  <si>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</si>
  <si>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</si>
  <si>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</si>
  <si>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</si>
  <si>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</si>
  <si>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</si>
  <si>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</si>
  <si>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</si>
  <si>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</si>
  <si>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</si>
  <si>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</si>
  <si>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</si>
  <si>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</si>
  <si>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</si>
  <si>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</si>
  <si>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</si>
  <si>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</si>
  <si>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</si>
  <si>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</si>
  <si>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</si>
  <si>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</si>
  <si>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</si>
  <si>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</si>
  <si>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</si>
  <si>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</si>
  <si>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</si>
  <si>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</si>
  <si>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</si>
  <si>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</si>
  <si>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</si>
  <si>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</si>
  <si>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</si>
  <si>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</si>
  <si>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</si>
  <si>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</si>
  <si>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</si>
  <si>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</si>
  <si>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</si>
  <si>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</si>
  <si>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</si>
  <si>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</si>
  <si>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</si>
  <si>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</si>
  <si>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</si>
  <si>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</si>
  <si>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</si>
  <si>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</si>
  <si>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</si>
  <si>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</si>
  <si>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</si>
  <si>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</si>
  <si>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</si>
  <si>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</si>
  <si>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</si>
  <si>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</si>
  <si>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</si>
  <si>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</si>
  <si>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</si>
  <si>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</si>
  <si>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</si>
  <si>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</si>
  <si>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</si>
  <si>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</si>
  <si>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</si>
  <si>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</si>
  <si>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</si>
  <si>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</si>
  <si>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</si>
  <si>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</si>
  <si>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</si>
  <si>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</si>
  <si>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</si>
  <si>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</si>
  <si>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</si>
  <si>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</si>
  <si>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</si>
  <si>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</si>
  <si>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</si>
  <si>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</si>
  <si>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</si>
  <si>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</si>
  <si>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</si>
  <si>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</si>
  <si>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</si>
  <si>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</si>
  <si>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</si>
  <si>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</si>
  <si>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</si>
  <si>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</si>
  <si>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</si>
  <si>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</si>
  <si>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</si>
  <si>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</si>
  <si>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</si>
  <si>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</si>
  <si>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</si>
  <si>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</si>
  <si>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</si>
  <si>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</si>
  <si>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</si>
  <si>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</si>
  <si>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</si>
  <si>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</si>
  <si>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</si>
  <si>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</si>
  <si>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</si>
  <si>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</si>
  <si>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</si>
  <si>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</si>
  <si>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</si>
  <si>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</si>
  <si>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</si>
  <si>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</si>
  <si>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</si>
  <si>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</si>
  <si>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</si>
  <si>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</si>
  <si>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</si>
  <si>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</si>
  <si>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</si>
  <si>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</si>
  <si>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</si>
  <si>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</si>
  <si>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</si>
  <si>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</si>
  <si>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</si>
  <si>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</si>
  <si>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</si>
  <si>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</si>
  <si>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</si>
  <si>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</si>
  <si>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</si>
  <si>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</si>
  <si>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</si>
  <si>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</si>
  <si>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</si>
  <si>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</si>
  <si>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</si>
  <si>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</si>
  <si>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</si>
  <si>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</si>
  <si>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</si>
  <si>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</si>
  <si>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</si>
  <si>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</si>
  <si>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</si>
  <si>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</si>
  <si>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</si>
  <si>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</si>
  <si>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</si>
  <si>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</si>
  <si>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</si>
  <si>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</si>
  <si>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</si>
  <si>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</si>
  <si>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</si>
  <si>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</si>
  <si>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</si>
  <si>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</si>
  <si>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</si>
  <si>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</si>
  <si>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</si>
  <si>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</si>
  <si>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</si>
  <si>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</si>
  <si>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</si>
  <si>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</si>
  <si>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</si>
  <si>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</si>
  <si>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</si>
  <si>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</si>
  <si>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</si>
  <si>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</si>
  <si>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</si>
  <si>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</si>
  <si>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</si>
  <si>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</si>
  <si>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</si>
  <si>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</si>
  <si>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</si>
  <si>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</si>
  <si>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</si>
  <si>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</si>
  <si>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</si>
  <si>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</si>
  <si>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</si>
  <si>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</si>
  <si>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</si>
  <si>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</si>
  <si>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</si>
  <si>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</si>
  <si>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</si>
  <si>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</si>
  <si>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</si>
  <si>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</si>
  <si>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</si>
  <si>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</si>
  <si>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</si>
  <si>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</si>
  <si>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</si>
  <si>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</si>
  <si>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</si>
  <si>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</si>
  <si>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</si>
  <si>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</si>
  <si>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</si>
  <si>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</si>
  <si>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</si>
  <si>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</si>
  <si>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</si>
  <si>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</si>
  <si>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</si>
  <si>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</si>
  <si>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</si>
  <si>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</si>
  <si>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</si>
  <si>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</si>
  <si>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</si>
  <si>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</si>
  <si>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</si>
  <si>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</si>
  <si>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</si>
  <si>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</si>
  <si>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</si>
  <si>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</si>
  <si>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</si>
  <si>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</si>
  <si>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</si>
  <si>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</si>
  <si>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</si>
  <si>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</si>
  <si>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</si>
  <si>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</si>
  <si>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</si>
  <si>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</si>
  <si>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</si>
  <si>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</si>
  <si>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</si>
  <si>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</si>
  <si>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</si>
  <si>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</si>
  <si>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</si>
  <si>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</si>
  <si>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</si>
  <si>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</si>
  <si>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</si>
  <si>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</si>
  <si>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</si>
  <si>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</si>
  <si>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</si>
  <si>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</si>
  <si>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</si>
  <si>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</si>
  <si>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</si>
  <si>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</si>
  <si>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</si>
  <si>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</si>
  <si>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</si>
  <si>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</si>
  <si>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</si>
  <si>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</si>
  <si>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</si>
  <si>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</si>
  <si>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</si>
  <si>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</si>
  <si>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</si>
  <si>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</si>
  <si>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</si>
  <si>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</si>
  <si>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</si>
  <si>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</si>
  <si>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</si>
  <si>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</si>
  <si>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</si>
  <si>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</si>
  <si>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</si>
  <si>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</si>
  <si>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</si>
  <si>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</si>
  <si>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</si>
  <si>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</si>
  <si>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/animation</t>
  </si>
  <si>
    <t>ce fiction</t>
  </si>
  <si>
    <t>deo/shorts</t>
  </si>
  <si>
    <t>ideo/drama</t>
  </si>
  <si>
    <t>ocumentary</t>
  </si>
  <si>
    <t>television</t>
  </si>
  <si>
    <t>ch</t>
  </si>
  <si>
    <t>ks</t>
  </si>
  <si>
    <t>ts</t>
  </si>
  <si>
    <t>mes</t>
  </si>
  <si>
    <t>sm/audio</t>
  </si>
  <si>
    <t>azz</t>
  </si>
  <si>
    <t>ith</t>
  </si>
  <si>
    <t>ock</t>
  </si>
  <si>
    <t>pop</t>
  </si>
  <si>
    <t>sic</t>
  </si>
  <si>
    <t>tal</t>
  </si>
  <si>
    <t>hotobooks</t>
  </si>
  <si>
    <t>hy/nature</t>
  </si>
  <si>
    <t>hy/people</t>
  </si>
  <si>
    <t>hy/places</t>
  </si>
  <si>
    <t>'s books</t>
  </si>
  <si>
    <t>/fiction</t>
  </si>
  <si>
    <t>nfiction</t>
  </si>
  <si>
    <t>podcasts</t>
  </si>
  <si>
    <t>rt books</t>
  </si>
  <si>
    <t>slations</t>
  </si>
  <si>
    <t>/gadgets</t>
  </si>
  <si>
    <t>earables</t>
  </si>
  <si>
    <t>erspaces</t>
  </si>
  <si>
    <t>hardware</t>
  </si>
  <si>
    <t>logy/web</t>
  </si>
  <si>
    <t>loration</t>
  </si>
  <si>
    <t>paces</t>
  </si>
  <si>
    <t>plays</t>
  </si>
  <si>
    <t>sical</t>
  </si>
  <si>
    <t>(All)</t>
  </si>
  <si>
    <t>\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</si>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</sst>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[StarterBook.xlsx]Pivot_table-1!PivotTable2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'Pivot_table-1'!$B$3:$B$4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8-E848-AC35-3DE3F9BB3739}"/>
            </c:ext>
          </c:extLst>
        </c:ser>
        <c:ser>
          <c:idx val="1"/>
          <c:order val="1"/>
          <c:tx>
            <c:strRef>
              <c:f>'Pivot_table-1'!$C$3:$C$4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8-E848-AC35-3DE3F9BB3739}"/>
            </c:ext>
          </c:extLst>
        </c:ser>
        <c:ser>
          <c:idx val="2"/>
          <c:order val="2"/>
          <c:tx>
            <c:strRef>
              <c:f>'Pivot_table-1'!$D$3:$D$4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8-E848-AC35-3DE3F9BB3739}"/>
            </c:ext>
          </c:extLst>
        </c:ser>
        <c:ser>
          <c:idx val="3"/>
          <c:order val="3"/>
          <c:tx>
            <c:strRef>
              <c:f>'Pivot_table-1'!$E$3:$E$4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48-E848-AC35-3DE3F9BB3739}"/>
            </c:ext>
          </c:extLst>
        </c:ser>
        <c:ser>
          <c:idx val="4"/>
          <c:order val="4"/>
          <c:tx>
            <c:strRef>
              <c:f>'Pivot_table-1'!$F$3:$F$4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9648-E848-AC35-3DE3F9BB3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4070256"/>
        <c:axId val="294272256"/>
      </c:barChart>
      <c:catAx>
        <c:axId val="28407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72256"/>
        <c:crosses val="autoZero"/>
        <c:auto val="1"/>
        <c:lblAlgn val="ctr"/>
        <c:lblOffset val="100"/>
        <c:noMultiLvlLbl val="0"/>
      </c:catAx>
      <c:valAx>
        <c:axId val="29427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07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[StarterBook.xlsx]Pivot_table-2!PivotTable3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'Pivot_table-2'!$B$4:$B$5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'Pivot_table-2'!$B$6:$B$43</c:f>
              <c:numCache>
                <c:formatCode>General</c:formatCode>
                <c:ptCount val="37"/>
                <c:pt idx="5">
                  <c:v>40</c:v>
                </c:pt>
                <c:pt idx="8">
                  <c:v>60</c:v>
                </c:pt>
                <c:pt idx="17">
                  <c:v>20</c:v>
                </c:pt>
                <c:pt idx="18">
                  <c:v>100</c:v>
                </c:pt>
                <c:pt idx="19">
                  <c:v>18</c:v>
                </c:pt>
                <c:pt idx="24">
                  <c:v>17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9-384B-8EAA-708689825476}"/>
            </c:ext>
          </c:extLst>
        </c:ser>
        <c:ser>
          <c:idx val="1"/>
          <c:order val="1"/>
          <c:tx>
            <c:strRef>
              <c:f>'Pivot_table-2'!$C$4:$C$5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'Pivot_table-2'!$C$6:$C$43</c:f>
              <c:numCache>
                <c:formatCode>General</c:formatCode>
                <c:ptCount val="37"/>
                <c:pt idx="0">
                  <c:v>40</c:v>
                </c:pt>
                <c:pt idx="1">
                  <c:v>100</c:v>
                </c:pt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8">
                  <c:v>120</c:v>
                </c:pt>
                <c:pt idx="9">
                  <c:v>11</c:v>
                </c:pt>
                <c:pt idx="11">
                  <c:v>57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80</c:v>
                </c:pt>
                <c:pt idx="16">
                  <c:v>40</c:v>
                </c:pt>
                <c:pt idx="17">
                  <c:v>120</c:v>
                </c:pt>
                <c:pt idx="18">
                  <c:v>60</c:v>
                </c:pt>
                <c:pt idx="19">
                  <c:v>2</c:v>
                </c:pt>
                <c:pt idx="20">
                  <c:v>140</c:v>
                </c:pt>
                <c:pt idx="22">
                  <c:v>20</c:v>
                </c:pt>
                <c:pt idx="24">
                  <c:v>80</c:v>
                </c:pt>
                <c:pt idx="25">
                  <c:v>353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9-384B-8EAA-708689825476}"/>
            </c:ext>
          </c:extLst>
        </c:ser>
        <c:ser>
          <c:idx val="2"/>
          <c:order val="2"/>
          <c:tx>
            <c:strRef>
              <c:f>'Pivot_table-2'!$D$4:$D$5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'Pivot_table-2'!$D$6:$D$43</c:f>
              <c:numCache>
                <c:formatCode>General</c:formatCode>
                <c:ptCount val="37"/>
                <c:pt idx="6">
                  <c:v>6</c:v>
                </c:pt>
                <c:pt idx="16">
                  <c:v>20</c:v>
                </c:pt>
                <c:pt idx="24">
                  <c:v>5</c:v>
                </c:pt>
                <c:pt idx="2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89-384B-8EAA-708689825476}"/>
            </c:ext>
          </c:extLst>
        </c:ser>
        <c:ser>
          <c:idx val="3"/>
          <c:order val="3"/>
          <c:tx>
            <c:strRef>
              <c:f>'Pivot_table-2'!$E$4:$E$5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'Pivot_table-2'!$E$6:$E$43</c:f>
              <c:numCache>
                <c:formatCode>General</c:formatCode>
                <c:ptCount val="37"/>
                <c:pt idx="6">
                  <c:v>34</c:v>
                </c:pt>
                <c:pt idx="7">
                  <c:v>60</c:v>
                </c:pt>
                <c:pt idx="8">
                  <c:v>20</c:v>
                </c:pt>
                <c:pt idx="9">
                  <c:v>9</c:v>
                </c:pt>
                <c:pt idx="10">
                  <c:v>140</c:v>
                </c:pt>
                <c:pt idx="11">
                  <c:v>103</c:v>
                </c:pt>
                <c:pt idx="19">
                  <c:v>40</c:v>
                </c:pt>
                <c:pt idx="20">
                  <c:v>80</c:v>
                </c:pt>
                <c:pt idx="21">
                  <c:v>60</c:v>
                </c:pt>
                <c:pt idx="22">
                  <c:v>400</c:v>
                </c:pt>
                <c:pt idx="23">
                  <c:v>180</c:v>
                </c:pt>
                <c:pt idx="24">
                  <c:v>85</c:v>
                </c:pt>
                <c:pt idx="25">
                  <c:v>694</c:v>
                </c:pt>
                <c:pt idx="26">
                  <c:v>20</c:v>
                </c:pt>
                <c:pt idx="27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89-384B-8EAA-708689825476}"/>
            </c:ext>
          </c:extLst>
        </c:ser>
        <c:ser>
          <c:idx val="4"/>
          <c:order val="4"/>
          <c:tx>
            <c:strRef>
              <c:f>'Pivot_table-2'!$F$4:$F$5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'Pivot_table-2'!$F$6:$F$43</c:f>
              <c:numCache>
                <c:formatCode>General</c:formatCode>
                <c:ptCount val="37"/>
              </c:numCache>
            </c:numRef>
          </c:val>
          <c:extLst>
            <c:ext xmlns:c16="http://schemas.microsoft.com/office/drawing/2014/chart" uri="{C3380CC4-5D6E-409C-BE32-E72D297353CC}">
              <c16:uniqueId val="{00000004-7189-384B-8EAA-70868982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503904"/>
        <c:axId val="303273760"/>
      </c:barChart>
      <c:catAx>
        <c:axId val="3035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73760"/>
        <c:crosses val="autoZero"/>
        <c:auto val="1"/>
        <c:lblAlgn val="ctr"/>
        <c:lblOffset val="100"/>
        <c:noMultiLvlLbl val="0"/>
      </c:catAx>
      <c:valAx>
        <c:axId val="30327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0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[StarterBook.xlsx]Pivot_table-3!PivotTable6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'Pivot_table-3'!$B$3:$B$4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'Pivot_table-3'!$A$5:$A$17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'Pivot_table-3'!$B$5:$B$17</c:f>
              <c:numCache>
                <c:formatCode>General</c:formatCode>
                <c:ptCount val="12"/>
                <c:pt idx="0">
                  <c:v>27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23</c:v>
                </c:pt>
                <c:pt idx="5">
                  <c:v>23</c:v>
                </c:pt>
                <c:pt idx="6">
                  <c:v>42</c:v>
                </c:pt>
                <c:pt idx="7">
                  <c:v>29</c:v>
                </c:pt>
                <c:pt idx="8">
                  <c:v>20</c:v>
                </c:pt>
                <c:pt idx="9">
                  <c:v>20</c:v>
                </c:pt>
                <c:pt idx="10">
                  <c:v>34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A-CF4A-8D16-24B951D8E46E}"/>
            </c:ext>
          </c:extLst>
        </c:ser>
        <c:ser>
          <c:idx val="1"/>
          <c:order val="1"/>
          <c:tx>
            <c:strRef>
              <c:f>'Pivot_table-3'!$C$3:$C$4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'Pivot_table-3'!$A$5:$A$17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'Pivot_table-3'!$C$5:$C$17</c:f>
              <c:numCache>
                <c:formatCode>General</c:formatCode>
                <c:ptCount val="12"/>
                <c:pt idx="0">
                  <c:v>117</c:v>
                </c:pt>
                <c:pt idx="1">
                  <c:v>64</c:v>
                </c:pt>
                <c:pt idx="2">
                  <c:v>75</c:v>
                </c:pt>
                <c:pt idx="3">
                  <c:v>64</c:v>
                </c:pt>
                <c:pt idx="4">
                  <c:v>72</c:v>
                </c:pt>
                <c:pt idx="5">
                  <c:v>100</c:v>
                </c:pt>
                <c:pt idx="6">
                  <c:v>102</c:v>
                </c:pt>
                <c:pt idx="7">
                  <c:v>88</c:v>
                </c:pt>
                <c:pt idx="8">
                  <c:v>90</c:v>
                </c:pt>
                <c:pt idx="9">
                  <c:v>100</c:v>
                </c:pt>
                <c:pt idx="10">
                  <c:v>84</c:v>
                </c:pt>
                <c:pt idx="11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A-CF4A-8D16-24B951D8E46E}"/>
            </c:ext>
          </c:extLst>
        </c:ser>
        <c:ser>
          <c:idx val="2"/>
          <c:order val="2"/>
          <c:tx>
            <c:strRef>
              <c:f>'Pivot_table-3'!$D$3:$D$4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'Pivot_table-3'!$A$5:$A$17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'Pivot_table-3'!$D$5:$D$17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A-CF4A-8D16-24B951D8E46E}"/>
            </c:ext>
          </c:extLst>
        </c:ser>
        <c:ser>
          <c:idx val="3"/>
          <c:order val="3"/>
          <c:tx>
            <c:strRef>
              <c:f>'Pivot_table-3'!$E$3:$E$4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'Pivot_table-3'!$A$5:$A$17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'Pivot_table-3'!$E$5:$E$17</c:f>
              <c:numCache>
                <c:formatCode>General</c:formatCode>
                <c:ptCount val="12"/>
                <c:pt idx="0">
                  <c:v>128</c:v>
                </c:pt>
                <c:pt idx="1">
                  <c:v>134</c:v>
                </c:pt>
                <c:pt idx="2">
                  <c:v>128</c:v>
                </c:pt>
                <c:pt idx="3">
                  <c:v>129</c:v>
                </c:pt>
                <c:pt idx="4">
                  <c:v>127</c:v>
                </c:pt>
                <c:pt idx="5">
                  <c:v>118</c:v>
                </c:pt>
                <c:pt idx="6">
                  <c:v>113</c:v>
                </c:pt>
                <c:pt idx="7">
                  <c:v>96</c:v>
                </c:pt>
                <c:pt idx="8">
                  <c:v>93</c:v>
                </c:pt>
                <c:pt idx="9">
                  <c:v>124</c:v>
                </c:pt>
                <c:pt idx="10">
                  <c:v>133</c:v>
                </c:pt>
                <c:pt idx="11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EA-CF4A-8D16-24B951D8E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546271"/>
        <c:axId val="2087911535"/>
      </c:lineChart>
      <c:catAx>
        <c:axId val="208854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11535"/>
        <c:crosses val="autoZero"/>
        <c:auto val="1"/>
        <c:lblAlgn val="ctr"/>
        <c:lblOffset val="100"/>
        <c:noMultiLvlLbl val="0"/>
      </c:catAx>
      <c:valAx>
        <c:axId val="208791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4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19</xdr:row>
      <xdr:rowOff>69850</xdr:rowOff>
    </xdr:from>
    <xdr:to>
      <xdr:col>8</xdr:col>
      <xdr:colOff>698500</xdr:colOff>
      <xdr:row>41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6AADB-B01E-144D-923E-ACF2F6F3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273050</xdr:colOff>
      <xdr:row>3</xdr:row>
      <xdr:rowOff>69850</xdr:rowOff>
    </xdr:from>
    <xdr:to>
      <xdr:col>14</xdr:col>
      <xdr:colOff>88900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B0200-9D79-AE4C-A30B-6B49F8D83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10</xdr:row>
      <xdr:rowOff>76200</xdr:rowOff>
    </xdr:from>
    <xdr:to>
      <xdr:col>15</xdr:col>
      <xdr:colOff>673100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54F78-EA12-4F4B-A12A-84655FDF3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8.711252546294" createdVersion="6" refreshedVersion="6" minRefreshableVersion="3" recordCount="4115" xr:uid="{9F9EE6D5-6EFE-E34D-9A01-5E027C4D2EF0}">
  <cacheSource type="worksheet">
    <worksheetSource ref="A1:R1048576" sheet="original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37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8.960464583331" createdVersion="6" refreshedVersion="6" minRefreshableVersion="3" recordCount="4115" xr:uid="{1719414D-2E5E-504C-A886-C7094818B532}">
  <cacheSource type="worksheet">
    <worksheetSource ref="A1:U1048576" sheet="original_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4T18:45:38" count="274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m/>
      </sharedItems>
      <fieldGroup par="22" base="18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7"/>
        </groupItems>
      </fieldGroup>
    </cacheField>
    <cacheField name="Date Ended Conversion" numFmtId="0">
      <sharedItems containsNonDate="0" containsDate="1" containsString="0" containsBlank="1" minDate="2009-08-10T19:26:00" maxDate="2017-04-30T17:00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4T18:45:38"/>
        <groupItems count="6">
          <s v="&lt;5/17/09"/>
          <s v="Qtr1"/>
          <s v="Qtr2"/>
          <s v="Qtr3"/>
          <s v="Qtr4"/>
          <s v="&gt;3/14/17"/>
        </groupItems>
      </fieldGroup>
    </cacheField>
    <cacheField name="Years2" numFmtId="0" databaseField="0">
      <fieldGroup base="18">
        <rangePr groupBy="years" startDate="2009-05-17T03:55:13" endDate="2017-03-14T18:45:38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4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00000000000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6999999999999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39999999999998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8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7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0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90000000000000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1999999999999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7999999999999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999999999999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0000000000000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9999999999999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4000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29999999999999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09999999999999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99999999999997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000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7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000000000000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9999999999999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0000000000000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6999999999999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0000000000000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9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999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2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90000000000000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000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0000000000000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000000000000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9999999999999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0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3000000000000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0000000000000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0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59999999999999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90000000000000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9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8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79999999999999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9999999999999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0000000000000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9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8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0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0000000000000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1000000000000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000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7999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8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4000000000000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8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3999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9999999999999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00000000000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9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0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9999999999999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300000000000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999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7000000000000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999999999999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70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7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0000000000000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00000000000000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000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1999999999999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20000000000000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30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999999999999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9999999999999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9999999999999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59999999999999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6000000000000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29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9999999999999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7999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8000000000000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90000000000000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6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9999999999999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90000000000000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20000000000000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999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6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4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00000000000003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3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8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3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0000000000001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0000000000001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9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70000000000000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8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0000000000000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3000000000000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999999999999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4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8999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299999999999997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9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19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1000000000000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1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1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0000000000003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9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4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7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6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3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5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6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200000000000003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2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4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00000000000003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4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99999999999997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7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3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5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8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4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700000000000003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600000000000001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7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4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6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2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99999999999994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6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9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2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3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99999999999999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4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299999999999997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7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7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3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3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2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7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8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9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2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099999999999994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299999999999997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6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99999999999994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9999999999999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99999999999997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8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80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00000000000006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00000000000006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4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8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5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299999999999997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4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1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30000000000001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9999999999994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9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6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2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3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9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599999999999994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20000000000000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20000000000000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5999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0000000000000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90000000000000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40000000000000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9999999999999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90000000000000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79999999999999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90000000000000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9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9999999999999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9999999999999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0000000000000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40000000000000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000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99999999999997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00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40000000000000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0000000000000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0000000000000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9999999999999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800000000000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9999999999999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2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2999999999999998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9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1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8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6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700000000000003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7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200000000000003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2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9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5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2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2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1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2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7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2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9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2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6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4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1999999999999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7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19999999999999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2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69999999999999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299999999999997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8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9999999999999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4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3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2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4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9999999999999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8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999999999999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7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8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7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5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3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9999999999999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5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99999999999997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00000000000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09999999999999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40000000000000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59999999999999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8000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9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90000000000000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9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6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2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8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9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9999999999997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80000000000001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099999999999994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9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2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99999999999997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4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5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8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8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200000000000003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6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4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00000000000003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99999999999994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09999999999999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3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0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1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6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4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3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8000000000000007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30000000000001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7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6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4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1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7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9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599999999999994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7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700000000000003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9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4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3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5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8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7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3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2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5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2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8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8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9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00000000000006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9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1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8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4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3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9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3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90000000000000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099999999999994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900000000000006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099999999999994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8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2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2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3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4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9999999999999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40000000000000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999999999999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9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9999999999999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4000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9999999999999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19999999999999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9999999999999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59999999999999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1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9999999999994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799999999999997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00000000000003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2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7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9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7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5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8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3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8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3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6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6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3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3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30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5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2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4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4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400000000000006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1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3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3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00000000000003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799999999999997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99999999999994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8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4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9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6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9999999999995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099999999999994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099999999999994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7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1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7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8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8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9999999999998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4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9999999999998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2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3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8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7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8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7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00000000000003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4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8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3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9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9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4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3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2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6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4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00000000000006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9999999999999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9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4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3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1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5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19999999999999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2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6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3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4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299999999999997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2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9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1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999999999998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3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5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5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8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9999999999999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4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9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2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3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3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2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7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4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7000000000000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5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00000000000006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7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1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5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6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00000000000006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4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5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999999999999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5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7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2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6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7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6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00000000000003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7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3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000000000000007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700000000000003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7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1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3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3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4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3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7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8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6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09999999999999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40000000000000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29999999999999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0000000000000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40000000000000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90000000000000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29999999999999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90000000000000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2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6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6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7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1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599999999999994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1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599999999999994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099999999999994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900000000000006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1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00000000000003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3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99999999999997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099999999999994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1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299999999999997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8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99999999999994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1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6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599999999999994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99999999999994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099999999999994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1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5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999999999999996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5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9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79999999999999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7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8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4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3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8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4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1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4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5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6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1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1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0000000000000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7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2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5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5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2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1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700000000000003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1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899999999999999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2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3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5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9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4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9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7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2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5999999999999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5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9999999999999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1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4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7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000000000000007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4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5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3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3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19999999999999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099999999999994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7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7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8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0000000000001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1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3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5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8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900000000000006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8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9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7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3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1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6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7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6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6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29999999999999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4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5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4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8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4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799999999999997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99999999999994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00000000000003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3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7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2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2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3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99999999999994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1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10000000000002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3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10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5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8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1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2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2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2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00000000000006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9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59999999999999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1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2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1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8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6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00000000000006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1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00000000000006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30000000000001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8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60000000000002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2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599999999999994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1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6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99999999999997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6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6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9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9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2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5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2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6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5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7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5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400000000000006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9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3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8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8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6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1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99999999999997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599999999999994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2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00000000000006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5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3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8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7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6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0000000000001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6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4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5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9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4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2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4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6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99999999999997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3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5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2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7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8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6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00000000000006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2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9999999999999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9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8000000000000007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8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00000000000003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2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3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9999999999997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3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5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6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7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09999999999999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79999999999999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4000000000000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0000000000000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000000000000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2999999999999998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9999999999999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8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800000000000000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9999999999999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7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7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2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8000000000000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4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5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7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7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000000000000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90000000000000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2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5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19999999999999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1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2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00000000000003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4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9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6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3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9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3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4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9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2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999999999999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8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3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2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5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7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7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69999999999999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2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9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9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6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299999999999997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00000000000003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8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89999999999998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99999999999997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99999999999994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7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8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7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00000000000001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9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7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8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7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8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7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1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8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799999999999997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09999999999999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900000000000006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3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60000000000002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2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09999999999999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9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3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2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1999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9999999999999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9999999999999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70000000000000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29999999999999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99999999999997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8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5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1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3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700000000000003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7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8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000000000000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999999999999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999999999999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699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79999999999999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9999999999999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09999999999999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9999999999999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0000000000000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300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7000000000000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0000000000000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300000000000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99999999999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9999999999999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0000000000000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999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300000000000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59999999999999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000000000000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0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4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0000000000000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29999999999999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0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4000000000000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40000000000000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4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9999999999999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9999999999999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9999999999999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999999999999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7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9999999999999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9999999999999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999999999999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000000000000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0000000000000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000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1999999999999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9999999999999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7000000000000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90000000000000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9999999999999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7000000000000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8000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0000000000000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29999999999999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9999999999999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9999999999999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9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099999999999994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00000000000006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999999999999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1000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9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40000000000000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09999999999999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09999999999999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0000000000000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70000000000000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90000000000000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90000000000000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99999999999997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3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700000000000003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0000000000002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6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7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00000000000006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6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19999999999999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400000000000006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5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8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1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9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6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4000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59999999999999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8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0000000000000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30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9999999999999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9999999999999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70000000000000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9999999999999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0000000000000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20000000000000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000000000000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29999999999999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29999999999999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9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000000000000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0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"/>
    <s v="film &amp; video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5"/>
    <s v="film &amp; video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3"/>
    <s v="film &amp; video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6"/>
    <s v="film &amp; video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s v="film &amp; video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9"/>
    <s v="film &amp; video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0000000000001"/>
    <s v="film &amp; video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8"/>
    <s v="film &amp; video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9999999999999"/>
    <s v="film &amp; video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"/>
    <s v="film &amp; video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60"/>
    <s v="film &amp; video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8"/>
    <s v="film &amp; video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69999999999999"/>
    <s v="film &amp; video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8"/>
    <s v="film &amp; video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"/>
    <s v="film &amp; video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"/>
    <s v="film &amp; video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3"/>
    <s v="film &amp; video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"/>
    <s v="film &amp; video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2"/>
    <s v="film &amp; video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s v="film &amp; video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3"/>
    <s v="film &amp; video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"/>
    <s v="film &amp; video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"/>
    <s v="film &amp; video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"/>
    <s v="film &amp; video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"/>
    <s v="film &amp; video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9"/>
    <s v="film &amp; video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"/>
    <s v="film &amp; video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"/>
    <s v="film &amp; video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5"/>
    <s v="film &amp; video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39999999999998"/>
    <s v="film &amp; video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8"/>
    <s v="film &amp; video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9"/>
    <s v="film &amp; video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5"/>
    <s v="film &amp; video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"/>
    <s v="film &amp; video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"/>
    <s v="film &amp; video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7"/>
    <s v="film &amp; video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s v="film &amp; video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7"/>
    <s v="film &amp; video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3"/>
    <s v="film &amp; video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"/>
    <s v="film &amp; video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4"/>
    <s v="film &amp; video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0000000000001"/>
    <s v="film &amp; video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4"/>
    <s v="film &amp; video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"/>
    <s v="film &amp; video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900000000000006"/>
    <s v="film &amp; video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"/>
    <s v="film &amp; video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"/>
    <s v="film &amp; video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3"/>
    <s v="film &amp; video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"/>
    <s v="film &amp; video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5"/>
    <s v="film &amp; video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"/>
    <s v="film &amp; video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"/>
    <s v="film &amp; video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9"/>
    <s v="film &amp; video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"/>
    <s v="film &amp; video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"/>
    <s v="film &amp; video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19999999999999"/>
    <s v="film &amp; video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79999999999995"/>
    <s v="film &amp; video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"/>
    <s v="film &amp; video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999999999998"/>
    <s v="film &amp; video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"/>
    <s v="film &amp; video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5"/>
    <s v="film &amp; video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7"/>
    <s v="film &amp; video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1"/>
    <s v="film &amp; video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"/>
    <s v="film &amp; video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3"/>
    <s v="film &amp; video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2"/>
    <s v="film &amp; video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"/>
    <s v="film &amp; video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"/>
    <s v="film &amp; video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"/>
    <s v="film &amp; video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2"/>
    <s v="film &amp; video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5"/>
    <s v="film &amp; video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6"/>
    <s v="film &amp; video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7"/>
    <s v="film &amp; video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4"/>
    <s v="film &amp; video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99999999999997"/>
    <s v="film &amp; video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"/>
    <s v="film &amp; video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s v="film &amp; video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"/>
    <s v="film &amp; video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8"/>
    <s v="film &amp; video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00000000000006"/>
    <s v="film &amp; video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"/>
    <s v="film &amp; video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8"/>
    <s v="film &amp; video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s v="film &amp; video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s v="film &amp; video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3"/>
    <s v="film &amp; video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4"/>
    <s v="film &amp; video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3"/>
    <s v="film &amp; video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"/>
    <s v="film &amp; video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"/>
    <s v="film &amp; video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7"/>
    <s v="film &amp; video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s v="film &amp; video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6"/>
    <s v="film &amp; video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"/>
    <s v="film &amp; video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7"/>
    <s v="film &amp; video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99999999999997"/>
    <s v="film &amp; video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"/>
    <s v="film &amp; video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"/>
    <s v="film &amp; video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s v="film &amp; video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4"/>
    <s v="film &amp; video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"/>
    <s v="film &amp; video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4"/>
    <s v="film &amp; video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"/>
    <s v="film &amp; video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s v="film &amp; video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400000000000006"/>
    <s v="film &amp; video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1"/>
    <s v="film &amp; video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4"/>
    <s v="film &amp; video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6"/>
    <s v="film &amp; video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"/>
    <s v="film &amp; video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8"/>
    <s v="film &amp; video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5"/>
    <s v="film &amp; video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"/>
    <s v="film &amp; video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"/>
    <s v="film &amp; video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s v="film &amp; video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s v="film &amp; video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2"/>
    <s v="film &amp; video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7"/>
    <s v="film &amp; video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7"/>
    <s v="film &amp; video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s v="film &amp; video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2"/>
    <s v="film &amp; video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"/>
    <s v="film &amp; video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s v="film &amp; video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"/>
    <s v="film &amp; video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2"/>
    <s v="film &amp; video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s v="film &amp; video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"/>
    <s v="film &amp; video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6"/>
    <s v="film &amp; video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299999999999997"/>
    <s v="film &amp; video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"/>
    <s v="film &amp; video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"/>
    <s v="film &amp; video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s v="film &amp; video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s v="film &amp; video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s v="film &amp; video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"/>
    <s v="film &amp; video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3"/>
    <s v="film &amp; video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s v="film &amp; video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s v="film &amp; video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"/>
    <s v="film &amp; video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"/>
    <s v="film &amp; video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s v="film &amp; video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9"/>
    <s v="film &amp; video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"/>
    <s v="film &amp; video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"/>
    <s v="film &amp; video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s v="film &amp; video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s v="film &amp; video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s v="film &amp; video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s v="film &amp; video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s v="film &amp; video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"/>
    <s v="film &amp; video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7"/>
    <s v="film &amp; video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099999999999994"/>
    <s v="film &amp; video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99999999999997"/>
    <s v="film &amp; video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s v="film &amp; video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"/>
    <s v="film &amp; video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3"/>
    <s v="film &amp; video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3"/>
    <s v="film &amp; video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7"/>
    <s v="film &amp; video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5"/>
    <s v="film &amp; video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0000000000001"/>
    <s v="film &amp; video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"/>
    <s v="film &amp; video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"/>
    <s v="film &amp; video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s v="film &amp; video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s v="film &amp; video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s v="film &amp; video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"/>
    <s v="film &amp; video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3"/>
    <s v="film &amp; video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6"/>
    <s v="film &amp; video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s v="film &amp; video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"/>
    <s v="film &amp; video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s v="film &amp; video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"/>
    <s v="film &amp; video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"/>
    <s v="film &amp; video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"/>
    <s v="film &amp; video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s v="film &amp; video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s v="film &amp; video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"/>
    <s v="film &amp; video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5"/>
    <s v="film &amp; video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"/>
    <s v="film &amp; video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90"/>
    <s v="film &amp; video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1"/>
    <s v="film &amp; video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5"/>
    <s v="film &amp; video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1"/>
    <s v="film &amp; video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"/>
    <s v="film &amp; video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9"/>
    <s v="film &amp; video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4"/>
    <s v="film &amp; video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"/>
    <s v="film &amp; video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8"/>
    <s v="film &amp; video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s v="film &amp; video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"/>
    <s v="film &amp; video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"/>
    <s v="film &amp; video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"/>
    <s v="film &amp; video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"/>
    <s v="film &amp; video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4"/>
    <s v="film &amp; video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7"/>
    <s v="film &amp; video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00000000000006"/>
    <s v="film &amp; video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8"/>
    <s v="film &amp; video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"/>
    <s v="film &amp; video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99999999999994"/>
    <s v="film &amp; video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2"/>
    <s v="film &amp; video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3"/>
    <s v="film &amp; video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"/>
    <s v="film &amp; video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"/>
    <s v="film &amp; video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900000000000006"/>
    <s v="film &amp; video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7"/>
    <s v="film &amp; video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"/>
    <s v="film &amp; video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s v="film &amp; video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"/>
    <s v="film &amp; video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00000000000006"/>
    <s v="film &amp; video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"/>
    <s v="film &amp; video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7"/>
    <s v="film &amp; video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"/>
    <s v="film &amp; video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4"/>
    <s v="film &amp; video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4"/>
    <s v="film &amp; video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"/>
    <s v="film &amp; video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1"/>
    <s v="film &amp; video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s v="film &amp; video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3"/>
    <s v="film &amp; video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2"/>
    <s v="film &amp; video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"/>
    <s v="film &amp; video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8"/>
    <s v="film &amp; video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6"/>
    <s v="film &amp; video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9"/>
    <s v="film &amp; video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"/>
    <s v="film &amp; video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"/>
    <s v="film &amp; video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1"/>
    <s v="film &amp; video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1"/>
    <s v="film &amp; video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69999999999999"/>
    <s v="film &amp; video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"/>
    <s v="film &amp; video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"/>
    <s v="film &amp; video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"/>
    <s v="film &amp; video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s v="film &amp; video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"/>
    <s v="film &amp; video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3"/>
    <s v="film &amp; video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"/>
    <s v="film &amp; video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"/>
    <s v="film &amp; video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"/>
    <s v="film &amp; video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"/>
    <s v="film &amp; video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"/>
    <s v="film &amp; video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90"/>
    <s v="film &amp; video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"/>
    <s v="film &amp; video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s v="film &amp; video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s v="film &amp; video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s v="film &amp; video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s v="film &amp; video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9"/>
    <s v="film &amp; video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"/>
    <s v="film &amp; video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s v="film &amp; video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9"/>
    <s v="film &amp; video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5"/>
    <s v="film &amp; video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"/>
    <s v="film &amp; video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"/>
    <s v="film &amp; video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"/>
    <s v="film &amp; video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6"/>
    <s v="film &amp; video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"/>
    <s v="film &amp; video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00000000000006"/>
    <s v="film &amp; video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9999999999999"/>
    <s v="film &amp; video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5"/>
    <s v="film &amp; video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"/>
    <s v="film &amp; video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2"/>
    <s v="film &amp; video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"/>
    <s v="film &amp; video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4"/>
    <s v="film &amp; video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"/>
    <s v="film &amp; video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"/>
    <s v="film &amp; video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9999999999999"/>
    <s v="film &amp; video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2"/>
    <s v="film &amp; video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"/>
    <s v="film &amp; video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s v="film &amp; video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s v="film &amp; video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900000000000006"/>
    <s v="film &amp; video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0000000000001"/>
    <s v="film &amp; video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00000000000006"/>
    <s v="film &amp; video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9"/>
    <s v="film &amp; video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"/>
    <s v="film &amp; video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20"/>
    <s v="film &amp; video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9"/>
    <s v="film &amp; video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6"/>
    <s v="film &amp; video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8"/>
    <s v="film &amp; video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6"/>
    <s v="film &amp; video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s v="film &amp; video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0000000000001"/>
    <s v="film &amp; video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"/>
    <s v="film &amp; video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99999999999997"/>
    <s v="film &amp; video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"/>
    <s v="film &amp; video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"/>
    <s v="film &amp; video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"/>
    <s v="film &amp; video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s v="film &amp; video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"/>
    <s v="film &amp; video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"/>
    <s v="film &amp; video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"/>
    <s v="film &amp; video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0000000000001"/>
    <s v="film &amp; video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"/>
    <s v="film &amp; video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"/>
    <s v="film &amp; video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"/>
    <s v="film &amp; video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"/>
    <s v="film &amp; video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"/>
    <s v="film &amp; video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"/>
    <s v="film &amp; video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"/>
    <s v="film &amp; video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"/>
    <s v="film &amp; video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9"/>
    <s v="film &amp; video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"/>
    <s v="film &amp; video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30000000000001"/>
    <s v="film &amp; video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8"/>
    <s v="film &amp; video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9"/>
    <s v="film &amp; video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1"/>
    <s v="film &amp; video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9"/>
    <s v="film &amp; video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1"/>
    <s v="film &amp; video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"/>
    <s v="film &amp; video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s v="film &amp; video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9"/>
    <s v="film &amp; video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"/>
    <s v="film &amp; video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"/>
    <s v="film &amp; video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8"/>
    <s v="film &amp; video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"/>
    <s v="film &amp; video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"/>
    <s v="film &amp; video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s v="film &amp; video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"/>
    <s v="film &amp; video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999999999999"/>
    <s v="film &amp; video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"/>
    <s v="film &amp; video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8"/>
    <s v="film &amp; video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00000000000006"/>
    <s v="film &amp; video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3"/>
    <s v="film &amp; video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"/>
    <s v="film &amp; video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0000000000001"/>
    <s v="film &amp; video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2"/>
    <s v="film &amp; video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"/>
    <s v="film &amp; video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599999999999994"/>
    <s v="film &amp; video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5"/>
    <s v="film &amp; video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s v="film &amp; video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9"/>
    <s v="film &amp; video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"/>
    <s v="film &amp; video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"/>
    <s v="film &amp; video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900000000000006"/>
    <s v="film &amp; video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2"/>
    <s v="film &amp; video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"/>
    <s v="film &amp; video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s v="film &amp; video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2"/>
    <s v="film &amp; video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"/>
    <s v="film &amp; video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9999999999999"/>
    <s v="film &amp; video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3"/>
    <s v="film &amp; video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8"/>
    <s v="film &amp; video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7"/>
    <s v="film &amp; video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7"/>
    <s v="film &amp; video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5"/>
    <s v="film &amp; video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s v="film &amp; video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1"/>
    <s v="film &amp; video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"/>
    <s v="film &amp; video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8"/>
    <s v="film &amp; video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1"/>
    <s v="film &amp; video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"/>
    <s v="film &amp; video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2"/>
    <s v="film &amp; video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799999999999997"/>
    <s v="film &amp; video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8"/>
    <s v="film &amp; video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99999999999997"/>
    <s v="film &amp; video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s v="film &amp; video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00000000000001"/>
    <s v="film &amp; video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s v="film &amp; video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9"/>
    <s v="film &amp; video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3"/>
    <s v="film &amp; video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"/>
    <s v="film &amp; video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6"/>
    <s v="film &amp; video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9"/>
    <s v="film &amp; video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s v="film &amp; video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s v="film &amp; video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6"/>
    <s v="film &amp; video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s v="film &amp; video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s v="film &amp; video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s v="film &amp; video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"/>
    <s v="film &amp; video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8"/>
    <s v="film &amp; video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s v="film &amp; video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s v="film &amp; video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"/>
    <s v="film &amp; video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s v="film &amp; video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3"/>
    <s v="film &amp; video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"/>
    <s v="film &amp; video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5"/>
    <s v="film &amp; video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s v="film &amp; video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s v="film &amp; video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6"/>
    <s v="film &amp; video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5"/>
    <s v="film &amp; video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"/>
    <s v="film &amp; video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"/>
    <s v="film &amp; video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"/>
    <s v="film &amp; video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"/>
    <s v="film &amp; video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s v="film &amp; video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7"/>
    <s v="film &amp; video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"/>
    <s v="film &amp; video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s v="film &amp; video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1"/>
    <s v="film &amp; video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5"/>
    <s v="film &amp; video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8"/>
    <s v="film &amp; video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7"/>
    <s v="film &amp; video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s v="film &amp; video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"/>
    <s v="film &amp; video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s v="film &amp; video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0000000000001"/>
    <s v="film &amp; video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s v="film &amp; video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4"/>
    <s v="film &amp; video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7"/>
    <s v="film &amp; video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"/>
    <s v="film &amp; video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"/>
    <s v="film &amp; video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00000000000003"/>
    <s v="film &amp; video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"/>
    <s v="theater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"/>
    <s v="theater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1"/>
    <s v="theater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8"/>
    <s v="theater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3"/>
    <s v="theater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"/>
    <s v="theater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"/>
    <s v="theater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"/>
    <s v="theater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"/>
    <s v="theater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6"/>
    <s v="theater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s v="theater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"/>
    <s v="theater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9"/>
    <s v="theater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10000000000002"/>
    <s v="theater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00000000000003"/>
    <s v="theater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1"/>
    <s v="theater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799999999999997"/>
    <s v="theater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"/>
    <s v="theater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2"/>
    <s v="theater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s v="technology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s v="technology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s v="technology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"/>
    <s v="technology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s v="technology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s v="technology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8000000000000007"/>
    <s v="technology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"/>
    <s v="technology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s v="technology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400000000000006"/>
    <s v="technology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s v="technology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s v="technology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s v="technology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s v="technology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s v="technology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s v="technology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s v="technology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s v="technology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"/>
    <s v="technology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s v="technology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8"/>
    <s v="technology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s v="technology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s v="technology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s v="technology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s v="technology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s v="technology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3"/>
    <s v="technology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s v="technology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s v="technology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8"/>
    <s v="technology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s v="technology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s v="technology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399999999999999"/>
    <s v="technology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s v="technology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3"/>
    <s v="technology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s v="technology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"/>
    <s v="technology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s v="technology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"/>
    <s v="technology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4"/>
    <s v="technology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99999999999999"/>
    <s v="technology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s v="technology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s v="technology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"/>
    <s v="technology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s v="technology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9"/>
    <s v="technology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"/>
    <s v="technology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7"/>
    <s v="technology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s v="technology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7"/>
    <s v="technology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s v="technology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s v="technology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s v="technology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0000000000001"/>
    <s v="technology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4"/>
    <s v="technology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"/>
    <s v="technology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5"/>
    <s v="technology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"/>
    <s v="technology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1"/>
    <s v="technology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"/>
    <s v="technology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s v="technology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7"/>
    <s v="technology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"/>
    <s v="technology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4"/>
    <s v="technology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"/>
    <s v="technology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"/>
    <s v="technology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7"/>
    <s v="technology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9"/>
    <s v="technology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"/>
    <s v="technology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5"/>
    <s v="technology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"/>
    <s v="technology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9999999999999"/>
    <s v="technology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"/>
    <s v="technology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6"/>
    <s v="technology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s v="technology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2"/>
    <s v="technology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0000000000001"/>
    <s v="technology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"/>
    <s v="technology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4"/>
    <s v="technology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3"/>
    <s v="technology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s v="technology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"/>
    <s v="technology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s v="technology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"/>
    <s v="technology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99999999999997"/>
    <s v="technology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3"/>
    <s v="technology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30000000000001"/>
    <s v="technology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2"/>
    <s v="technology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s v="technology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9999999999999"/>
    <s v="technology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3"/>
    <s v="technology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"/>
    <s v="technology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4"/>
    <s v="technology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s v="technology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70000000000005"/>
    <s v="technology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"/>
    <s v="technology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9999999999994"/>
    <s v="technology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s v="technology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4"/>
    <s v="technology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3"/>
    <s v="technology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9"/>
    <s v="technology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"/>
    <s v="technology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70000000000005"/>
    <s v="technology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4"/>
    <s v="technology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s v="technology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"/>
    <s v="technology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"/>
    <s v="technology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6"/>
    <s v="technology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3"/>
    <s v="technology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s v="technology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s v="technology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"/>
    <s v="technology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s v="technology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100"/>
    <s v="technology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3"/>
    <s v="technology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s v="technology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"/>
    <s v="technology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8"/>
    <s v="technology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7"/>
    <s v="technology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3"/>
    <s v="technology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s v="technology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"/>
    <s v="publishing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"/>
    <s v="publishing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"/>
    <s v="publishing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7"/>
    <s v="publishing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"/>
    <s v="publishing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4"/>
    <s v="publishing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00000000000006"/>
    <s v="publishing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"/>
    <s v="publishing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s v="publishing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6"/>
    <s v="publishing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8"/>
    <s v="publishing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"/>
    <s v="publishing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000000000000004"/>
    <s v="publishing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"/>
    <s v="publishing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2"/>
    <s v="publishing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"/>
    <s v="publishing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"/>
    <s v="publishing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7"/>
    <s v="publishing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"/>
    <s v="publishing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"/>
    <s v="publishing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6"/>
    <s v="publishing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"/>
    <s v="publishing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400000000000006"/>
    <s v="publishing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3"/>
    <s v="publishing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"/>
    <s v="publishing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"/>
    <s v="publishing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00000000000003"/>
    <s v="publishing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"/>
    <s v="publishing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6"/>
    <s v="publishing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6"/>
    <s v="publishing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3"/>
    <s v="publishing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"/>
    <s v="publishing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2"/>
    <s v="publishing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"/>
    <s v="publishing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"/>
    <s v="publishing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5"/>
    <s v="publishing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5"/>
    <s v="publishing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1"/>
    <s v="publishing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19999999999999"/>
    <s v="publishing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5"/>
    <s v="publishing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200000000000003"/>
    <s v="publishing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s v="publishing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s v="publishing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"/>
    <s v="publishing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s v="publishing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s v="publishing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s v="publishing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s v="publishing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s v="publishing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"/>
    <s v="publishing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s v="publishing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7"/>
    <s v="publishing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"/>
    <s v="music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"/>
    <s v="music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5"/>
    <s v="music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s v="music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"/>
    <s v="music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30000000000001"/>
    <s v="music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9999999999994"/>
    <s v="music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9"/>
    <s v="music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9"/>
    <s v="music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"/>
    <s v="music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9"/>
    <s v="music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9"/>
    <s v="music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"/>
    <s v="music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9"/>
    <s v="music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1"/>
    <s v="music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"/>
    <s v="music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"/>
    <s v="music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"/>
    <s v="music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"/>
    <s v="music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99999999999997"/>
    <s v="music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"/>
    <s v="music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99999999999994"/>
    <s v="music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599999999999994"/>
    <s v="music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60000000000002"/>
    <s v="music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"/>
    <s v="music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7"/>
    <s v="music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8"/>
    <s v="music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7"/>
    <s v="music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"/>
    <s v="music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"/>
    <s v="music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7"/>
    <s v="music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"/>
    <s v="music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5"/>
    <s v="music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"/>
    <s v="music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299999999999997"/>
    <s v="music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"/>
    <s v="music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7"/>
    <s v="music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1"/>
    <s v="music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99999999999994"/>
    <s v="music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"/>
    <s v="music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"/>
    <s v="music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"/>
    <s v="music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799999999999997"/>
    <s v="music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"/>
    <s v="music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9"/>
    <s v="music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2"/>
    <s v="music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"/>
    <s v="music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7"/>
    <s v="music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s v="music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8"/>
    <s v="music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80000000000001"/>
    <s v="music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1"/>
    <s v="music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"/>
    <s v="music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"/>
    <s v="music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"/>
    <s v="music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7"/>
    <s v="music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"/>
    <s v="music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4"/>
    <s v="music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9"/>
    <s v="music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900000000000006"/>
    <s v="music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s v="music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"/>
    <s v="music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"/>
    <s v="music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6"/>
    <s v="music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8"/>
    <s v="music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s v="music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7"/>
    <s v="music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99999999999997"/>
    <s v="music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3"/>
    <s v="music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900000000000006"/>
    <s v="music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"/>
    <s v="music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5"/>
    <s v="music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"/>
    <s v="music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"/>
    <s v="music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"/>
    <s v="music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s v="music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s v="music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200000000000003"/>
    <s v="music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s v="music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2"/>
    <s v="music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2"/>
    <s v="music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s v="music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7"/>
    <s v="music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1"/>
    <s v="music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s v="music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s v="music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99999999999997"/>
    <s v="music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6"/>
    <s v="music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6"/>
    <s v="music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5"/>
    <s v="music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"/>
    <s v="music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6"/>
    <s v="music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4"/>
    <s v="music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00000000000003"/>
    <s v="music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3"/>
    <s v="music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s v="music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8"/>
    <s v="music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3"/>
    <s v="music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9"/>
    <s v="music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0000000000001"/>
    <s v="music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0000000000001"/>
    <s v="music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9"/>
    <s v="music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"/>
    <s v="music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s v="music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s v="music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"/>
    <s v="music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700000000000003"/>
    <s v="music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s v="music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s v="music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6"/>
    <s v="music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7"/>
    <s v="music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s v="music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8"/>
    <s v="music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"/>
    <s v="music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s v="music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s v="music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3"/>
    <s v="music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s v="music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"/>
    <s v="music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"/>
    <s v="music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7"/>
    <s v="music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s v="music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s v="music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s v="music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s v="music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3"/>
    <s v="technology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5"/>
    <s v="technology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8"/>
    <s v="technology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1"/>
    <s v="technology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00000000000006"/>
    <s v="technology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30000000000001"/>
    <s v="technology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s v="technology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s v="technology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"/>
    <s v="technology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"/>
    <s v="technology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9"/>
    <s v="technology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2"/>
    <s v="technology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"/>
    <s v="technology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"/>
    <s v="technology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9999999999997"/>
    <s v="technology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"/>
    <s v="technology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"/>
    <s v="technology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5"/>
    <s v="technology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4"/>
    <s v="technology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"/>
    <s v="technology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9"/>
    <s v="technology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"/>
    <s v="technology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7"/>
    <s v="technology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s v="technology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4"/>
    <s v="technology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s v="technology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"/>
    <s v="technology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s v="technology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9"/>
    <s v="technology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4"/>
    <s v="technology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"/>
    <s v="technology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"/>
    <s v="technology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s v="technology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8"/>
    <s v="technology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"/>
    <s v="technology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89999999999998"/>
    <s v="technology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"/>
    <s v="technology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8"/>
    <s v="technology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s v="technology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8"/>
    <s v="technology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299999999999997"/>
    <s v="technology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1"/>
    <s v="technology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9"/>
    <s v="technology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19999999999999"/>
    <s v="technology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"/>
    <s v="technology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s v="technology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3"/>
    <s v="technology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8"/>
    <s v="technology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s v="technology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5"/>
    <s v="technology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7"/>
    <s v="technology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s v="technology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"/>
    <s v="technology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"/>
    <s v="technology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10000000000002"/>
    <s v="technology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s v="technology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"/>
    <s v="technology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1"/>
    <s v="technology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"/>
    <s v="technology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"/>
    <s v="technology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3"/>
    <s v="technology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"/>
    <s v="technology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s v="technology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s v="technology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s v="technology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4"/>
    <s v="technology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"/>
    <s v="technology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3"/>
    <s v="technology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s v="technology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8"/>
    <s v="technology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"/>
    <s v="technology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"/>
    <s v="technology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3"/>
    <s v="technology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s v="music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1"/>
    <s v="music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1"/>
    <s v="music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0000000000003"/>
    <s v="music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9"/>
    <s v="music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"/>
    <s v="music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4"/>
    <s v="music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7"/>
    <s v="music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6"/>
    <s v="music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3"/>
    <s v="music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"/>
    <s v="music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5"/>
    <s v="music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"/>
    <s v="music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6"/>
    <s v="music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200000000000003"/>
    <s v="music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2"/>
    <s v="music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4"/>
    <s v="music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"/>
    <s v="music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00000000000003"/>
    <s v="music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4"/>
    <s v="music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s v="journalism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s v="journalism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"/>
    <s v="journalism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s v="journalism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99999999999997"/>
    <s v="journalism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s v="journalism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s v="journalism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7"/>
    <s v="games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"/>
    <s v="games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3"/>
    <s v="games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5"/>
    <s v="games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s v="games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8"/>
    <s v="games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s v="games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6"/>
    <s v="games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3"/>
    <s v="games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4"/>
    <s v="games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700000000000003"/>
    <s v="games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600000000000001"/>
    <s v="games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s v="games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7"/>
    <s v="games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s v="games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s v="games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"/>
    <s v="games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4"/>
    <s v="games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s v="games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6"/>
    <s v="games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s v="games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"/>
    <s v="games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"/>
    <s v="games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"/>
    <s v="games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2"/>
    <s v="games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"/>
    <s v="games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"/>
    <s v="games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s v="games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s v="games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99999999999994"/>
    <s v="games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6"/>
    <s v="games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9"/>
    <s v="games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s v="games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2"/>
    <s v="games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"/>
    <s v="games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"/>
    <s v="games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3"/>
    <s v="games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99999999999999"/>
    <s v="games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4"/>
    <s v="games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299999999999997"/>
    <s v="games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s v="games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s v="games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7"/>
    <s v="games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"/>
    <s v="games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"/>
    <s v="games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s v="games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7"/>
    <s v="games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"/>
    <s v="games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s v="games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s v="games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"/>
    <s v="games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3"/>
    <s v="games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s v="games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3"/>
    <s v="games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s v="food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2"/>
    <s v="food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"/>
    <s v="food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"/>
    <s v="food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s v="food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"/>
    <s v="food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s v="food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"/>
    <s v="food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7"/>
    <s v="food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8"/>
    <s v="food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s v="food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"/>
    <s v="food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9"/>
    <s v="food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2"/>
    <s v="food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s v="food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7"/>
    <s v="food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s v="food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"/>
    <s v="food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s v="food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s v="food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s v="food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s v="food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099999999999994"/>
    <s v="food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"/>
    <s v="food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299999999999997"/>
    <s v="food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6"/>
    <s v="photography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"/>
    <s v="photography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99999999999994"/>
    <s v="photography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9999999999999"/>
    <s v="photography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99999999999997"/>
    <s v="photography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8"/>
    <s v="photography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"/>
    <s v="photography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"/>
    <s v="photography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"/>
    <s v="photography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80"/>
    <s v="photography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"/>
    <s v="photography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00000000000006"/>
    <s v="photography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00000000000006"/>
    <s v="photography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s v="photography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"/>
    <s v="photography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"/>
    <s v="photography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"/>
    <s v="photography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4"/>
    <s v="photography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s v="photography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"/>
    <s v="photography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8"/>
    <s v="photography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5"/>
    <s v="photography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299999999999997"/>
    <s v="photography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4"/>
    <s v="photography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1"/>
    <s v="photography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30000000000001"/>
    <s v="photography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"/>
    <s v="photography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9"/>
    <s v="photography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"/>
    <s v="photography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"/>
    <s v="photography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9999999999994"/>
    <s v="photography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9"/>
    <s v="photography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6"/>
    <s v="photography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"/>
    <s v="photography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9"/>
    <s v="photography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2"/>
    <s v="photography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s v="photography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3"/>
    <s v="photography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"/>
    <s v="photography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9"/>
    <s v="music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s v="music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"/>
    <s v="music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"/>
    <s v="music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s v="music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"/>
    <s v="music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s v="music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"/>
    <s v="music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"/>
    <s v="music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599999999999994"/>
    <s v="music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s v="music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s v="music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"/>
    <s v="music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5"/>
    <s v="music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5"/>
    <s v="music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s v="music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3"/>
    <s v="music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5"/>
    <s v="music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s v="music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"/>
    <s v="music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200000000000003"/>
    <s v="music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"/>
    <s v="music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5"/>
    <s v="music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s v="music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"/>
    <s v="music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s v="music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200000000000003"/>
    <s v="music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"/>
    <s v="music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7"/>
    <s v="music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"/>
    <s v="music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599999999999994"/>
    <s v="music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"/>
    <s v="music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"/>
    <s v="music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2"/>
    <s v="music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s v="music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9"/>
    <s v="music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00000000000006"/>
    <s v="music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2"/>
    <s v="music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900000000000006"/>
    <s v="music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3"/>
    <s v="music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3"/>
    <s v="music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7"/>
    <s v="music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3"/>
    <s v="music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"/>
    <s v="music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1"/>
    <s v="music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"/>
    <s v="music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"/>
    <s v="music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400000000000006"/>
    <s v="music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8"/>
    <s v="music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"/>
    <s v="music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7"/>
    <s v="music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"/>
    <s v="music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2"/>
    <s v="theater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99999999999997"/>
    <s v="theater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3"/>
    <s v="theater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900000000000006"/>
    <s v="theater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1"/>
    <s v="theater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2"/>
    <s v="theater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1"/>
    <s v="theater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s v="theater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8"/>
    <s v="theater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"/>
    <s v="theater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799999999999997"/>
    <s v="theater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2"/>
    <s v="theater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"/>
    <s v="theater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"/>
    <s v="theater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"/>
    <s v="theater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8"/>
    <s v="theater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900000000000006"/>
    <s v="theater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"/>
    <s v="theater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"/>
    <s v="technology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"/>
    <s v="technology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s v="technology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"/>
    <s v="technology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9"/>
    <s v="technology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8"/>
    <s v="technology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9999999999999"/>
    <s v="technology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s v="technology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s v="technology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"/>
    <s v="technology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4"/>
    <s v="technology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"/>
    <s v="technology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"/>
    <s v="technology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"/>
    <s v="technology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"/>
    <s v="technology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7"/>
    <s v="technology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9"/>
    <s v="technology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s v="technology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3"/>
    <s v="technology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7"/>
    <s v="technology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8"/>
    <s v="technology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"/>
    <s v="technology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6"/>
    <s v="technology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"/>
    <s v="technology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"/>
    <s v="technology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5"/>
    <s v="technology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s v="technology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"/>
    <s v="technology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8"/>
    <s v="technology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"/>
    <s v="technology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4"/>
    <s v="technology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99999999999994"/>
    <s v="technology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"/>
    <s v="technology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4"/>
    <s v="technology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4"/>
    <s v="technology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99999999999997"/>
    <s v="publishing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6"/>
    <s v="publishing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"/>
    <s v="publishing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"/>
    <s v="publishing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2"/>
    <s v="publishing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4"/>
    <s v="publishing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s v="publishing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8"/>
    <s v="publishing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0"/>
    <s v="publishing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"/>
    <s v="publishing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"/>
    <s v="publishing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"/>
    <s v="publishing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00000000000006"/>
    <s v="publishing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6"/>
    <s v="publishing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400000000000006"/>
    <s v="publishing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00000000000003"/>
    <s v="publishing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1"/>
    <s v="publishing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"/>
    <s v="publishing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"/>
    <s v="publishing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"/>
    <s v="music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"/>
    <s v="music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"/>
    <s v="music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5"/>
    <s v="music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"/>
    <s v="music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4"/>
    <s v="music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8"/>
    <s v="music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1"/>
    <s v="music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99999999999997"/>
    <s v="music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"/>
    <s v="music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1"/>
    <s v="music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9"/>
    <s v="music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"/>
    <s v="music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"/>
    <s v="music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6"/>
    <s v="music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0000000000006"/>
    <s v="music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400000000000006"/>
    <s v="music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"/>
    <s v="music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"/>
    <s v="music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00000000000006"/>
    <s v="music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00000000000006"/>
    <s v="music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99999999999994"/>
    <s v="music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2"/>
    <s v="music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4"/>
    <s v="music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80000000000001"/>
    <s v="music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4"/>
    <s v="music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"/>
    <s v="music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"/>
    <s v="music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9"/>
    <s v="music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8"/>
    <s v="music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2"/>
    <s v="music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99999999999994"/>
    <s v="music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"/>
    <s v="music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s v="music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"/>
    <s v="music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"/>
    <s v="music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2"/>
    <s v="music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2"/>
    <s v="music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s v="publishing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2"/>
    <s v="publishing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s v="publishing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s v="publishing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s v="publishing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2999999999999998"/>
    <s v="publishing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"/>
    <s v="publishing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9"/>
    <s v="publishing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s v="publishing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s v="publishing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s v="publishing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s v="publishing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s v="publishing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1"/>
    <s v="publishing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8"/>
    <s v="publishing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6"/>
    <s v="publishing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s v="publishing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"/>
    <s v="publishing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700000000000003"/>
    <s v="publishing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s v="publishing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s v="publishing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"/>
    <s v="publishing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s v="publishing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s v="publishing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s v="publishing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"/>
    <s v="publishing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7"/>
    <s v="publishing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"/>
    <s v="publishing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"/>
    <s v="publishing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9"/>
    <s v="publishing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"/>
    <s v="publishing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s v="publishing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"/>
    <s v="publishing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200000000000003"/>
    <s v="publishing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5"/>
    <s v="publishing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2"/>
    <s v="publishing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9"/>
    <s v="publishing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s v="publishing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5"/>
    <s v="publishing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"/>
    <s v="publishing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2"/>
    <s v="publishing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"/>
    <s v="publishing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s v="publishing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2"/>
    <s v="publishing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1"/>
    <s v="publishing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2"/>
    <s v="publishing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s v="publishing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s v="publishing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"/>
    <s v="publishing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s v="publishing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5"/>
    <s v="publishing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s v="publishing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"/>
    <s v="publishing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"/>
    <s v="photography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"/>
    <s v="photography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7"/>
    <s v="photography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2"/>
    <s v="photography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"/>
    <s v="photography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9"/>
    <s v="photography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2"/>
    <s v="photography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"/>
    <s v="photography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4"/>
    <s v="photography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"/>
    <s v="photography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6"/>
    <s v="photography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4"/>
    <s v="photography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"/>
    <s v="photography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19999999999999"/>
    <s v="photography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7"/>
    <s v="photography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19999999999999"/>
    <s v="photography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"/>
    <s v="photography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"/>
    <s v="photography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2"/>
    <s v="photography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"/>
    <s v="photography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"/>
    <s v="photography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69999999999999"/>
    <s v="photography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"/>
    <s v="photography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8"/>
    <s v="photography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299999999999997"/>
    <s v="photography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"/>
    <s v="photography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"/>
    <s v="photography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8"/>
    <s v="photography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9999999999999"/>
    <s v="photography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4"/>
    <s v="photography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"/>
    <s v="photography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"/>
    <s v="photography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3"/>
    <s v="photography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"/>
    <s v="photography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2"/>
    <s v="photography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"/>
    <s v="photography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4"/>
    <s v="photography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9999999999999"/>
    <s v="photography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8"/>
    <s v="photography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"/>
    <s v="photography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s v="photography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s v="photography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s v="photography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3"/>
    <s v="photography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s v="photography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"/>
    <s v="photography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"/>
    <s v="photography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999999999999"/>
    <s v="photography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"/>
    <s v="photography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7"/>
    <s v="photography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s v="photography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s v="photography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s v="publishing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1"/>
    <s v="publishing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"/>
    <s v="publishing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s v="publishing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8"/>
    <s v="publishing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s v="publishing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7"/>
    <s v="publishing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"/>
    <s v="publishing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"/>
    <s v="publishing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5"/>
    <s v="publishing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s v="publishing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3"/>
    <s v="publishing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s v="publishing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s v="photography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9999999999999"/>
    <s v="photography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s v="photography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s v="photography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5"/>
    <s v="photography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s v="photography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s v="photography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s v="photography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s v="photography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99999999999997"/>
    <s v="photography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"/>
    <s v="music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7"/>
    <s v="music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7"/>
    <s v="music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"/>
    <s v="music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0000000000001"/>
    <s v="music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"/>
    <s v="music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8"/>
    <s v="music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"/>
    <s v="music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8"/>
    <s v="music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"/>
    <s v="music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1"/>
    <s v="music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"/>
    <s v="music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7"/>
    <s v="music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099999999999994"/>
    <s v="music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400000000000006"/>
    <s v="music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599999999999994"/>
    <s v="music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4"/>
    <s v="music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7"/>
    <s v="music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5"/>
    <s v="music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80000000000001"/>
    <s v="music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8"/>
    <s v="music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"/>
    <s v="music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"/>
    <s v="music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5"/>
    <s v="music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6"/>
    <s v="music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9"/>
    <s v="music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900000000000006"/>
    <s v="music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"/>
    <s v="music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"/>
    <s v="music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5"/>
    <s v="music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"/>
    <s v="music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"/>
    <s v="music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"/>
    <s v="music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6"/>
    <s v="music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9"/>
    <s v="music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"/>
    <s v="music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40"/>
    <s v="music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9"/>
    <s v="music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"/>
    <s v="music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"/>
    <s v="music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s v="music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6"/>
    <s v="music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"/>
    <s v="music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"/>
    <s v="music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2"/>
    <s v="music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5"/>
    <s v="music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8"/>
    <s v="music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"/>
    <s v="music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9"/>
    <s v="music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9999999999997"/>
    <s v="music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"/>
    <s v="music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80000000000001"/>
    <s v="music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s v="music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099999999999994"/>
    <s v="music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"/>
    <s v="music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9"/>
    <s v="music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2"/>
    <s v="music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"/>
    <s v="music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99999999999997"/>
    <s v="music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4"/>
    <s v="music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5"/>
    <s v="music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"/>
    <s v="music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s v="music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8"/>
    <s v="music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8"/>
    <s v="music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"/>
    <s v="music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"/>
    <s v="music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200000000000003"/>
    <s v="music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6"/>
    <s v="music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"/>
    <s v="music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"/>
    <s v="music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4"/>
    <s v="music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"/>
    <s v="music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00000000000003"/>
    <s v="music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99999999999994"/>
    <s v="music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s v="music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"/>
    <s v="music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s v="music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099999999999994"/>
    <s v="music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"/>
    <s v="music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"/>
    <s v="music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"/>
    <s v="music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3"/>
    <s v="music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0000000000001"/>
    <s v="music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s v="music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1"/>
    <s v="music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"/>
    <s v="music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s v="music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6"/>
    <s v="music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s v="music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s v="music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4"/>
    <s v="music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"/>
    <s v="music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3"/>
    <s v="music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s v="music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s v="music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"/>
    <s v="music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"/>
    <s v="music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s v="music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7"/>
    <s v="music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"/>
    <s v="music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s v="music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7"/>
    <s v="music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8000000000000007"/>
    <s v="music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"/>
    <s v="music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30000000000001"/>
    <s v="music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s v="music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"/>
    <s v="music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s v="music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s v="music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7"/>
    <s v="music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6"/>
    <s v="photography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4"/>
    <s v="photography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"/>
    <s v="photography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1"/>
    <s v="photography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7"/>
    <s v="photography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"/>
    <s v="photography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"/>
    <s v="photography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9"/>
    <s v="photography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"/>
    <s v="photography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599999999999994"/>
    <s v="photography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7"/>
    <s v="photography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700000000000003"/>
    <s v="photography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9"/>
    <s v="photography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4"/>
    <s v="photography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"/>
    <s v="photography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3"/>
    <s v="photography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5"/>
    <s v="photography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8"/>
    <s v="photography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s v="photography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7"/>
    <s v="photography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"/>
    <s v="photography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3"/>
    <s v="photography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2"/>
    <s v="photography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"/>
    <s v="photography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5"/>
    <s v="photography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"/>
    <s v="photography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s v="photography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s v="photography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2"/>
    <s v="photography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8"/>
    <s v="photography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"/>
    <s v="photography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"/>
    <s v="photography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8"/>
    <s v="photography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s v="photography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"/>
    <s v="photography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9"/>
    <s v="photography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00000000000006"/>
    <s v="photography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"/>
    <s v="photography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"/>
    <s v="photography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"/>
    <s v="photography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"/>
    <s v="photography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"/>
    <s v="photography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"/>
    <s v="photography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9"/>
    <s v="photography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s v="photography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1"/>
    <s v="photography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8"/>
    <s v="photography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"/>
    <s v="photography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s v="photography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4"/>
    <s v="photography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s v="photography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"/>
    <s v="photography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3"/>
    <s v="photography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9"/>
    <s v="photography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"/>
    <s v="photography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"/>
    <s v="photography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"/>
    <s v="photography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3"/>
    <s v="photography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900000000000006"/>
    <s v="photography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"/>
    <s v="photography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099999999999994"/>
    <s v="photography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900000000000006"/>
    <s v="photography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099999999999994"/>
    <s v="photography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8"/>
    <s v="photography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"/>
    <s v="photography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s v="photography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"/>
    <s v="photography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"/>
    <s v="photography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2"/>
    <s v="photography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"/>
    <s v="photography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2"/>
    <s v="photography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3"/>
    <s v="photography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4"/>
    <s v="photography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2"/>
    <s v="music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3"/>
    <s v="music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6"/>
    <s v="music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99999999999994"/>
    <s v="music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"/>
    <s v="music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2"/>
    <s v="music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9"/>
    <s v="music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"/>
    <s v="music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8"/>
    <s v="music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400000000000006"/>
    <s v="music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99999999999994"/>
    <s v="music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s v="music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9999999999999"/>
    <s v="music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3"/>
    <s v="music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"/>
    <s v="music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4"/>
    <s v="music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99999999999997"/>
    <s v="music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"/>
    <s v="music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400000000000006"/>
    <s v="music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9"/>
    <s v="music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3"/>
    <s v="music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"/>
    <s v="music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99999999999994"/>
    <s v="music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"/>
    <s v="music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9"/>
    <s v="music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"/>
    <s v="music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19999999999999"/>
    <s v="music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"/>
    <s v="music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"/>
    <s v="music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"/>
    <s v="music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"/>
    <s v="music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"/>
    <s v="music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"/>
    <s v="music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99999999999994"/>
    <s v="music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3"/>
    <s v="music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4"/>
    <s v="music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"/>
    <s v="music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599999999999994"/>
    <s v="music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7"/>
    <s v="music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"/>
    <s v="games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1"/>
    <s v="games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9999999999994"/>
    <s v="games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799999999999997"/>
    <s v="games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"/>
    <s v="games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"/>
    <s v="games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s v="games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s v="games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"/>
    <s v="games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"/>
    <s v="music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"/>
    <s v="music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00000000000003"/>
    <s v="music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2"/>
    <s v="music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7"/>
    <s v="music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"/>
    <s v="music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9"/>
    <s v="music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7"/>
    <s v="music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5"/>
    <s v="music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"/>
    <s v="music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8"/>
    <s v="music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3"/>
    <s v="music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8"/>
    <s v="music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3"/>
    <s v="music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"/>
    <s v="music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s v="music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6"/>
    <s v="music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"/>
    <s v="music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6"/>
    <s v="music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"/>
    <s v="music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s v="technology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s v="technology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s v="technology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6"/>
    <s v="technology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3"/>
    <s v="technology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3"/>
    <s v="technology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30"/>
    <s v="technology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5"/>
    <s v="technology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s v="technology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s v="technology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s v="technology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s v="technology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"/>
    <s v="technology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9"/>
    <s v="technology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"/>
    <s v="technology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1"/>
    <s v="technology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"/>
    <s v="music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2"/>
    <s v="music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s v="music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"/>
    <s v="music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4"/>
    <s v="music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4"/>
    <s v="music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400000000000006"/>
    <s v="music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s v="music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"/>
    <s v="music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"/>
    <s v="music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"/>
    <s v="music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1"/>
    <s v="music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3"/>
    <s v="music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3"/>
    <s v="music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00000000000003"/>
    <s v="music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"/>
    <s v="music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"/>
    <s v="music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799999999999997"/>
    <s v="music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99999999999994"/>
    <s v="technology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"/>
    <s v="technology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"/>
    <s v="technology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s v="technology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8"/>
    <s v="technology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"/>
    <s v="technology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s v="technology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"/>
    <s v="technology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"/>
    <s v="technology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4"/>
    <s v="technology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9"/>
    <s v="technology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6"/>
    <s v="technology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"/>
    <s v="technology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9999999999995"/>
    <s v="technology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"/>
    <s v="technology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099999999999994"/>
    <s v="technology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099999999999994"/>
    <s v="technology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7"/>
    <s v="technology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1"/>
    <s v="technology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7"/>
    <s v="technology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"/>
    <s v="technology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s v="technology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8"/>
    <s v="technology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"/>
    <s v="technology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"/>
    <s v="technology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8"/>
    <s v="technology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9999999999998"/>
    <s v="technology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4"/>
    <s v="technology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"/>
    <s v="technology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9999999999998"/>
    <s v="technology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"/>
    <s v="technology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"/>
    <s v="technology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"/>
    <s v="technology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2"/>
    <s v="technology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"/>
    <s v="technology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"/>
    <s v="technology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3"/>
    <s v="technology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7"/>
    <s v="technology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"/>
    <s v="technology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8"/>
    <s v="photography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7"/>
    <s v="photography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"/>
    <s v="photography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8"/>
    <s v="photography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"/>
    <s v="photography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s v="photography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s v="photography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7"/>
    <s v="photography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s v="photography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"/>
    <s v="photography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00000000000003"/>
    <s v="photography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4"/>
    <s v="technology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"/>
    <s v="technology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8"/>
    <s v="technology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s v="technology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3"/>
    <s v="technology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9"/>
    <s v="technology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5"/>
    <s v="technology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9"/>
    <s v="technology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4"/>
    <s v="technology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3"/>
    <s v="technology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"/>
    <s v="technology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2"/>
    <s v="technology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6"/>
    <s v="technology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s v="technology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"/>
    <s v="technology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4"/>
    <s v="technology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00000000000006"/>
    <s v="technology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9999999999999"/>
    <s v="technology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9"/>
    <s v="technology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"/>
    <s v="technology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"/>
    <s v="technology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"/>
    <s v="technology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4"/>
    <s v="technology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3"/>
    <s v="technology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"/>
    <s v="technology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s v="technology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s v="technology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"/>
    <s v="technology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1"/>
    <s v="technology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"/>
    <s v="technology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5"/>
    <s v="technology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19999999999999"/>
    <s v="technology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"/>
    <s v="technology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"/>
    <s v="technology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2"/>
    <s v="technology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6"/>
    <s v="technology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"/>
    <s v="technology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"/>
    <s v="technology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3"/>
    <s v="technology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5"/>
    <s v="technology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4"/>
    <s v="technology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"/>
    <s v="technology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299999999999997"/>
    <s v="technology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2"/>
    <s v="technology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"/>
    <s v="technology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"/>
    <s v="technology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9"/>
    <s v="technology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"/>
    <s v="technology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1"/>
    <s v="technology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999999999998"/>
    <s v="technology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s v="technology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3"/>
    <s v="technology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"/>
    <s v="technology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"/>
    <s v="technology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5"/>
    <s v="technology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5"/>
    <s v="technology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"/>
    <s v="technology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"/>
    <s v="technology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8"/>
    <s v="technology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s v="technology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9999999999999"/>
    <s v="technology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4"/>
    <s v="technology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9"/>
    <s v="technology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2"/>
    <s v="technology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"/>
    <s v="technology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3"/>
    <s v="technology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s v="technology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"/>
    <s v="technology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"/>
    <s v="technology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3"/>
    <s v="technology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2"/>
    <s v="technology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"/>
    <s v="technology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7"/>
    <s v="technology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s v="technology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5"/>
    <s v="technology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4"/>
    <s v="technology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s v="technology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70000000000005"/>
    <s v="technology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5"/>
    <s v="technology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6"/>
    <s v="technology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00000000000006"/>
    <s v="music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"/>
    <s v="music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s v="music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7"/>
    <s v="music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s v="music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1"/>
    <s v="music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"/>
    <s v="music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s v="music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"/>
    <s v="music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"/>
    <s v="music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"/>
    <s v="music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5"/>
    <s v="music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"/>
    <s v="music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s v="music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"/>
    <s v="music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6"/>
    <s v="music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00000000000006"/>
    <s v="music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"/>
    <s v="music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"/>
    <s v="music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4"/>
    <s v="music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5"/>
    <s v="music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9999999999997"/>
    <s v="music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"/>
    <s v="music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"/>
    <s v="music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"/>
    <s v="music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"/>
    <s v="music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s v="music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"/>
    <s v="music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"/>
    <s v="music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"/>
    <s v="music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3"/>
    <s v="music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s v="music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"/>
    <s v="music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"/>
    <s v="music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5"/>
    <s v="music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7"/>
    <s v="music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2"/>
    <s v="music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6"/>
    <s v="music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7"/>
    <s v="music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s v="games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"/>
    <s v="games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s v="games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6"/>
    <s v="games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00000000000003"/>
    <s v="games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s v="games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7"/>
    <s v="games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3"/>
    <s v="games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000000000000007"/>
    <s v="games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"/>
    <s v="games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"/>
    <s v="games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700000000000003"/>
    <s v="games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"/>
    <s v="games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"/>
    <s v="games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s v="games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7"/>
    <s v="games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"/>
    <s v="games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"/>
    <s v="games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1"/>
    <s v="games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3"/>
    <s v="games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3"/>
    <s v="games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4"/>
    <s v="games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3"/>
    <s v="games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7"/>
    <s v="games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s v="games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s v="games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8"/>
    <s v="games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"/>
    <s v="games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6"/>
    <s v="games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s v="games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"/>
    <s v="games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"/>
    <s v="music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s v="music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099999999999994"/>
    <s v="music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"/>
    <s v="music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"/>
    <s v="music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"/>
    <s v="music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400000000000006"/>
    <s v="music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9"/>
    <s v="music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299999999999997"/>
    <s v="music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3"/>
    <s v="music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00000000000006"/>
    <s v="music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"/>
    <s v="music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400000000000006"/>
    <s v="music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"/>
    <s v="music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"/>
    <s v="music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900000000000006"/>
    <s v="music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299999999999997"/>
    <s v="music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900000000000006"/>
    <s v="music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"/>
    <s v="music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8"/>
    <s v="games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2"/>
    <s v="games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6"/>
    <s v="games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"/>
    <s v="games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"/>
    <s v="games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6"/>
    <s v="games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7"/>
    <s v="games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1"/>
    <s v="games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599999999999994"/>
    <s v="games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"/>
    <s v="games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"/>
    <s v="games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1"/>
    <s v="games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599999999999994"/>
    <s v="games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s v="games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"/>
    <s v="games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099999999999994"/>
    <s v="games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900000000000006"/>
    <s v="games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7"/>
    <s v="games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s v="games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"/>
    <s v="games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"/>
    <s v="music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1"/>
    <s v="music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"/>
    <s v="music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s v="music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"/>
    <s v="music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00000000000003"/>
    <s v="music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"/>
    <s v="music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"/>
    <s v="music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3"/>
    <s v="music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s v="music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99999999999997"/>
    <s v="music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s v="music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099999999999994"/>
    <s v="music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1"/>
    <s v="music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"/>
    <s v="music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"/>
    <s v="music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299999999999997"/>
    <s v="music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"/>
    <s v="music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s v="music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s v="games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"/>
    <s v="games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"/>
    <s v="games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s v="games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"/>
    <s v="games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8"/>
    <s v="games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99999999999994"/>
    <s v="games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"/>
    <s v="games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s v="games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"/>
    <s v="games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1"/>
    <s v="games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"/>
    <s v="games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"/>
    <s v="games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6"/>
    <s v="games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"/>
    <s v="games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599999999999994"/>
    <s v="games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99999999999994"/>
    <s v="games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099999999999994"/>
    <s v="games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1"/>
    <s v="games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5"/>
    <s v="games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9"/>
    <s v="games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999999999999996"/>
    <s v="games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s v="games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5"/>
    <s v="games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"/>
    <s v="games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9"/>
    <s v="games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"/>
    <s v="games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799999999999997"/>
    <s v="games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"/>
    <s v="games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"/>
    <s v="games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"/>
    <s v="games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"/>
    <s v="games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7"/>
    <s v="games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8"/>
    <s v="games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4"/>
    <s v="games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s v="games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"/>
    <s v="games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"/>
    <s v="games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s v="games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"/>
    <s v="games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s v="games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"/>
    <s v="games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3"/>
    <s v="games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"/>
    <s v="games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8"/>
    <s v="games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4"/>
    <s v="games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1"/>
    <s v="games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"/>
    <s v="games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"/>
    <s v="games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"/>
    <s v="games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4"/>
    <s v="games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5"/>
    <s v="games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s v="games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6"/>
    <s v="games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"/>
    <s v="games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"/>
    <s v="games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1"/>
    <s v="games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1"/>
    <s v="games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s v="games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5"/>
    <s v="music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"/>
    <s v="music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"/>
    <s v="music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"/>
    <s v="music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1"/>
    <s v="music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"/>
    <s v="music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"/>
    <s v="music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s v="music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00000000000006"/>
    <s v="music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"/>
    <s v="music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5"/>
    <s v="music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"/>
    <s v="music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1"/>
    <s v="music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"/>
    <s v="music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"/>
    <s v="music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2"/>
    <s v="music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"/>
    <s v="music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5"/>
    <s v="music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"/>
    <s v="music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"/>
    <s v="music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7"/>
    <s v="music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2"/>
    <s v="music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5"/>
    <s v="music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5"/>
    <s v="music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"/>
    <s v="music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2"/>
    <s v="music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"/>
    <s v="music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s v="music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"/>
    <s v="music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"/>
    <s v="music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s v="music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1"/>
    <s v="music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s v="music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700000000000003"/>
    <s v="music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1"/>
    <s v="music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"/>
    <s v="music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899999999999999"/>
    <s v="music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"/>
    <s v="music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2"/>
    <s v="music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"/>
    <s v="music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"/>
    <s v="food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3"/>
    <s v="food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5"/>
    <s v="food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"/>
    <s v="food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9"/>
    <s v="food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4"/>
    <s v="food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"/>
    <s v="food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"/>
    <s v="food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s v="food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s v="food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"/>
    <s v="food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9"/>
    <s v="food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7"/>
    <s v="food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s v="food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2"/>
    <s v="food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"/>
    <s v="food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599999999999994"/>
    <s v="food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5"/>
    <s v="food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s v="technology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s v="technology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"/>
    <s v="technology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s v="technology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s v="technology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s v="technology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s v="technology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"/>
    <s v="technology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9"/>
    <s v="technology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s v="technology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s v="technology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s v="technology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s v="technology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99999999999994"/>
    <s v="technology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"/>
    <s v="technology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"/>
    <s v="technology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6"/>
    <s v="technology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s v="technology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9"/>
    <s v="technology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s v="technology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s v="technology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"/>
    <s v="food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s v="food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"/>
    <s v="food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1"/>
    <s v="food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4"/>
    <s v="food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7"/>
    <s v="food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"/>
    <s v="food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000000000000007"/>
    <s v="food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4"/>
    <s v="food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"/>
    <s v="food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s v="food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5"/>
    <s v="food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s v="food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s v="food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"/>
    <s v="food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s v="food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3"/>
    <s v="food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s v="food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s v="food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s v="food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s v="food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s v="food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"/>
    <s v="food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3"/>
    <s v="food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19999999999999"/>
    <s v="food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"/>
    <s v="food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099999999999994"/>
    <s v="food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7"/>
    <s v="food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7"/>
    <s v="food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8"/>
    <s v="food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0000000000001"/>
    <s v="food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1"/>
    <s v="food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3"/>
    <s v="food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"/>
    <s v="food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"/>
    <s v="food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5"/>
    <s v="food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8"/>
    <s v="food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900000000000006"/>
    <s v="food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8"/>
    <s v="food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6"/>
    <s v="food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"/>
    <s v="music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9"/>
    <s v="music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s v="music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7"/>
    <s v="music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3"/>
    <s v="music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1"/>
    <s v="music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6"/>
    <s v="music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7"/>
    <s v="music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"/>
    <s v="music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7"/>
    <s v="music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"/>
    <s v="music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s v="music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6"/>
    <s v="music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6"/>
    <s v="music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299999999999997"/>
    <s v="music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s v="music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"/>
    <s v="music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"/>
    <s v="music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"/>
    <s v="music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"/>
    <s v="music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s v="music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"/>
    <s v="music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s v="music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4"/>
    <s v="music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6"/>
    <s v="music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5"/>
    <s v="music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"/>
    <s v="music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4"/>
    <s v="music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"/>
    <s v="music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8"/>
    <s v="music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4"/>
    <s v="music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799999999999997"/>
    <s v="music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"/>
    <s v="music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99999999999994"/>
    <s v="music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s v="music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7"/>
    <s v="music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"/>
    <s v="music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"/>
    <s v="food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s v="food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00000000000003"/>
    <s v="food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s v="food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"/>
    <s v="food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3"/>
    <s v="food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7"/>
    <s v="music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2"/>
    <s v="music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2"/>
    <s v="music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"/>
    <s v="music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"/>
    <s v="music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"/>
    <s v="music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"/>
    <s v="music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3"/>
    <s v="music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"/>
    <s v="music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"/>
    <s v="music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99999999999994"/>
    <s v="music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1"/>
    <s v="music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"/>
    <s v="music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10000000000002"/>
    <s v="music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3"/>
    <s v="music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10"/>
    <s v="music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"/>
    <s v="music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"/>
    <s v="music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5"/>
    <s v="music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8"/>
    <s v="music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1"/>
    <s v="music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"/>
    <s v="music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"/>
    <s v="music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2"/>
    <s v="music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2"/>
    <s v="music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2"/>
    <s v="music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"/>
    <s v="music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s v="music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00000000000006"/>
    <s v="music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9"/>
    <s v="music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5"/>
    <s v="music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"/>
    <s v="music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"/>
    <s v="music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"/>
    <s v="music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599999999999994"/>
    <s v="music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s v="food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s v="food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s v="food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1"/>
    <s v="food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2"/>
    <s v="food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s v="food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s v="food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"/>
    <s v="food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"/>
    <s v="food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s v="food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s v="food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1"/>
    <s v="food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8"/>
    <s v="food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"/>
    <s v="food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6"/>
    <s v="food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"/>
    <s v="food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s v="technology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"/>
    <s v="technology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"/>
    <s v="technology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00000000000006"/>
    <s v="technology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1"/>
    <s v="technology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"/>
    <s v="technology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00000000000006"/>
    <s v="technology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"/>
    <s v="technology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30000000000001"/>
    <s v="technology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8"/>
    <s v="technology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s v="technology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"/>
    <s v="technology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60000000000002"/>
    <s v="technology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2"/>
    <s v="technology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"/>
    <s v="technology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s v="technology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s v="technology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"/>
    <s v="technology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599999999999994"/>
    <s v="technology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1"/>
    <s v="technology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6"/>
    <s v="technology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99999999999997"/>
    <s v="technology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"/>
    <s v="technology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6"/>
    <s v="technology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6"/>
    <s v="technology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s v="technology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9"/>
    <s v="technology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9"/>
    <s v="technology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2"/>
    <s v="technology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s v="technology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s v="technology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"/>
    <s v="technology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5"/>
    <s v="technology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2"/>
    <s v="technology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"/>
    <s v="technology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s v="technology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"/>
    <s v="technology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6"/>
    <s v="technology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5"/>
    <s v="technology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s v="technology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7"/>
    <s v="technology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7"/>
    <s v="technology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"/>
    <s v="technology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s v="technology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"/>
    <s v="technology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5"/>
    <s v="technology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"/>
    <s v="technology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s v="technology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400000000000006"/>
    <s v="technology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9"/>
    <s v="technology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3"/>
    <s v="technology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8"/>
    <s v="technology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s v="technology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s v="technology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8"/>
    <s v="technology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s v="technology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6"/>
    <s v="technology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"/>
    <s v="technology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s v="technology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"/>
    <s v="technology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"/>
    <s v="technology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1"/>
    <s v="technology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s v="technology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6"/>
    <s v="technology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99999999999997"/>
    <s v="technology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599999999999994"/>
    <s v="technology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2"/>
    <s v="technology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"/>
    <s v="technology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00000000000006"/>
    <s v="technology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6"/>
    <s v="technology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5"/>
    <s v="technology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s v="technology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s v="technology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s v="food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s v="food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s v="food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3"/>
    <s v="food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8"/>
    <s v="food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s v="food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s v="food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"/>
    <s v="food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7"/>
    <s v="food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"/>
    <s v="food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6"/>
    <s v="food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"/>
    <s v="food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s v="food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"/>
    <s v="theater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0000000000001"/>
    <s v="theater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"/>
    <s v="theater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6"/>
    <s v="theater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4"/>
    <s v="theater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"/>
    <s v="theater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"/>
    <s v="theater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5"/>
    <s v="theater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"/>
    <s v="theater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9"/>
    <s v="theater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"/>
    <s v="theater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"/>
    <s v="theater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s v="theater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4"/>
    <s v="theater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"/>
    <s v="theater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2"/>
    <s v="theater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4"/>
    <s v="theater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6"/>
    <s v="theater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"/>
    <s v="theater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s v="theater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99999999999997"/>
    <s v="technology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3"/>
    <s v="technology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5"/>
    <s v="technology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2"/>
    <s v="technology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7"/>
    <s v="technology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"/>
    <s v="technology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8"/>
    <s v="technology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"/>
    <s v="technology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6"/>
    <s v="technology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00000000000006"/>
    <s v="technology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s v="technology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2"/>
    <s v="technology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"/>
    <s v="technology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9999999999999"/>
    <s v="technology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"/>
    <s v="technology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"/>
    <s v="technology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9"/>
    <s v="technology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"/>
    <s v="technology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"/>
    <s v="technology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"/>
    <s v="technology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8000000000000007"/>
    <s v="publishing"/>
    <s v="children's books"/>
    <x v="0"/>
    <d v="2015-07-23T03:00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"/>
    <s v="publishing"/>
    <s v="children's books"/>
    <x v="1"/>
    <d v="2017-03-02T14:24:43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"/>
    <d v="2016-02-15T16:51:2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8"/>
    <s v="publishing"/>
    <s v="children's books"/>
    <x v="3"/>
    <d v="2014-08-07T12:21:47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00000000000003"/>
    <s v="publishing"/>
    <s v="children's books"/>
    <x v="4"/>
    <d v="2015-12-19T20:01:1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2"/>
    <s v="publishing"/>
    <s v="children's books"/>
    <x v="5"/>
    <d v="2016-07-29T05:35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6"/>
    <d v="2014-06-14T01:44:10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3"/>
    <s v="publishing"/>
    <s v="children's books"/>
    <x v="7"/>
    <d v="2016-07-05T01:07:4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s v="publishing"/>
    <s v="children's books"/>
    <x v="8"/>
    <d v="2016-04-15T21:00:00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9"/>
    <d v="2016-04-17T02:29:04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10"/>
    <d v="2014-06-25T01:37:5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9999999999997"/>
    <s v="publishing"/>
    <s v="children's books"/>
    <x v="11"/>
    <d v="2016-08-22T03:00:00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12"/>
    <d v="2014-07-16T03:00:0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13"/>
    <d v="2016-06-23T20:27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"/>
    <s v="publishing"/>
    <s v="children's books"/>
    <x v="14"/>
    <d v="2014-07-13T13:59:00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8"/>
    <s v="publishing"/>
    <s v="children's books"/>
    <x v="15"/>
    <d v="2015-09-27T20:14:0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s v="publishing"/>
    <s v="children's books"/>
    <x v="16"/>
    <d v="2014-06-16T05:30:0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s v="publishing"/>
    <s v="children's books"/>
    <x v="17"/>
    <d v="2014-11-04T18:33:4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18"/>
    <d v="2014-09-17T13:00:56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19"/>
    <d v="2015-07-20T19:35:34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0"/>
    <d v="2015-09-13T18:11:52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s v="publishing"/>
    <s v="children's books"/>
    <x v="21"/>
    <d v="2014-09-26T15:03:09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s v="publishing"/>
    <s v="children's books"/>
    <x v="22"/>
    <d v="2015-01-01T07:59:0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3"/>
    <s v="publishing"/>
    <s v="children's books"/>
    <x v="23"/>
    <d v="2015-04-30T15:2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4"/>
    <d v="2015-09-15T19:39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5"/>
    <d v="2016-01-09T00:36:01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"/>
    <s v="publishing"/>
    <s v="children's books"/>
    <x v="26"/>
    <d v="2014-08-17T12:22:2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5"/>
    <s v="publishing"/>
    <s v="children's books"/>
    <x v="27"/>
    <d v="2014-11-16T04:57:13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8"/>
    <d v="2015-12-16T23:0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s v="publishing"/>
    <s v="children's books"/>
    <x v="29"/>
    <d v="2014-07-22T16:09:2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30"/>
    <d v="2014-08-21T07:01:5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31"/>
    <d v="2016-01-25T19:00:34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s v="publishing"/>
    <s v="children's books"/>
    <x v="32"/>
    <d v="2016-05-13T03:59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"/>
    <s v="publishing"/>
    <s v="children's books"/>
    <x v="33"/>
    <d v="2015-11-08T16:51:4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34"/>
    <d v="2014-08-05T07:43:2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6"/>
    <s v="publishing"/>
    <s v="children's books"/>
    <x v="35"/>
    <d v="2015-04-28T00:00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s v="publishing"/>
    <s v="children's books"/>
    <x v="36"/>
    <d v="2015-04-04T06:22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7"/>
    <s v="publishing"/>
    <s v="children's books"/>
    <x v="37"/>
    <d v="2015-02-27T16:37:5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38"/>
    <d v="2013-05-11T01:22:24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39"/>
    <d v="2014-05-25T22:59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41"/>
    <m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7"/>
    <s v="theater"/>
    <s v="plays"/>
    <x v="2741"/>
    <m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8"/>
    <s v="theater"/>
    <s v="plays"/>
    <x v="2741"/>
    <m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099999999999994"/>
    <s v="theater"/>
    <s v="plays"/>
    <x v="2741"/>
    <m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9"/>
    <s v="theater"/>
    <s v="plays"/>
    <x v="2741"/>
    <m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799999999999997"/>
    <s v="theater"/>
    <s v="plays"/>
    <x v="2741"/>
    <m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41"/>
    <m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s v="theater"/>
    <s v="plays"/>
    <x v="2741"/>
    <m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5"/>
    <s v="theater"/>
    <s v="plays"/>
    <x v="2741"/>
    <m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9"/>
    <s v="theater"/>
    <s v="plays"/>
    <x v="2741"/>
    <m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"/>
    <s v="theater"/>
    <s v="plays"/>
    <x v="2741"/>
    <m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7"/>
    <s v="theater"/>
    <s v="plays"/>
    <x v="2741"/>
    <m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5"/>
    <s v="theater"/>
    <s v="plays"/>
    <x v="2741"/>
    <m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41"/>
    <m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s v="theater"/>
    <s v="plays"/>
    <x v="2741"/>
    <m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41"/>
    <m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4"/>
    <s v="theater"/>
    <s v="plays"/>
    <x v="2741"/>
    <m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5"/>
    <s v="theater"/>
    <s v="plays"/>
    <x v="2741"/>
    <m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9"/>
    <s v="theater"/>
    <s v="plays"/>
    <x v="2741"/>
    <m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741"/>
    <m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"/>
    <s v="theater"/>
    <s v="plays"/>
    <x v="2741"/>
    <m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"/>
    <s v="theater"/>
    <s v="plays"/>
    <x v="2741"/>
    <m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"/>
    <s v="theater"/>
    <s v="plays"/>
    <x v="2741"/>
    <m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741"/>
    <m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"/>
    <s v="theater"/>
    <s v="plays"/>
    <x v="2741"/>
    <m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3"/>
    <s v="theater"/>
    <s v="plays"/>
    <x v="2741"/>
    <m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"/>
    <s v="theater"/>
    <s v="plays"/>
    <x v="2741"/>
    <m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400000000000006"/>
    <s v="theater"/>
    <s v="plays"/>
    <x v="2741"/>
    <m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s v="theater"/>
    <s v="plays"/>
    <x v="2741"/>
    <m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5"/>
    <s v="theater"/>
    <s v="plays"/>
    <x v="2741"/>
    <m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"/>
    <s v="theater"/>
    <s v="plays"/>
    <x v="2741"/>
    <m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3"/>
    <s v="theater"/>
    <s v="plays"/>
    <x v="2741"/>
    <m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00000000000003"/>
    <s v="theater"/>
    <s v="plays"/>
    <x v="2741"/>
    <m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3"/>
    <s v="theater"/>
    <s v="plays"/>
    <x v="2741"/>
    <m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"/>
    <s v="theater"/>
    <s v="plays"/>
    <x v="2741"/>
    <m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"/>
    <s v="theater"/>
    <s v="plays"/>
    <x v="2741"/>
    <m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"/>
    <s v="theater"/>
    <s v="plays"/>
    <x v="2741"/>
    <m/>
    <x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4"/>
    <s v="theater"/>
    <s v="plays"/>
    <x v="2741"/>
    <m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4"/>
    <s v="theater"/>
    <s v="plays"/>
    <x v="2741"/>
    <m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741"/>
    <m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6"/>
    <s v="theater"/>
    <s v="plays"/>
    <x v="2741"/>
    <m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"/>
    <s v="theater"/>
    <s v="plays"/>
    <x v="2741"/>
    <m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9"/>
    <s v="theater"/>
    <s v="plays"/>
    <x v="2741"/>
    <m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7"/>
    <s v="theater"/>
    <s v="plays"/>
    <x v="2741"/>
    <m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8"/>
    <s v="theater"/>
    <s v="plays"/>
    <x v="2741"/>
    <m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"/>
    <s v="theater"/>
    <s v="plays"/>
    <x v="2741"/>
    <m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6"/>
    <s v="theater"/>
    <s v="plays"/>
    <x v="2741"/>
    <m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"/>
    <s v="theater"/>
    <s v="plays"/>
    <x v="2741"/>
    <m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"/>
    <s v="theater"/>
    <s v="plays"/>
    <x v="2741"/>
    <m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"/>
    <s v="theater"/>
    <s v="plays"/>
    <x v="2741"/>
    <m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"/>
    <s v="theater"/>
    <s v="plays"/>
    <x v="2741"/>
    <m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2"/>
    <s v="theater"/>
    <s v="plays"/>
    <x v="2741"/>
    <m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"/>
    <s v="theater"/>
    <s v="plays"/>
    <x v="2741"/>
    <m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8"/>
    <s v="theater"/>
    <s v="plays"/>
    <x v="2741"/>
    <m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00000000000001"/>
    <s v="theater"/>
    <s v="plays"/>
    <x v="2741"/>
    <m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1"/>
    <s v="theater"/>
    <s v="plays"/>
    <x v="2741"/>
    <m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5"/>
    <s v="theater"/>
    <s v="plays"/>
    <x v="2741"/>
    <m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"/>
    <s v="theater"/>
    <s v="plays"/>
    <x v="2741"/>
    <m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"/>
    <s v="theater"/>
    <s v="plays"/>
    <x v="2741"/>
    <m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741"/>
    <m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741"/>
    <m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741"/>
    <m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741"/>
    <m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s v="theater"/>
    <s v="plays"/>
    <x v="2741"/>
    <m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7"/>
    <s v="theater"/>
    <s v="plays"/>
    <x v="2741"/>
    <m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741"/>
    <m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741"/>
    <m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"/>
    <s v="theater"/>
    <s v="plays"/>
    <x v="2741"/>
    <m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741"/>
    <m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"/>
    <s v="theater"/>
    <s v="plays"/>
    <x v="2741"/>
    <m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741"/>
    <m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"/>
    <s v="theater"/>
    <s v="plays"/>
    <x v="2741"/>
    <m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741"/>
    <m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8"/>
    <s v="theater"/>
    <s v="plays"/>
    <x v="2741"/>
    <m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741"/>
    <m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"/>
    <s v="theater"/>
    <s v="plays"/>
    <x v="2741"/>
    <m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s v="theater"/>
    <s v="plays"/>
    <x v="2741"/>
    <m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741"/>
    <m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s v="theater"/>
    <s v="plays"/>
    <x v="2741"/>
    <m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6"/>
    <s v="theater"/>
    <s v="plays"/>
    <x v="2741"/>
    <m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7"/>
    <s v="theater"/>
    <s v="plays"/>
    <x v="2741"/>
    <m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"/>
    <s v="theater"/>
    <s v="plays"/>
    <x v="2741"/>
    <m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741"/>
    <m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"/>
    <s v="theater"/>
    <s v="plays"/>
    <x v="2741"/>
    <m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741"/>
    <m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s v="theater"/>
    <s v="plays"/>
    <x v="2741"/>
    <m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741"/>
    <m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"/>
    <s v="theater"/>
    <s v="plays"/>
    <x v="2741"/>
    <m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s v="theater"/>
    <s v="plays"/>
    <x v="2741"/>
    <m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"/>
    <s v="theater"/>
    <s v="plays"/>
    <x v="2741"/>
    <m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"/>
    <s v="theater"/>
    <s v="plays"/>
    <x v="2741"/>
    <m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741"/>
    <m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"/>
    <s v="theater"/>
    <s v="plays"/>
    <x v="2741"/>
    <m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"/>
    <s v="theater"/>
    <s v="plays"/>
    <x v="2741"/>
    <m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2999999999999998"/>
    <s v="theater"/>
    <s v="plays"/>
    <x v="2741"/>
    <m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741"/>
    <m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"/>
    <s v="theater"/>
    <s v="plays"/>
    <x v="2741"/>
    <m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8"/>
    <s v="theater"/>
    <s v="plays"/>
    <x v="2741"/>
    <m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s v="theater"/>
    <s v="plays"/>
    <x v="2741"/>
    <m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6"/>
    <s v="theater"/>
    <s v="plays"/>
    <x v="2741"/>
    <m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741"/>
    <m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741"/>
    <m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741"/>
    <m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3"/>
    <s v="theater"/>
    <s v="plays"/>
    <x v="2741"/>
    <m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741"/>
    <m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741"/>
    <m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s v="theater"/>
    <s v="plays"/>
    <x v="2741"/>
    <m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741"/>
    <m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99999999999994"/>
    <s v="theater"/>
    <s v="plays"/>
    <x v="2741"/>
    <m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741"/>
    <m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741"/>
    <m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"/>
    <s v="theater"/>
    <s v="plays"/>
    <x v="2741"/>
    <m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741"/>
    <m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741"/>
    <m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8"/>
    <s v="theater"/>
    <s v="plays"/>
    <x v="2741"/>
    <m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1"/>
    <s v="theater"/>
    <s v="plays"/>
    <x v="2741"/>
    <m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"/>
    <s v="theater"/>
    <s v="plays"/>
    <x v="2741"/>
    <m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"/>
    <s v="theater"/>
    <s v="plays"/>
    <x v="2741"/>
    <m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741"/>
    <m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"/>
    <s v="theater"/>
    <s v="plays"/>
    <x v="2741"/>
    <m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741"/>
    <m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s v="theater"/>
    <s v="plays"/>
    <x v="2741"/>
    <m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8000000000000007"/>
    <s v="theater"/>
    <s v="plays"/>
    <x v="2741"/>
    <m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8"/>
    <s v="theater"/>
    <s v="plays"/>
    <x v="2741"/>
    <m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6"/>
    <s v="theater"/>
    <s v="plays"/>
    <x v="2741"/>
    <m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"/>
    <s v="theater"/>
    <s v="plays"/>
    <x v="2741"/>
    <m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741"/>
    <m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741"/>
    <m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s v="theater"/>
    <s v="plays"/>
    <x v="2741"/>
    <m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741"/>
    <m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"/>
    <s v="theater"/>
    <s v="plays"/>
    <x v="2741"/>
    <m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99999999999994"/>
    <s v="theater"/>
    <s v="plays"/>
    <x v="2741"/>
    <m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741"/>
    <m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741"/>
    <m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7"/>
    <s v="theater"/>
    <s v="plays"/>
    <x v="2741"/>
    <m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"/>
    <s v="theater"/>
    <s v="plays"/>
    <x v="2741"/>
    <m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6"/>
    <s v="theater"/>
    <s v="plays"/>
    <x v="2741"/>
    <m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741"/>
    <m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741"/>
    <m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"/>
    <s v="theater"/>
    <s v="plays"/>
    <x v="2741"/>
    <m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741"/>
    <m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"/>
    <s v="theater"/>
    <s v="musical"/>
    <x v="2741"/>
    <m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741"/>
    <m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"/>
    <s v="theater"/>
    <s v="musical"/>
    <x v="2741"/>
    <m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7"/>
    <s v="theater"/>
    <s v="musical"/>
    <x v="2741"/>
    <m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741"/>
    <m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"/>
    <s v="theater"/>
    <s v="musical"/>
    <x v="2741"/>
    <m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7"/>
    <s v="theater"/>
    <s v="musical"/>
    <x v="2741"/>
    <m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2"/>
    <s v="theater"/>
    <s v="musical"/>
    <x v="2741"/>
    <m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80000000000001"/>
    <s v="theater"/>
    <s v="musical"/>
    <x v="2741"/>
    <m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"/>
    <s v="theater"/>
    <s v="musical"/>
    <x v="2741"/>
    <m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"/>
    <s v="theater"/>
    <s v="musical"/>
    <x v="2741"/>
    <m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6"/>
    <s v="theater"/>
    <s v="musical"/>
    <x v="2741"/>
    <m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s v="theater"/>
    <s v="musical"/>
    <x v="2741"/>
    <m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"/>
    <s v="theater"/>
    <s v="musical"/>
    <x v="2741"/>
    <m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"/>
    <s v="theater"/>
    <s v="musical"/>
    <x v="2741"/>
    <m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4"/>
    <s v="theater"/>
    <s v="musical"/>
    <x v="2741"/>
    <m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"/>
    <s v="theater"/>
    <s v="musical"/>
    <x v="2741"/>
    <m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s v="theater"/>
    <s v="musical"/>
    <x v="2741"/>
    <m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"/>
    <s v="theater"/>
    <s v="musical"/>
    <x v="2741"/>
    <m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741"/>
    <m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"/>
    <s v="theater"/>
    <s v="spaces"/>
    <x v="2741"/>
    <m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741"/>
    <m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741"/>
    <m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741"/>
    <m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741"/>
    <m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5"/>
    <s v="theater"/>
    <s v="spaces"/>
    <x v="2741"/>
    <m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7"/>
    <s v="theater"/>
    <s v="spaces"/>
    <x v="2741"/>
    <m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741"/>
    <m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741"/>
    <m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s v="theater"/>
    <s v="spaces"/>
    <x v="2741"/>
    <m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"/>
    <s v="theater"/>
    <s v="spaces"/>
    <x v="2741"/>
    <m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7"/>
    <s v="theater"/>
    <s v="spaces"/>
    <x v="2741"/>
    <m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741"/>
    <m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s v="theater"/>
    <s v="spaces"/>
    <x v="2741"/>
    <m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s v="theater"/>
    <s v="spaces"/>
    <x v="2741"/>
    <m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"/>
    <s v="theater"/>
    <s v="spaces"/>
    <x v="2741"/>
    <m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741"/>
    <m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741"/>
    <m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741"/>
    <m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8"/>
    <s v="theater"/>
    <s v="plays"/>
    <x v="2741"/>
    <m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741"/>
    <m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"/>
    <s v="theater"/>
    <s v="plays"/>
    <x v="2741"/>
    <m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7"/>
    <s v="theater"/>
    <s v="plays"/>
    <x v="2741"/>
    <m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"/>
    <s v="theater"/>
    <s v="plays"/>
    <x v="2741"/>
    <m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8"/>
    <s v="theater"/>
    <s v="plays"/>
    <x v="2741"/>
    <m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"/>
    <s v="theater"/>
    <s v="plays"/>
    <x v="2741"/>
    <m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00000000000006"/>
    <s v="theater"/>
    <s v="plays"/>
    <x v="2741"/>
    <m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6"/>
    <s v="theater"/>
    <s v="plays"/>
    <x v="2741"/>
    <m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s v="theater"/>
    <s v="plays"/>
    <x v="2741"/>
    <m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"/>
    <s v="theater"/>
    <s v="plays"/>
    <x v="2741"/>
    <m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"/>
    <s v="theater"/>
    <s v="plays"/>
    <x v="2741"/>
    <m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"/>
    <s v="theater"/>
    <s v="plays"/>
    <x v="2741"/>
    <m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"/>
    <s v="theater"/>
    <s v="plays"/>
    <x v="2741"/>
    <m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900000000000006"/>
    <s v="theater"/>
    <s v="plays"/>
    <x v="2741"/>
    <m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6"/>
    <s v="theater"/>
    <s v="plays"/>
    <x v="2741"/>
    <m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6"/>
    <s v="theater"/>
    <s v="plays"/>
    <x v="2741"/>
    <m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7"/>
    <s v="theater"/>
    <s v="plays"/>
    <x v="2741"/>
    <m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"/>
    <s v="theater"/>
    <s v="plays"/>
    <x v="2741"/>
    <m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5"/>
    <s v="theater"/>
    <s v="plays"/>
    <x v="2741"/>
    <m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2"/>
    <s v="theater"/>
    <s v="spaces"/>
    <x v="2741"/>
    <m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5"/>
    <s v="theater"/>
    <s v="spaces"/>
    <x v="2741"/>
    <m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19999999999999"/>
    <s v="theater"/>
    <s v="spaces"/>
    <x v="2741"/>
    <m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1"/>
    <s v="theater"/>
    <s v="spaces"/>
    <x v="2741"/>
    <m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6"/>
    <s v="theater"/>
    <s v="spaces"/>
    <x v="2741"/>
    <m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"/>
    <s v="theater"/>
    <s v="spaces"/>
    <x v="2741"/>
    <m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2"/>
    <s v="theater"/>
    <s v="spaces"/>
    <x v="2741"/>
    <m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00000000000003"/>
    <s v="theater"/>
    <s v="spaces"/>
    <x v="2741"/>
    <m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s v="theater"/>
    <s v="spaces"/>
    <x v="2741"/>
    <m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4"/>
    <s v="theater"/>
    <s v="spaces"/>
    <x v="2741"/>
    <m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"/>
    <s v="theater"/>
    <s v="spaces"/>
    <x v="2741"/>
    <m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9"/>
    <s v="theater"/>
    <s v="spaces"/>
    <x v="2741"/>
    <m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6"/>
    <s v="theater"/>
    <s v="spaces"/>
    <x v="2741"/>
    <m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3"/>
    <s v="theater"/>
    <s v="spaces"/>
    <x v="2741"/>
    <m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"/>
    <s v="theater"/>
    <s v="spaces"/>
    <x v="2741"/>
    <m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"/>
    <s v="theater"/>
    <s v="spaces"/>
    <x v="2741"/>
    <m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s v="theater"/>
    <s v="spaces"/>
    <x v="2741"/>
    <m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9"/>
    <s v="theater"/>
    <s v="spaces"/>
    <x v="2741"/>
    <m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3"/>
    <s v="theater"/>
    <s v="spaces"/>
    <x v="2741"/>
    <m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741"/>
    <m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4"/>
    <s v="theater"/>
    <s v="spaces"/>
    <x v="2741"/>
    <m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"/>
    <s v="theater"/>
    <s v="spaces"/>
    <x v="2741"/>
    <m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"/>
    <s v="theater"/>
    <s v="spaces"/>
    <x v="2741"/>
    <m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"/>
    <s v="theater"/>
    <s v="spaces"/>
    <x v="2741"/>
    <m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"/>
    <s v="theater"/>
    <s v="spaces"/>
    <x v="2741"/>
    <m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9"/>
    <s v="theater"/>
    <s v="spaces"/>
    <x v="2741"/>
    <m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2741"/>
    <m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"/>
    <s v="theater"/>
    <s v="spaces"/>
    <x v="2741"/>
    <m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s v="theater"/>
    <s v="spaces"/>
    <x v="2741"/>
    <m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2741"/>
    <m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"/>
    <s v="theater"/>
    <s v="spaces"/>
    <x v="2741"/>
    <m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2"/>
    <s v="theater"/>
    <s v="spaces"/>
    <x v="2741"/>
    <m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999999999999"/>
    <s v="theater"/>
    <s v="spaces"/>
    <x v="2741"/>
    <m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8"/>
    <s v="theater"/>
    <s v="spaces"/>
    <x v="2741"/>
    <m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s v="theater"/>
    <s v="spaces"/>
    <x v="2741"/>
    <m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3"/>
    <s v="theater"/>
    <s v="spaces"/>
    <x v="2741"/>
    <m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"/>
    <s v="theater"/>
    <s v="spaces"/>
    <x v="2741"/>
    <m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2"/>
    <s v="theater"/>
    <s v="spaces"/>
    <x v="2741"/>
    <m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5"/>
    <s v="theater"/>
    <s v="spaces"/>
    <x v="2741"/>
    <m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7"/>
    <s v="theater"/>
    <s v="spaces"/>
    <x v="2741"/>
    <m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7"/>
    <s v="theater"/>
    <s v="spaces"/>
    <x v="2741"/>
    <m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69999999999999"/>
    <s v="theater"/>
    <s v="spaces"/>
    <x v="2741"/>
    <m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2"/>
    <s v="theater"/>
    <s v="spaces"/>
    <x v="2741"/>
    <m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s v="theater"/>
    <s v="spaces"/>
    <x v="2741"/>
    <m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s v="theater"/>
    <s v="spaces"/>
    <x v="2741"/>
    <m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s v="theater"/>
    <s v="spaces"/>
    <x v="2741"/>
    <m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2741"/>
    <m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9"/>
    <s v="theater"/>
    <s v="spaces"/>
    <x v="2741"/>
    <m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"/>
    <s v="theater"/>
    <s v="spaces"/>
    <x v="2741"/>
    <m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"/>
    <s v="theater"/>
    <s v="spaces"/>
    <x v="2741"/>
    <m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"/>
    <s v="theater"/>
    <s v="spaces"/>
    <x v="2741"/>
    <m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9"/>
    <s v="theater"/>
    <s v="spaces"/>
    <x v="2741"/>
    <m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"/>
    <s v="theater"/>
    <s v="spaces"/>
    <x v="2741"/>
    <m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"/>
    <s v="theater"/>
    <s v="spaces"/>
    <x v="2741"/>
    <m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6"/>
    <s v="theater"/>
    <s v="spaces"/>
    <x v="2741"/>
    <m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s v="theater"/>
    <s v="spaces"/>
    <x v="2741"/>
    <m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299999999999997"/>
    <s v="theater"/>
    <s v="spaces"/>
    <x v="2741"/>
    <m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00000000000003"/>
    <s v="theater"/>
    <s v="spaces"/>
    <x v="2741"/>
    <m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"/>
    <s v="theater"/>
    <s v="spaces"/>
    <x v="2741"/>
    <m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8"/>
    <s v="theater"/>
    <s v="spaces"/>
    <x v="2741"/>
    <m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"/>
    <s v="theater"/>
    <s v="spaces"/>
    <x v="2741"/>
    <m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s v="theater"/>
    <s v="spaces"/>
    <x v="2741"/>
    <m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"/>
    <s v="theater"/>
    <s v="spaces"/>
    <x v="2741"/>
    <m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"/>
    <s v="theater"/>
    <s v="spaces"/>
    <x v="2741"/>
    <m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"/>
    <s v="theater"/>
    <s v="spaces"/>
    <x v="2741"/>
    <m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89999999999998"/>
    <s v="theater"/>
    <s v="spaces"/>
    <x v="2741"/>
    <m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99999999999997"/>
    <s v="theater"/>
    <s v="spaces"/>
    <x v="2741"/>
    <m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"/>
    <s v="theater"/>
    <s v="spaces"/>
    <x v="2741"/>
    <m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99999999999994"/>
    <s v="theater"/>
    <s v="spaces"/>
    <x v="2741"/>
    <m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7"/>
    <s v="theater"/>
    <s v="spaces"/>
    <x v="2741"/>
    <m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"/>
    <s v="theater"/>
    <s v="spaces"/>
    <x v="2741"/>
    <m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2741"/>
    <m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"/>
    <s v="theater"/>
    <s v="spaces"/>
    <x v="2741"/>
    <m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2741"/>
    <m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s v="theater"/>
    <s v="spaces"/>
    <x v="2741"/>
    <m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2741"/>
    <m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2741"/>
    <m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s v="theater"/>
    <s v="spaces"/>
    <x v="2741"/>
    <m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s v="theater"/>
    <s v="spaces"/>
    <x v="2741"/>
    <m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"/>
    <s v="theater"/>
    <s v="spaces"/>
    <x v="2741"/>
    <m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2741"/>
    <m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8"/>
    <s v="theater"/>
    <s v="spaces"/>
    <x v="2741"/>
    <m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"/>
    <s v="theater"/>
    <s v="spaces"/>
    <x v="2741"/>
    <m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7"/>
    <s v="theater"/>
    <s v="spaces"/>
    <x v="2741"/>
    <m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2741"/>
    <m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7"/>
    <s v="theater"/>
    <s v="spaces"/>
    <x v="2741"/>
    <m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2741"/>
    <m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s v="theater"/>
    <s v="spaces"/>
    <x v="2741"/>
    <m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00000000000001"/>
    <s v="theater"/>
    <s v="spaces"/>
    <x v="2741"/>
    <m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9"/>
    <s v="theater"/>
    <s v="spaces"/>
    <x v="2741"/>
    <m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"/>
    <s v="theater"/>
    <s v="spaces"/>
    <x v="2741"/>
    <m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s v="theater"/>
    <s v="spaces"/>
    <x v="2741"/>
    <m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"/>
    <s v="theater"/>
    <s v="spaces"/>
    <x v="2741"/>
    <m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"/>
    <s v="theater"/>
    <s v="spaces"/>
    <x v="2741"/>
    <m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2741"/>
    <m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"/>
    <s v="theater"/>
    <s v="spaces"/>
    <x v="2741"/>
    <m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s v="theater"/>
    <s v="spaces"/>
    <x v="2741"/>
    <m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7"/>
    <s v="theater"/>
    <s v="spaces"/>
    <x v="2741"/>
    <m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8"/>
    <s v="theater"/>
    <s v="spaces"/>
    <x v="2741"/>
    <m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"/>
    <s v="theater"/>
    <s v="spaces"/>
    <x v="2741"/>
    <m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s v="theater"/>
    <s v="spaces"/>
    <x v="2741"/>
    <m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2741"/>
    <m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7"/>
    <s v="theater"/>
    <s v="spaces"/>
    <x v="2741"/>
    <m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"/>
    <s v="theater"/>
    <s v="spaces"/>
    <x v="2741"/>
    <m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8"/>
    <s v="theater"/>
    <s v="spaces"/>
    <x v="2741"/>
    <m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7"/>
    <s v="theater"/>
    <s v="spaces"/>
    <x v="2741"/>
    <m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s v="theater"/>
    <s v="spaces"/>
    <x v="2741"/>
    <m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s v="theater"/>
    <s v="spaces"/>
    <x v="2741"/>
    <m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1"/>
    <s v="theater"/>
    <s v="spaces"/>
    <x v="2741"/>
    <m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"/>
    <s v="theater"/>
    <s v="spaces"/>
    <x v="2741"/>
    <m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"/>
    <s v="theater"/>
    <s v="spaces"/>
    <x v="2741"/>
    <m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"/>
    <s v="theater"/>
    <s v="spaces"/>
    <x v="2741"/>
    <m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"/>
    <s v="theater"/>
    <s v="spaces"/>
    <x v="2741"/>
    <m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s v="theater"/>
    <s v="spaces"/>
    <x v="2741"/>
    <m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s v="theater"/>
    <s v="spaces"/>
    <x v="2741"/>
    <m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8"/>
    <s v="theater"/>
    <s v="spaces"/>
    <x v="2741"/>
    <m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799999999999997"/>
    <s v="theater"/>
    <s v="spaces"/>
    <x v="2741"/>
    <m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099999999999994"/>
    <s v="theater"/>
    <s v="spaces"/>
    <x v="2741"/>
    <m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s v="theater"/>
    <s v="spaces"/>
    <x v="2741"/>
    <m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"/>
    <s v="theater"/>
    <s v="spaces"/>
    <x v="2741"/>
    <m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2741"/>
    <m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"/>
    <s v="theater"/>
    <s v="spaces"/>
    <x v="2741"/>
    <m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s v="theater"/>
    <s v="spaces"/>
    <x v="2741"/>
    <m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s v="theater"/>
    <s v="spaces"/>
    <x v="2741"/>
    <m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900000000000006"/>
    <s v="theater"/>
    <s v="spaces"/>
    <x v="2741"/>
    <m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3"/>
    <s v="theater"/>
    <s v="spaces"/>
    <x v="2741"/>
    <m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60000000000002"/>
    <s v="theater"/>
    <s v="spaces"/>
    <x v="2741"/>
    <m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s v="theater"/>
    <s v="spaces"/>
    <x v="2741"/>
    <m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2"/>
    <s v="theater"/>
    <s v="spaces"/>
    <x v="2741"/>
    <m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2741"/>
    <m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099999999999994"/>
    <s v="theater"/>
    <s v="spaces"/>
    <x v="2741"/>
    <m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9"/>
    <s v="theater"/>
    <s v="spaces"/>
    <x v="2741"/>
    <m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3"/>
    <s v="theater"/>
    <s v="spaces"/>
    <x v="2741"/>
    <m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2741"/>
    <m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2741"/>
    <m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s v="theater"/>
    <s v="spaces"/>
    <x v="2741"/>
    <m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2741"/>
    <m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2741"/>
    <m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2741"/>
    <m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s v="theater"/>
    <s v="spaces"/>
    <x v="2741"/>
    <m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s v="theater"/>
    <s v="spaces"/>
    <x v="2741"/>
    <m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s v="theater"/>
    <s v="spaces"/>
    <x v="2741"/>
    <m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s v="theater"/>
    <s v="spaces"/>
    <x v="2741"/>
    <m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2741"/>
    <m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2741"/>
    <m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2"/>
    <s v="theater"/>
    <s v="spaces"/>
    <x v="2741"/>
    <m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2741"/>
    <m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19999999999999"/>
    <s v="theater"/>
    <s v="plays"/>
    <x v="2741"/>
    <m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2741"/>
    <m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8"/>
    <s v="theater"/>
    <s v="plays"/>
    <x v="2741"/>
    <m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8"/>
    <s v="theater"/>
    <s v="plays"/>
    <x v="2741"/>
    <m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s v="theater"/>
    <s v="plays"/>
    <x v="2741"/>
    <m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99999999999997"/>
    <s v="theater"/>
    <s v="plays"/>
    <x v="2741"/>
    <m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8"/>
    <s v="theater"/>
    <s v="plays"/>
    <x v="2741"/>
    <m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"/>
    <s v="theater"/>
    <s v="plays"/>
    <x v="2741"/>
    <m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"/>
    <s v="theater"/>
    <s v="plays"/>
    <x v="2741"/>
    <m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s v="theater"/>
    <s v="plays"/>
    <x v="2741"/>
    <m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2741"/>
    <m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2741"/>
    <m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2741"/>
    <m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99999999999997"/>
    <s v="theater"/>
    <s v="plays"/>
    <x v="2741"/>
    <m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s v="theater"/>
    <s v="plays"/>
    <x v="2741"/>
    <m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2741"/>
    <m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"/>
    <s v="theater"/>
    <s v="plays"/>
    <x v="2741"/>
    <m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2741"/>
    <m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2741"/>
    <m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4"/>
    <s v="theater"/>
    <s v="plays"/>
    <x v="2741"/>
    <m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"/>
    <s v="theater"/>
    <s v="plays"/>
    <x v="2741"/>
    <m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2741"/>
    <m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s v="theater"/>
    <s v="plays"/>
    <x v="2741"/>
    <m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4"/>
    <s v="theater"/>
    <s v="plays"/>
    <x v="2741"/>
    <m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9999999999997"/>
    <s v="theater"/>
    <s v="plays"/>
    <x v="2741"/>
    <m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8"/>
    <s v="theater"/>
    <s v="plays"/>
    <x v="2741"/>
    <m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3"/>
    <s v="theater"/>
    <s v="plays"/>
    <x v="2741"/>
    <m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"/>
    <s v="theater"/>
    <s v="plays"/>
    <x v="2741"/>
    <m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"/>
    <s v="theater"/>
    <s v="plays"/>
    <x v="2741"/>
    <m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"/>
    <s v="theater"/>
    <s v="plays"/>
    <x v="2741"/>
    <m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"/>
    <s v="theater"/>
    <s v="plays"/>
    <x v="2741"/>
    <m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s v="theater"/>
    <s v="plays"/>
    <x v="2741"/>
    <m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2"/>
    <s v="theater"/>
    <s v="plays"/>
    <x v="2741"/>
    <m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"/>
    <s v="theater"/>
    <s v="plays"/>
    <x v="2741"/>
    <m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"/>
    <s v="theater"/>
    <s v="plays"/>
    <x v="2741"/>
    <m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7"/>
    <s v="theater"/>
    <s v="plays"/>
    <x v="2741"/>
    <m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6"/>
    <s v="theater"/>
    <s v="plays"/>
    <x v="2741"/>
    <m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s v="theater"/>
    <s v="plays"/>
    <x v="2741"/>
    <m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s v="theater"/>
    <s v="plays"/>
    <x v="2741"/>
    <m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4"/>
    <s v="theater"/>
    <s v="plays"/>
    <x v="2741"/>
    <m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s v="theater"/>
    <s v="plays"/>
    <x v="2741"/>
    <m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s v="theater"/>
    <s v="plays"/>
    <x v="2741"/>
    <m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"/>
    <s v="theater"/>
    <s v="plays"/>
    <x v="2741"/>
    <m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s v="theater"/>
    <s v="plays"/>
    <x v="2741"/>
    <m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"/>
    <s v="theater"/>
    <s v="plays"/>
    <x v="2741"/>
    <m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999999999999"/>
    <s v="theater"/>
    <s v="plays"/>
    <x v="2741"/>
    <m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"/>
    <s v="theater"/>
    <s v="plays"/>
    <x v="2741"/>
    <m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s v="theater"/>
    <s v="plays"/>
    <x v="2741"/>
    <m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700000000000003"/>
    <s v="theater"/>
    <s v="plays"/>
    <x v="2741"/>
    <m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"/>
    <s v="theater"/>
    <s v="plays"/>
    <x v="2741"/>
    <m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"/>
    <s v="theater"/>
    <s v="plays"/>
    <x v="2741"/>
    <m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"/>
    <s v="theater"/>
    <s v="plays"/>
    <x v="2741"/>
    <m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"/>
    <s v="theater"/>
    <s v="plays"/>
    <x v="2741"/>
    <m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299999999999997"/>
    <s v="theater"/>
    <s v="plays"/>
    <x v="2741"/>
    <m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8"/>
    <s v="theater"/>
    <s v="plays"/>
    <x v="2741"/>
    <m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1"/>
    <s v="theater"/>
    <s v="plays"/>
    <x v="2741"/>
    <m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"/>
    <s v="theater"/>
    <s v="plays"/>
    <x v="2741"/>
    <m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7"/>
    <s v="theater"/>
    <s v="plays"/>
    <x v="2741"/>
    <m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"/>
    <s v="theater"/>
    <s v="plays"/>
    <x v="2741"/>
    <m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5"/>
    <s v="theater"/>
    <s v="plays"/>
    <x v="2741"/>
    <m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"/>
    <s v="theater"/>
    <s v="musical"/>
    <x v="2741"/>
    <m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"/>
    <s v="theater"/>
    <s v="musical"/>
    <x v="2741"/>
    <m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2741"/>
    <m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99999999999997"/>
    <s v="theater"/>
    <s v="musical"/>
    <x v="2741"/>
    <m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8"/>
    <s v="theater"/>
    <s v="musical"/>
    <x v="2741"/>
    <m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5"/>
    <s v="theater"/>
    <s v="musical"/>
    <x v="2741"/>
    <m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2741"/>
    <m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1"/>
    <s v="theater"/>
    <s v="musical"/>
    <x v="2741"/>
    <m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2741"/>
    <m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3"/>
    <s v="theater"/>
    <s v="musical"/>
    <x v="2741"/>
    <m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700000000000003"/>
    <s v="theater"/>
    <s v="musical"/>
    <x v="2741"/>
    <m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"/>
    <s v="theater"/>
    <s v="musical"/>
    <x v="2741"/>
    <m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2741"/>
    <m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2741"/>
    <m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"/>
    <s v="theater"/>
    <s v="musical"/>
    <x v="2741"/>
    <m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7"/>
    <s v="theater"/>
    <s v="musical"/>
    <x v="2741"/>
    <m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2741"/>
    <m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8"/>
    <s v="theater"/>
    <s v="musical"/>
    <x v="2741"/>
    <m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2741"/>
    <m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"/>
    <s v="theater"/>
    <s v="musical"/>
    <x v="2741"/>
    <m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"/>
    <s v="theater"/>
    <s v="plays"/>
    <x v="2741"/>
    <m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2"/>
    <s v="theater"/>
    <s v="plays"/>
    <x v="2741"/>
    <m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9"/>
    <s v="theater"/>
    <s v="plays"/>
    <x v="2741"/>
    <m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"/>
    <s v="theater"/>
    <s v="plays"/>
    <x v="2741"/>
    <m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"/>
    <s v="theater"/>
    <s v="plays"/>
    <x v="2741"/>
    <m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"/>
    <s v="theater"/>
    <s v="plays"/>
    <x v="2741"/>
    <m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6"/>
    <s v="theater"/>
    <s v="plays"/>
    <x v="2741"/>
    <m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0000000000002"/>
    <s v="theater"/>
    <s v="plays"/>
    <x v="2741"/>
    <m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2"/>
    <s v="theater"/>
    <s v="plays"/>
    <x v="2741"/>
    <m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s v="theater"/>
    <s v="plays"/>
    <x v="2741"/>
    <m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9999999999994"/>
    <s v="theater"/>
    <s v="plays"/>
    <x v="2741"/>
    <m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3"/>
    <s v="theater"/>
    <s v="plays"/>
    <x v="2741"/>
    <m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9999999999998"/>
    <s v="theater"/>
    <s v="plays"/>
    <x v="2741"/>
    <m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"/>
    <s v="theater"/>
    <s v="plays"/>
    <x v="2741"/>
    <m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"/>
    <s v="theater"/>
    <s v="plays"/>
    <x v="2741"/>
    <m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9"/>
    <s v="theater"/>
    <s v="plays"/>
    <x v="2741"/>
    <m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69999999999999"/>
    <s v="theater"/>
    <s v="plays"/>
    <x v="2741"/>
    <m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5"/>
    <s v="theater"/>
    <s v="plays"/>
    <x v="2741"/>
    <m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"/>
    <s v="theater"/>
    <s v="plays"/>
    <x v="2741"/>
    <m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2741"/>
    <m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"/>
    <s v="theater"/>
    <s v="plays"/>
    <x v="2741"/>
    <m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s v="theater"/>
    <s v="plays"/>
    <x v="2741"/>
    <m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"/>
    <s v="theater"/>
    <s v="plays"/>
    <x v="2741"/>
    <m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2741"/>
    <m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5"/>
    <s v="theater"/>
    <s v="plays"/>
    <x v="2741"/>
    <m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4"/>
    <s v="theater"/>
    <s v="plays"/>
    <x v="2741"/>
    <m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"/>
    <s v="theater"/>
    <s v="plays"/>
    <x v="2741"/>
    <m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"/>
    <s v="theater"/>
    <s v="plays"/>
    <x v="2741"/>
    <m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"/>
    <s v="theater"/>
    <s v="plays"/>
    <x v="2741"/>
    <m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"/>
    <s v="theater"/>
    <s v="plays"/>
    <x v="2741"/>
    <m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799999999999997"/>
    <s v="theater"/>
    <s v="plays"/>
    <x v="2741"/>
    <m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s v="theater"/>
    <s v="plays"/>
    <x v="2741"/>
    <m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"/>
    <s v="theater"/>
    <s v="plays"/>
    <x v="2741"/>
    <m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7"/>
    <s v="theater"/>
    <s v="plays"/>
    <x v="2741"/>
    <m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99999999999994"/>
    <s v="theater"/>
    <s v="plays"/>
    <x v="2741"/>
    <m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9"/>
    <s v="theater"/>
    <s v="plays"/>
    <x v="2741"/>
    <m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9"/>
    <s v="theater"/>
    <s v="plays"/>
    <x v="2741"/>
    <m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099999999999994"/>
    <s v="theater"/>
    <s v="plays"/>
    <x v="2741"/>
    <m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"/>
    <s v="theater"/>
    <s v="plays"/>
    <x v="2741"/>
    <m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"/>
    <s v="theater"/>
    <s v="plays"/>
    <x v="2741"/>
    <m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5"/>
    <s v="theater"/>
    <s v="plays"/>
    <x v="2741"/>
    <m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99999999999994"/>
    <s v="theater"/>
    <s v="plays"/>
    <x v="2741"/>
    <m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2"/>
    <s v="theater"/>
    <s v="plays"/>
    <x v="2741"/>
    <m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1"/>
    <s v="theater"/>
    <s v="plays"/>
    <x v="2741"/>
    <m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"/>
    <s v="theater"/>
    <s v="plays"/>
    <x v="2741"/>
    <m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1"/>
    <s v="theater"/>
    <s v="plays"/>
    <x v="2741"/>
    <m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8"/>
    <s v="theater"/>
    <s v="plays"/>
    <x v="2741"/>
    <m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2"/>
    <s v="theater"/>
    <s v="plays"/>
    <x v="2741"/>
    <m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8"/>
    <s v="theater"/>
    <s v="plays"/>
    <x v="2741"/>
    <m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9"/>
    <s v="theater"/>
    <s v="plays"/>
    <x v="2741"/>
    <m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s v="theater"/>
    <s v="plays"/>
    <x v="2741"/>
    <m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"/>
    <s v="theater"/>
    <s v="plays"/>
    <x v="2741"/>
    <m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"/>
    <s v="theater"/>
    <s v="plays"/>
    <x v="2741"/>
    <m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7"/>
    <s v="theater"/>
    <s v="plays"/>
    <x v="2741"/>
    <m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"/>
    <s v="theater"/>
    <s v="plays"/>
    <x v="2741"/>
    <m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"/>
    <s v="theater"/>
    <s v="plays"/>
    <x v="2741"/>
    <m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6"/>
    <s v="theater"/>
    <s v="plays"/>
    <x v="2741"/>
    <m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3"/>
    <s v="theater"/>
    <s v="plays"/>
    <x v="2741"/>
    <m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"/>
    <s v="theater"/>
    <s v="plays"/>
    <x v="2741"/>
    <m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2"/>
    <s v="theater"/>
    <s v="plays"/>
    <x v="2741"/>
    <m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s v="theater"/>
    <s v="plays"/>
    <x v="2741"/>
    <m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s v="theater"/>
    <s v="plays"/>
    <x v="2741"/>
    <m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s v="theater"/>
    <s v="plays"/>
    <x v="2741"/>
    <m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00000000000003"/>
    <s v="theater"/>
    <s v="plays"/>
    <x v="2741"/>
    <m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s v="theater"/>
    <s v="plays"/>
    <x v="2741"/>
    <m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6"/>
    <s v="theater"/>
    <s v="plays"/>
    <x v="2741"/>
    <m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"/>
    <s v="theater"/>
    <s v="plays"/>
    <x v="2741"/>
    <m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"/>
    <s v="theater"/>
    <s v="plays"/>
    <x v="2741"/>
    <m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6"/>
    <s v="theater"/>
    <s v="plays"/>
    <x v="2741"/>
    <m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s v="theater"/>
    <s v="plays"/>
    <x v="2741"/>
    <m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"/>
    <s v="theater"/>
    <s v="plays"/>
    <x v="2741"/>
    <m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"/>
    <s v="theater"/>
    <s v="plays"/>
    <x v="2741"/>
    <m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7"/>
    <s v="theater"/>
    <s v="plays"/>
    <x v="2741"/>
    <m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4"/>
    <s v="theater"/>
    <s v="plays"/>
    <x v="2741"/>
    <m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30000000000001"/>
    <s v="theater"/>
    <s v="plays"/>
    <x v="2741"/>
    <m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"/>
    <s v="theater"/>
    <s v="plays"/>
    <x v="2741"/>
    <m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2741"/>
    <m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2"/>
    <s v="theater"/>
    <s v="plays"/>
    <x v="2741"/>
    <m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"/>
    <s v="theater"/>
    <s v="plays"/>
    <x v="2741"/>
    <m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"/>
    <s v="theater"/>
    <s v="plays"/>
    <x v="2741"/>
    <m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"/>
    <s v="theater"/>
    <s v="plays"/>
    <x v="2741"/>
    <m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"/>
    <s v="theater"/>
    <s v="plays"/>
    <x v="2741"/>
    <m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700000000000003"/>
    <s v="theater"/>
    <s v="plays"/>
    <x v="2741"/>
    <m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00000000000003"/>
    <s v="theater"/>
    <s v="plays"/>
    <x v="2741"/>
    <m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3"/>
    <s v="theater"/>
    <s v="plays"/>
    <x v="2741"/>
    <m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3"/>
    <s v="theater"/>
    <s v="plays"/>
    <x v="2741"/>
    <m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6"/>
    <s v="theater"/>
    <s v="plays"/>
    <x v="2741"/>
    <m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7"/>
    <s v="theater"/>
    <s v="plays"/>
    <x v="2741"/>
    <m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6"/>
    <s v="theater"/>
    <s v="plays"/>
    <x v="2741"/>
    <m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1"/>
    <s v="theater"/>
    <s v="plays"/>
    <x v="2741"/>
    <m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30000000000001"/>
    <s v="theater"/>
    <s v="plays"/>
    <x v="2741"/>
    <m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"/>
    <s v="theater"/>
    <s v="plays"/>
    <x v="2741"/>
    <m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"/>
    <s v="theater"/>
    <s v="plays"/>
    <x v="2741"/>
    <m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s v="theater"/>
    <s v="plays"/>
    <x v="2741"/>
    <m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s v="theater"/>
    <s v="plays"/>
    <x v="2741"/>
    <m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s v="theater"/>
    <s v="plays"/>
    <x v="2741"/>
    <m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6"/>
    <s v="theater"/>
    <s v="plays"/>
    <x v="2741"/>
    <m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1"/>
    <s v="theater"/>
    <s v="plays"/>
    <x v="2741"/>
    <m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s v="theater"/>
    <s v="plays"/>
    <x v="2741"/>
    <m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"/>
    <s v="theater"/>
    <s v="plays"/>
    <x v="2741"/>
    <m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9999999999994"/>
    <s v="theater"/>
    <s v="plays"/>
    <x v="2741"/>
    <m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s v="theater"/>
    <s v="plays"/>
    <x v="2741"/>
    <m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"/>
    <s v="theater"/>
    <s v="plays"/>
    <x v="2741"/>
    <m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"/>
    <s v="theater"/>
    <s v="plays"/>
    <x v="2741"/>
    <m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s v="theater"/>
    <s v="plays"/>
    <x v="2741"/>
    <m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"/>
    <s v="theater"/>
    <s v="plays"/>
    <x v="2741"/>
    <m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1"/>
    <s v="theater"/>
    <s v="plays"/>
    <x v="2741"/>
    <m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"/>
    <s v="theater"/>
    <s v="plays"/>
    <x v="2741"/>
    <m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4"/>
    <s v="theater"/>
    <s v="plays"/>
    <x v="2741"/>
    <m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"/>
    <s v="theater"/>
    <s v="plays"/>
    <x v="2741"/>
    <m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2741"/>
    <m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99999999999997"/>
    <s v="theater"/>
    <s v="plays"/>
    <x v="2741"/>
    <m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00000000000006"/>
    <s v="theater"/>
    <s v="plays"/>
    <x v="2741"/>
    <m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2741"/>
    <m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9999999999999"/>
    <s v="theater"/>
    <s v="plays"/>
    <x v="2741"/>
    <m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7"/>
    <s v="theater"/>
    <s v="plays"/>
    <x v="2741"/>
    <m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s v="theater"/>
    <s v="plays"/>
    <x v="2741"/>
    <m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2741"/>
    <m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30000000000001"/>
    <s v="theater"/>
    <s v="plays"/>
    <x v="2741"/>
    <m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"/>
    <s v="theater"/>
    <s v="plays"/>
    <x v="2741"/>
    <m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8"/>
    <s v="theater"/>
    <s v="plays"/>
    <x v="2741"/>
    <m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"/>
    <s v="theater"/>
    <s v="plays"/>
    <x v="2741"/>
    <m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s v="theater"/>
    <s v="plays"/>
    <x v="2741"/>
    <m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2741"/>
    <m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3"/>
    <s v="theater"/>
    <s v="plays"/>
    <x v="2741"/>
    <m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3"/>
    <s v="theater"/>
    <s v="plays"/>
    <x v="2741"/>
    <m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7"/>
    <s v="theater"/>
    <s v="plays"/>
    <x v="2741"/>
    <m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599999999999994"/>
    <s v="theater"/>
    <s v="plays"/>
    <x v="2741"/>
    <m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8"/>
    <s v="theater"/>
    <s v="plays"/>
    <x v="2741"/>
    <m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"/>
    <s v="theater"/>
    <s v="plays"/>
    <x v="2741"/>
    <m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0000000000001"/>
    <s v="theater"/>
    <s v="plays"/>
    <x v="2741"/>
    <m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"/>
    <s v="theater"/>
    <s v="plays"/>
    <x v="2741"/>
    <m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1"/>
    <s v="theater"/>
    <s v="plays"/>
    <x v="2741"/>
    <m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"/>
    <s v="theater"/>
    <s v="plays"/>
    <x v="2741"/>
    <m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"/>
    <s v="theater"/>
    <s v="plays"/>
    <x v="2741"/>
    <m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2"/>
    <s v="theater"/>
    <s v="plays"/>
    <x v="2741"/>
    <m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"/>
    <s v="theater"/>
    <s v="plays"/>
    <x v="2741"/>
    <m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2741"/>
    <m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7"/>
    <s v="theater"/>
    <s v="plays"/>
    <x v="2741"/>
    <m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6"/>
    <s v="theater"/>
    <s v="plays"/>
    <x v="2741"/>
    <m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"/>
    <s v="theater"/>
    <s v="plays"/>
    <x v="2741"/>
    <m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6"/>
    <s v="theater"/>
    <s v="plays"/>
    <x v="2741"/>
    <m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7"/>
    <s v="theater"/>
    <s v="plays"/>
    <x v="2741"/>
    <m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"/>
    <s v="theater"/>
    <s v="plays"/>
    <x v="2741"/>
    <m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2741"/>
    <m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2741"/>
    <m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s v="theater"/>
    <s v="plays"/>
    <x v="2741"/>
    <m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0000000000001"/>
    <s v="theater"/>
    <s v="plays"/>
    <x v="2741"/>
    <m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"/>
    <s v="theater"/>
    <s v="plays"/>
    <x v="2741"/>
    <m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s v="theater"/>
    <s v="plays"/>
    <x v="2741"/>
    <m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6"/>
    <s v="theater"/>
    <s v="plays"/>
    <x v="2741"/>
    <m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8"/>
    <s v="theater"/>
    <s v="plays"/>
    <x v="2741"/>
    <m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"/>
    <s v="theater"/>
    <s v="plays"/>
    <x v="2741"/>
    <m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"/>
    <s v="theater"/>
    <s v="plays"/>
    <x v="2741"/>
    <m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741"/>
    <m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"/>
    <s v="theater"/>
    <s v="plays"/>
    <x v="2741"/>
    <m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"/>
    <s v="theater"/>
    <s v="plays"/>
    <x v="2741"/>
    <m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7"/>
    <s v="theater"/>
    <s v="plays"/>
    <x v="2741"/>
    <m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4"/>
    <s v="theater"/>
    <s v="plays"/>
    <x v="2741"/>
    <m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7"/>
    <s v="theater"/>
    <s v="plays"/>
    <x v="2741"/>
    <m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5"/>
    <s v="theater"/>
    <s v="plays"/>
    <x v="2741"/>
    <m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s v="theater"/>
    <s v="plays"/>
    <x v="2741"/>
    <m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00000000000006"/>
    <s v="theater"/>
    <s v="plays"/>
    <x v="2741"/>
    <m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8"/>
    <s v="theater"/>
    <s v="plays"/>
    <x v="2741"/>
    <m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299999999999997"/>
    <s v="theater"/>
    <s v="plays"/>
    <x v="2741"/>
    <m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"/>
    <s v="theater"/>
    <s v="plays"/>
    <x v="2741"/>
    <m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"/>
    <s v="theater"/>
    <s v="plays"/>
    <x v="2741"/>
    <m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5"/>
    <s v="theater"/>
    <s v="plays"/>
    <x v="2741"/>
    <m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"/>
    <s v="theater"/>
    <s v="plays"/>
    <x v="2741"/>
    <m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5"/>
    <s v="theater"/>
    <s v="plays"/>
    <x v="2741"/>
    <m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2"/>
    <s v="theater"/>
    <s v="plays"/>
    <x v="2741"/>
    <m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6"/>
    <s v="theater"/>
    <s v="plays"/>
    <x v="2741"/>
    <m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9"/>
    <s v="theater"/>
    <s v="plays"/>
    <x v="2741"/>
    <m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"/>
    <s v="theater"/>
    <s v="plays"/>
    <x v="2741"/>
    <m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7"/>
    <s v="theater"/>
    <s v="plays"/>
    <x v="2741"/>
    <m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2"/>
    <s v="theater"/>
    <s v="plays"/>
    <x v="2741"/>
    <m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8"/>
    <s v="theater"/>
    <s v="plays"/>
    <x v="2741"/>
    <m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0000000000001"/>
    <s v="theater"/>
    <s v="plays"/>
    <x v="2741"/>
    <m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"/>
    <s v="theater"/>
    <s v="plays"/>
    <x v="2741"/>
    <m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2"/>
    <s v="theater"/>
    <s v="plays"/>
    <x v="2741"/>
    <m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2741"/>
    <m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7"/>
    <s v="theater"/>
    <s v="plays"/>
    <x v="2741"/>
    <m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"/>
    <s v="theater"/>
    <s v="plays"/>
    <x v="2741"/>
    <m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"/>
    <s v="theater"/>
    <s v="plays"/>
    <x v="2741"/>
    <m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7"/>
    <s v="theater"/>
    <s v="plays"/>
    <x v="2741"/>
    <m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1"/>
    <s v="theater"/>
    <s v="plays"/>
    <x v="2741"/>
    <m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s v="theater"/>
    <s v="plays"/>
    <x v="2741"/>
    <m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"/>
    <s v="theater"/>
    <s v="plays"/>
    <x v="2741"/>
    <m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9"/>
    <s v="theater"/>
    <s v="plays"/>
    <x v="2741"/>
    <m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7"/>
    <s v="theater"/>
    <s v="plays"/>
    <x v="2741"/>
    <m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400000000000006"/>
    <s v="theater"/>
    <s v="plays"/>
    <x v="2741"/>
    <m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1"/>
    <s v="theater"/>
    <s v="plays"/>
    <x v="2741"/>
    <m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"/>
    <s v="theater"/>
    <s v="plays"/>
    <x v="2741"/>
    <m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8"/>
    <s v="theater"/>
    <s v="plays"/>
    <x v="2741"/>
    <m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8"/>
    <s v="theater"/>
    <s v="plays"/>
    <x v="2741"/>
    <m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"/>
    <s v="theater"/>
    <s v="plays"/>
    <x v="2741"/>
    <m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"/>
    <s v="theater"/>
    <s v="plays"/>
    <x v="2741"/>
    <m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"/>
    <s v="theater"/>
    <s v="plays"/>
    <x v="2741"/>
    <m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"/>
    <s v="theater"/>
    <s v="plays"/>
    <x v="2741"/>
    <m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2"/>
    <s v="theater"/>
    <s v="plays"/>
    <x v="2741"/>
    <m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"/>
    <s v="theater"/>
    <s v="plays"/>
    <x v="2741"/>
    <m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"/>
    <s v="theater"/>
    <s v="plays"/>
    <x v="2741"/>
    <m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400000000000006"/>
    <s v="theater"/>
    <s v="plays"/>
    <x v="2741"/>
    <m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2"/>
    <s v="theater"/>
    <s v="plays"/>
    <x v="2741"/>
    <m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4"/>
    <s v="theater"/>
    <s v="plays"/>
    <x v="2741"/>
    <m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"/>
    <s v="theater"/>
    <s v="plays"/>
    <x v="2741"/>
    <m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99999999999994"/>
    <s v="theater"/>
    <s v="plays"/>
    <x v="2741"/>
    <m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"/>
    <s v="theater"/>
    <s v="plays"/>
    <x v="2741"/>
    <m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5"/>
    <s v="theater"/>
    <s v="plays"/>
    <x v="2741"/>
    <m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99999999999997"/>
    <s v="theater"/>
    <s v="plays"/>
    <x v="2741"/>
    <m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99999999999994"/>
    <s v="theater"/>
    <s v="plays"/>
    <x v="2741"/>
    <m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s v="theater"/>
    <s v="plays"/>
    <x v="2741"/>
    <m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"/>
    <s v="theater"/>
    <s v="plays"/>
    <x v="2741"/>
    <m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"/>
    <s v="theater"/>
    <s v="plays"/>
    <x v="2741"/>
    <m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2"/>
    <s v="theater"/>
    <s v="plays"/>
    <x v="2741"/>
    <m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2741"/>
    <m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8"/>
    <s v="theater"/>
    <s v="plays"/>
    <x v="2741"/>
    <m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"/>
    <s v="theater"/>
    <s v="plays"/>
    <x v="2741"/>
    <m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"/>
    <s v="theater"/>
    <s v="plays"/>
    <x v="2741"/>
    <m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"/>
    <s v="theater"/>
    <s v="plays"/>
    <x v="2741"/>
    <m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9999999999997"/>
    <s v="theater"/>
    <s v="plays"/>
    <x v="2741"/>
    <m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3"/>
    <s v="theater"/>
    <s v="plays"/>
    <x v="2741"/>
    <m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2"/>
    <s v="theater"/>
    <s v="plays"/>
    <x v="2741"/>
    <m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"/>
    <s v="theater"/>
    <s v="plays"/>
    <x v="2741"/>
    <m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"/>
    <s v="theater"/>
    <s v="plays"/>
    <x v="2741"/>
    <m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9999999999999"/>
    <s v="theater"/>
    <s v="plays"/>
    <x v="2741"/>
    <m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"/>
    <s v="theater"/>
    <s v="plays"/>
    <x v="2741"/>
    <m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"/>
    <s v="theater"/>
    <s v="plays"/>
    <x v="2741"/>
    <m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"/>
    <s v="theater"/>
    <s v="plays"/>
    <x v="2741"/>
    <m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2"/>
    <s v="theater"/>
    <s v="plays"/>
    <x v="2741"/>
    <m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1"/>
    <s v="theater"/>
    <s v="plays"/>
    <x v="2741"/>
    <m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8"/>
    <s v="theater"/>
    <s v="plays"/>
    <x v="2741"/>
    <m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2"/>
    <s v="theater"/>
    <s v="plays"/>
    <x v="2741"/>
    <m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7"/>
    <s v="theater"/>
    <s v="plays"/>
    <x v="2741"/>
    <m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3"/>
    <s v="theater"/>
    <s v="plays"/>
    <x v="2741"/>
    <m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"/>
    <s v="theater"/>
    <s v="plays"/>
    <x v="2741"/>
    <m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4"/>
    <s v="theater"/>
    <s v="plays"/>
    <x v="2741"/>
    <m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"/>
    <s v="theater"/>
    <s v="plays"/>
    <x v="2741"/>
    <m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3"/>
    <s v="theater"/>
    <s v="plays"/>
    <x v="2741"/>
    <m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s v="theater"/>
    <s v="plays"/>
    <x v="2741"/>
    <m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"/>
    <s v="theater"/>
    <s v="plays"/>
    <x v="2741"/>
    <m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3"/>
    <s v="theater"/>
    <s v="plays"/>
    <x v="2741"/>
    <m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5"/>
    <s v="theater"/>
    <s v="plays"/>
    <x v="2741"/>
    <m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"/>
    <s v="theater"/>
    <s v="plays"/>
    <x v="2741"/>
    <m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"/>
    <s v="theater"/>
    <s v="plays"/>
    <x v="2741"/>
    <m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s v="theater"/>
    <s v="plays"/>
    <x v="2741"/>
    <m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6"/>
    <s v="theater"/>
    <s v="plays"/>
    <x v="2741"/>
    <m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9"/>
    <s v="theater"/>
    <s v="plays"/>
    <x v="2741"/>
    <m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7"/>
    <s v="theater"/>
    <s v="plays"/>
    <x v="2741"/>
    <m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1"/>
    <s v="theater"/>
    <s v="plays"/>
    <x v="2741"/>
    <m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"/>
    <s v="theater"/>
    <s v="plays"/>
    <x v="2741"/>
    <m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"/>
    <s v="theater"/>
    <s v="plays"/>
    <x v="2741"/>
    <m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741"/>
    <m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"/>
    <s v="theater"/>
    <s v="plays"/>
    <x v="2741"/>
    <m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"/>
    <s v="theater"/>
    <s v="plays"/>
    <x v="2741"/>
    <m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7"/>
    <s v="theater"/>
    <s v="plays"/>
    <x v="2741"/>
    <m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"/>
    <s v="theater"/>
    <s v="plays"/>
    <x v="2741"/>
    <m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"/>
    <s v="theater"/>
    <s v="plays"/>
    <x v="2741"/>
    <m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3"/>
    <s v="theater"/>
    <s v="plays"/>
    <x v="2741"/>
    <m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5"/>
    <s v="theater"/>
    <s v="plays"/>
    <x v="2741"/>
    <m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4"/>
    <s v="theater"/>
    <s v="plays"/>
    <x v="2741"/>
    <m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s v="theater"/>
    <s v="plays"/>
    <x v="2741"/>
    <m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7"/>
    <s v="theater"/>
    <s v="plays"/>
    <x v="2741"/>
    <m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99999999999997"/>
    <s v="theater"/>
    <s v="plays"/>
    <x v="2741"/>
    <m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"/>
    <s v="theater"/>
    <s v="plays"/>
    <x v="2741"/>
    <m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5"/>
    <s v="theater"/>
    <s v="plays"/>
    <x v="2741"/>
    <m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s v="theater"/>
    <s v="plays"/>
    <x v="2741"/>
    <m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s v="theater"/>
    <s v="plays"/>
    <x v="2741"/>
    <m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2741"/>
    <m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"/>
    <s v="theater"/>
    <s v="plays"/>
    <x v="2741"/>
    <m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s v="theater"/>
    <s v="plays"/>
    <x v="2741"/>
    <m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99999999999997"/>
    <s v="theater"/>
    <s v="plays"/>
    <x v="2741"/>
    <m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"/>
    <s v="theater"/>
    <s v="plays"/>
    <x v="2741"/>
    <m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1"/>
    <s v="theater"/>
    <s v="plays"/>
    <x v="2741"/>
    <m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9"/>
    <s v="theater"/>
    <s v="plays"/>
    <x v="2741"/>
    <m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9999999999997"/>
    <s v="theater"/>
    <s v="plays"/>
    <x v="2741"/>
    <m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0000000000006"/>
    <s v="theater"/>
    <s v="plays"/>
    <x v="2741"/>
    <m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"/>
    <s v="theater"/>
    <s v="plays"/>
    <x v="2741"/>
    <m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"/>
    <s v="theater"/>
    <s v="plays"/>
    <x v="2741"/>
    <m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00000000000003"/>
    <s v="theater"/>
    <s v="plays"/>
    <x v="2741"/>
    <m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4"/>
    <s v="theater"/>
    <s v="plays"/>
    <x v="2741"/>
    <m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3"/>
    <s v="theater"/>
    <s v="plays"/>
    <x v="2741"/>
    <m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"/>
    <s v="theater"/>
    <s v="plays"/>
    <x v="2741"/>
    <m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s v="theater"/>
    <s v="plays"/>
    <x v="2741"/>
    <m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3"/>
    <s v="theater"/>
    <s v="plays"/>
    <x v="2741"/>
    <m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"/>
    <s v="theater"/>
    <s v="plays"/>
    <x v="2741"/>
    <m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8"/>
    <s v="theater"/>
    <s v="plays"/>
    <x v="2741"/>
    <m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"/>
    <s v="theater"/>
    <s v="plays"/>
    <x v="2741"/>
    <m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"/>
    <s v="theater"/>
    <s v="plays"/>
    <x v="2741"/>
    <m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"/>
    <s v="theater"/>
    <s v="plays"/>
    <x v="2741"/>
    <m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00000000000003"/>
    <s v="theater"/>
    <s v="plays"/>
    <x v="2741"/>
    <m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3"/>
    <s v="theater"/>
    <s v="plays"/>
    <x v="2741"/>
    <m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"/>
    <s v="theater"/>
    <s v="plays"/>
    <x v="2741"/>
    <m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6"/>
    <s v="theater"/>
    <s v="plays"/>
    <x v="2741"/>
    <m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2741"/>
    <m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8"/>
    <s v="theater"/>
    <s v="plays"/>
    <x v="2741"/>
    <m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741"/>
    <m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"/>
    <s v="theater"/>
    <s v="plays"/>
    <x v="2741"/>
    <m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s v="theater"/>
    <s v="plays"/>
    <x v="2741"/>
    <m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2741"/>
    <m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2741"/>
    <m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7"/>
    <s v="theater"/>
    <s v="plays"/>
    <x v="2741"/>
    <m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"/>
    <s v="theater"/>
    <s v="plays"/>
    <x v="2741"/>
    <m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900000000000006"/>
    <s v="theater"/>
    <s v="plays"/>
    <x v="2741"/>
    <m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"/>
    <s v="theater"/>
    <s v="plays"/>
    <x v="2741"/>
    <m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"/>
    <s v="theater"/>
    <s v="plays"/>
    <x v="2741"/>
    <m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2741"/>
    <m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7"/>
    <s v="theater"/>
    <s v="plays"/>
    <x v="2741"/>
    <m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3"/>
    <s v="theater"/>
    <s v="plays"/>
    <x v="2741"/>
    <m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s v="theater"/>
    <s v="plays"/>
    <x v="2741"/>
    <m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"/>
    <s v="theater"/>
    <s v="plays"/>
    <x v="2741"/>
    <m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400000000000006"/>
    <s v="theater"/>
    <s v="plays"/>
    <x v="2741"/>
    <m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6"/>
    <s v="theater"/>
    <s v="plays"/>
    <x v="2741"/>
    <m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"/>
    <s v="theater"/>
    <s v="plays"/>
    <x v="2741"/>
    <m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s v="theater"/>
    <s v="plays"/>
    <x v="2741"/>
    <m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"/>
    <s v="theater"/>
    <s v="plays"/>
    <x v="2741"/>
    <m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19999999999999"/>
    <s v="theater"/>
    <s v="plays"/>
    <x v="2741"/>
    <m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"/>
    <s v="theater"/>
    <s v="plays"/>
    <x v="2741"/>
    <m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2741"/>
    <m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99999999999994"/>
    <s v="theater"/>
    <s v="plays"/>
    <x v="2741"/>
    <m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"/>
    <s v="theater"/>
    <s v="plays"/>
    <x v="2741"/>
    <m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700000000000003"/>
    <s v="theater"/>
    <s v="plays"/>
    <x v="2741"/>
    <m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2741"/>
    <m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"/>
    <s v="theater"/>
    <s v="plays"/>
    <x v="2741"/>
    <m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s v="theater"/>
    <s v="plays"/>
    <x v="2741"/>
    <m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900000000000006"/>
    <s v="theater"/>
    <s v="plays"/>
    <x v="2741"/>
    <m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99999999999997"/>
    <s v="theater"/>
    <s v="plays"/>
    <x v="2741"/>
    <m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"/>
    <s v="theater"/>
    <s v="plays"/>
    <x v="2741"/>
    <m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"/>
    <s v="theater"/>
    <s v="plays"/>
    <x v="2741"/>
    <m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s v="theater"/>
    <s v="plays"/>
    <x v="2741"/>
    <m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1"/>
    <s v="theater"/>
    <s v="plays"/>
    <x v="2741"/>
    <m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"/>
    <s v="theater"/>
    <s v="plays"/>
    <x v="2741"/>
    <m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"/>
    <s v="theater"/>
    <s v="plays"/>
    <x v="2741"/>
    <m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4"/>
    <s v="theater"/>
    <s v="plays"/>
    <x v="2741"/>
    <m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2"/>
    <s v="theater"/>
    <s v="plays"/>
    <x v="2741"/>
    <m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"/>
    <s v="theater"/>
    <s v="plays"/>
    <x v="2741"/>
    <m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2"/>
    <s v="theater"/>
    <s v="plays"/>
    <x v="2741"/>
    <m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4"/>
    <s v="theater"/>
    <s v="plays"/>
    <x v="2741"/>
    <m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"/>
    <s v="theater"/>
    <s v="plays"/>
    <x v="2741"/>
    <m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2"/>
    <s v="theater"/>
    <s v="plays"/>
    <x v="2741"/>
    <m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"/>
    <s v="theater"/>
    <s v="plays"/>
    <x v="2741"/>
    <m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3"/>
    <s v="theater"/>
    <s v="plays"/>
    <x v="2741"/>
    <m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"/>
    <s v="theater"/>
    <s v="plays"/>
    <x v="2741"/>
    <m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s v="theater"/>
    <s v="plays"/>
    <x v="2741"/>
    <m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700000000000003"/>
    <s v="theater"/>
    <s v="plays"/>
    <x v="2741"/>
    <m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s v="theater"/>
    <s v="plays"/>
    <x v="2741"/>
    <m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s v="theater"/>
    <s v="plays"/>
    <x v="2741"/>
    <m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"/>
    <s v="theater"/>
    <s v="plays"/>
    <x v="2741"/>
    <m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s v="theater"/>
    <s v="plays"/>
    <x v="2741"/>
    <m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3"/>
    <s v="theater"/>
    <s v="plays"/>
    <x v="2741"/>
    <m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"/>
    <s v="theater"/>
    <s v="plays"/>
    <x v="2741"/>
    <m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"/>
    <s v="theater"/>
    <s v="plays"/>
    <x v="2741"/>
    <m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9"/>
    <s v="theater"/>
    <s v="plays"/>
    <x v="2741"/>
    <m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"/>
    <s v="theater"/>
    <s v="plays"/>
    <x v="2741"/>
    <m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"/>
    <s v="theater"/>
    <s v="plays"/>
    <x v="2741"/>
    <m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s v="theater"/>
    <s v="plays"/>
    <x v="2741"/>
    <m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"/>
    <s v="theater"/>
    <s v="plays"/>
    <x v="2741"/>
    <m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"/>
    <s v="theater"/>
    <s v="plays"/>
    <x v="2741"/>
    <m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"/>
    <s v="theater"/>
    <s v="plays"/>
    <x v="2741"/>
    <m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"/>
    <s v="theater"/>
    <s v="plays"/>
    <x v="2741"/>
    <m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"/>
    <s v="theater"/>
    <s v="plays"/>
    <x v="2741"/>
    <m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"/>
    <s v="theater"/>
    <s v="plays"/>
    <x v="2741"/>
    <m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8"/>
    <s v="theater"/>
    <s v="plays"/>
    <x v="2741"/>
    <m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"/>
    <s v="theater"/>
    <s v="plays"/>
    <x v="2741"/>
    <m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6"/>
    <s v="theater"/>
    <s v="plays"/>
    <x v="2741"/>
    <m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"/>
    <s v="theater"/>
    <s v="plays"/>
    <x v="2741"/>
    <m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80000000000001"/>
    <s v="theater"/>
    <s v="plays"/>
    <x v="2741"/>
    <m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"/>
    <s v="theater"/>
    <s v="plays"/>
    <x v="2741"/>
    <m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2741"/>
    <m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9"/>
    <s v="theater"/>
    <s v="plays"/>
    <x v="2741"/>
    <m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"/>
    <s v="theater"/>
    <s v="plays"/>
    <x v="2741"/>
    <m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00000000000003"/>
    <s v="theater"/>
    <s v="plays"/>
    <x v="2741"/>
    <m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8"/>
    <s v="theater"/>
    <s v="plays"/>
    <x v="2741"/>
    <m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299999999999997"/>
    <s v="theater"/>
    <s v="plays"/>
    <x v="2741"/>
    <m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6"/>
    <s v="theater"/>
    <s v="plays"/>
    <x v="2741"/>
    <m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"/>
    <s v="theater"/>
    <s v="plays"/>
    <x v="2741"/>
    <m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"/>
    <s v="theater"/>
    <s v="plays"/>
    <x v="2741"/>
    <m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1"/>
    <s v="theater"/>
    <s v="plays"/>
    <x v="2741"/>
    <m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2"/>
    <s v="theater"/>
    <s v="plays"/>
    <x v="2741"/>
    <m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"/>
    <s v="theater"/>
    <s v="plays"/>
    <x v="2741"/>
    <m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3"/>
    <s v="theater"/>
    <s v="plays"/>
    <x v="2741"/>
    <m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3"/>
    <s v="theater"/>
    <s v="plays"/>
    <x v="2741"/>
    <m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"/>
    <s v="theater"/>
    <s v="plays"/>
    <x v="2741"/>
    <m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99999999999994"/>
    <s v="theater"/>
    <s v="plays"/>
    <x v="2741"/>
    <m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"/>
    <s v="theater"/>
    <s v="plays"/>
    <x v="2741"/>
    <m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2"/>
    <s v="theater"/>
    <s v="plays"/>
    <x v="2741"/>
    <m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6"/>
    <s v="theater"/>
    <s v="plays"/>
    <x v="2741"/>
    <m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7"/>
    <s v="theater"/>
    <s v="plays"/>
    <x v="2741"/>
    <m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s v="theater"/>
    <s v="plays"/>
    <x v="2741"/>
    <m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"/>
    <s v="theater"/>
    <s v="plays"/>
    <x v="2741"/>
    <m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99999999999997"/>
    <s v="theater"/>
    <s v="plays"/>
    <x v="2741"/>
    <m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"/>
    <s v="theater"/>
    <s v="plays"/>
    <x v="2741"/>
    <m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3"/>
    <s v="theater"/>
    <s v="plays"/>
    <x v="2741"/>
    <m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4"/>
    <s v="theater"/>
    <s v="plays"/>
    <x v="2741"/>
    <m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7"/>
    <s v="theater"/>
    <s v="plays"/>
    <x v="2741"/>
    <m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"/>
    <s v="theater"/>
    <s v="plays"/>
    <x v="2741"/>
    <m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1"/>
    <s v="theater"/>
    <s v="plays"/>
    <x v="2741"/>
    <m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7"/>
    <s v="theater"/>
    <s v="plays"/>
    <x v="2741"/>
    <m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1"/>
    <s v="theater"/>
    <s v="plays"/>
    <x v="2741"/>
    <m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s v="theater"/>
    <s v="plays"/>
    <x v="2741"/>
    <m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"/>
    <s v="theater"/>
    <s v="plays"/>
    <x v="2741"/>
    <m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s v="theater"/>
    <s v="plays"/>
    <x v="2741"/>
    <m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4"/>
    <s v="theater"/>
    <s v="plays"/>
    <x v="2741"/>
    <m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7"/>
    <s v="theater"/>
    <s v="plays"/>
    <x v="2741"/>
    <m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7"/>
    <s v="theater"/>
    <s v="plays"/>
    <x v="2741"/>
    <m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741"/>
    <m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5"/>
    <s v="theater"/>
    <s v="plays"/>
    <x v="2741"/>
    <m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1"/>
    <s v="theater"/>
    <s v="plays"/>
    <x v="2741"/>
    <m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"/>
    <s v="theater"/>
    <s v="plays"/>
    <x v="2741"/>
    <m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3"/>
    <s v="theater"/>
    <s v="plays"/>
    <x v="2741"/>
    <m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1"/>
    <s v="theater"/>
    <s v="plays"/>
    <x v="2741"/>
    <m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5"/>
    <s v="theater"/>
    <s v="plays"/>
    <x v="2741"/>
    <m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1"/>
    <s v="theater"/>
    <s v="plays"/>
    <x v="2741"/>
    <m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"/>
    <s v="theater"/>
    <s v="plays"/>
    <x v="2741"/>
    <m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7"/>
    <s v="theater"/>
    <s v="plays"/>
    <x v="2741"/>
    <m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"/>
    <s v="theater"/>
    <s v="plays"/>
    <x v="2741"/>
    <m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"/>
    <s v="theater"/>
    <s v="plays"/>
    <x v="2741"/>
    <m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5"/>
    <s v="theater"/>
    <s v="plays"/>
    <x v="2741"/>
    <m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9"/>
    <s v="theater"/>
    <s v="plays"/>
    <x v="2741"/>
    <m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s v="theater"/>
    <s v="plays"/>
    <x v="2741"/>
    <m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2741"/>
    <m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2741"/>
    <m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s v="theater"/>
    <s v="musical"/>
    <x v="2741"/>
    <m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9"/>
    <s v="theater"/>
    <s v="musical"/>
    <x v="2741"/>
    <m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2741"/>
    <m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"/>
    <s v="theater"/>
    <s v="musical"/>
    <x v="2741"/>
    <m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"/>
    <s v="theater"/>
    <s v="musical"/>
    <x v="2741"/>
    <m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s v="theater"/>
    <s v="musical"/>
    <x v="2741"/>
    <m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2741"/>
    <m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099999999999994"/>
    <s v="theater"/>
    <s v="musical"/>
    <x v="2741"/>
    <m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s v="theater"/>
    <s v="musical"/>
    <x v="2741"/>
    <m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2741"/>
    <m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"/>
    <s v="theater"/>
    <s v="musical"/>
    <x v="2741"/>
    <m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2741"/>
    <m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s v="theater"/>
    <s v="musical"/>
    <x v="2741"/>
    <m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2741"/>
    <m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00000000000006"/>
    <s v="theater"/>
    <s v="musical"/>
    <x v="2741"/>
    <m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2741"/>
    <m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"/>
    <s v="theater"/>
    <s v="musical"/>
    <x v="2741"/>
    <m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2741"/>
    <m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"/>
    <s v="theater"/>
    <s v="plays"/>
    <x v="2741"/>
    <m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2741"/>
    <m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"/>
    <s v="theater"/>
    <s v="plays"/>
    <x v="2741"/>
    <m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8"/>
    <s v="theater"/>
    <s v="plays"/>
    <x v="2741"/>
    <m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"/>
    <s v="theater"/>
    <s v="plays"/>
    <x v="2741"/>
    <m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"/>
    <s v="theater"/>
    <s v="plays"/>
    <x v="2741"/>
    <m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"/>
    <s v="theater"/>
    <s v="plays"/>
    <x v="2741"/>
    <m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99999999999994"/>
    <s v="theater"/>
    <s v="plays"/>
    <x v="2741"/>
    <m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"/>
    <s v="theater"/>
    <s v="plays"/>
    <x v="2741"/>
    <m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8"/>
    <s v="theater"/>
    <s v="plays"/>
    <x v="2741"/>
    <m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s v="theater"/>
    <s v="plays"/>
    <x v="2741"/>
    <m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5"/>
    <s v="theater"/>
    <s v="plays"/>
    <x v="2741"/>
    <m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4"/>
    <s v="theater"/>
    <s v="plays"/>
    <x v="2741"/>
    <m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2741"/>
    <m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9"/>
    <s v="theater"/>
    <s v="plays"/>
    <x v="2741"/>
    <m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2741"/>
    <m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1"/>
    <s v="theater"/>
    <s v="plays"/>
    <x v="2741"/>
    <m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s v="theater"/>
    <s v="plays"/>
    <x v="2741"/>
    <m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6"/>
    <s v="theater"/>
    <s v="plays"/>
    <x v="2741"/>
    <m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4"/>
    <s v="theater"/>
    <s v="plays"/>
    <x v="2741"/>
    <m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7"/>
    <s v="theater"/>
    <s v="plays"/>
    <x v="2741"/>
    <m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3"/>
    <s v="theater"/>
    <s v="plays"/>
    <x v="2741"/>
    <m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100000000000001"/>
    <s v="theater"/>
    <s v="plays"/>
    <x v="2741"/>
    <m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3"/>
    <s v="theater"/>
    <s v="plays"/>
    <x v="2741"/>
    <m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"/>
    <s v="theater"/>
    <s v="plays"/>
    <x v="2741"/>
    <m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9"/>
    <s v="theater"/>
    <s v="plays"/>
    <x v="2741"/>
    <m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9999999999999"/>
    <s v="theater"/>
    <s v="plays"/>
    <x v="2741"/>
    <m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"/>
    <s v="theater"/>
    <s v="plays"/>
    <x v="2741"/>
    <m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400000000000006"/>
    <s v="theater"/>
    <s v="plays"/>
    <x v="2741"/>
    <m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1"/>
    <s v="theater"/>
    <s v="plays"/>
    <x v="2741"/>
    <m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099999999999994"/>
    <s v="theater"/>
    <s v="plays"/>
    <x v="2741"/>
    <m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2741"/>
    <m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s v="theater"/>
    <s v="plays"/>
    <x v="2741"/>
    <m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2"/>
    <s v="theater"/>
    <s v="plays"/>
    <x v="2741"/>
    <m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"/>
    <s v="theater"/>
    <s v="plays"/>
    <x v="2741"/>
    <m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8"/>
    <s v="theater"/>
    <s v="plays"/>
    <x v="2741"/>
    <m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"/>
    <s v="theater"/>
    <s v="plays"/>
    <x v="2741"/>
    <m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"/>
    <s v="theater"/>
    <s v="plays"/>
    <x v="2741"/>
    <m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2"/>
    <s v="theater"/>
    <s v="plays"/>
    <x v="2741"/>
    <m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5"/>
    <s v="theater"/>
    <s v="plays"/>
    <x v="2741"/>
    <m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4"/>
    <s v="theater"/>
    <s v="plays"/>
    <x v="2741"/>
    <m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3"/>
    <s v="theater"/>
    <s v="plays"/>
    <x v="2741"/>
    <m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1"/>
    <s v="theater"/>
    <s v="plays"/>
    <x v="2741"/>
    <m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s v="theater"/>
    <s v="plays"/>
    <x v="2741"/>
    <m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099999999999994"/>
    <s v="theater"/>
    <s v="plays"/>
    <x v="2741"/>
    <m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"/>
    <s v="theater"/>
    <s v="plays"/>
    <x v="2741"/>
    <m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7"/>
    <s v="theater"/>
    <s v="plays"/>
    <x v="2741"/>
    <m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4"/>
    <s v="theater"/>
    <s v="plays"/>
    <x v="2741"/>
    <m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00000000000003"/>
    <s v="theater"/>
    <s v="plays"/>
    <x v="2741"/>
    <m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2741"/>
    <m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"/>
    <s v="theater"/>
    <s v="plays"/>
    <x v="2741"/>
    <m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2741"/>
    <m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700000000000003"/>
    <s v="theater"/>
    <s v="plays"/>
    <x v="2741"/>
    <m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6"/>
    <s v="theater"/>
    <s v="plays"/>
    <x v="2741"/>
    <m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6"/>
    <s v="theater"/>
    <s v="plays"/>
    <x v="2741"/>
    <m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s v="theater"/>
    <s v="plays"/>
    <x v="2741"/>
    <m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"/>
    <s v="theater"/>
    <s v="plays"/>
    <x v="2741"/>
    <m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6"/>
    <s v="theater"/>
    <s v="plays"/>
    <x v="2741"/>
    <m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s v="theater"/>
    <s v="plays"/>
    <x v="2741"/>
    <m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900000000000006"/>
    <s v="theater"/>
    <s v="plays"/>
    <x v="2741"/>
    <m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"/>
    <s v="theater"/>
    <s v="plays"/>
    <x v="2741"/>
    <m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"/>
    <s v="theater"/>
    <s v="plays"/>
    <x v="2741"/>
    <m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8"/>
    <s v="theater"/>
    <s v="plays"/>
    <x v="2741"/>
    <m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"/>
    <s v="theater"/>
    <s v="plays"/>
    <x v="2741"/>
    <m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9"/>
    <s v="theater"/>
    <s v="plays"/>
    <x v="2741"/>
    <m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"/>
    <s v="theater"/>
    <s v="plays"/>
    <x v="2741"/>
    <m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"/>
    <s v="theater"/>
    <s v="plays"/>
    <x v="2741"/>
    <m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3"/>
    <s v="theater"/>
    <s v="plays"/>
    <x v="2741"/>
    <m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"/>
    <s v="theater"/>
    <s v="plays"/>
    <x v="2741"/>
    <m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2741"/>
    <m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"/>
    <s v="theater"/>
    <s v="plays"/>
    <x v="2741"/>
    <m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741"/>
    <m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"/>
    <s v="theater"/>
    <s v="plays"/>
    <x v="2741"/>
    <m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"/>
    <s v="theater"/>
    <s v="plays"/>
    <x v="2741"/>
    <m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7"/>
    <s v="theater"/>
    <s v="plays"/>
    <x v="2741"/>
    <m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900000000000006"/>
    <s v="theater"/>
    <s v="plays"/>
    <x v="2741"/>
    <m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"/>
    <s v="theater"/>
    <s v="plays"/>
    <x v="2741"/>
    <m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2741"/>
    <m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6"/>
    <s v="theater"/>
    <s v="plays"/>
    <x v="2741"/>
    <m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1"/>
    <s v="theater"/>
    <s v="plays"/>
    <x v="2741"/>
    <m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1"/>
    <s v="theater"/>
    <s v="plays"/>
    <x v="2741"/>
    <m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2741"/>
    <m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2741"/>
    <m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7"/>
    <s v="theater"/>
    <s v="plays"/>
    <x v="2741"/>
    <m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99999999999997"/>
    <s v="theater"/>
    <s v="plays"/>
    <x v="2741"/>
    <m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2741"/>
    <m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s v="theater"/>
    <s v="plays"/>
    <x v="2741"/>
    <m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s v="theater"/>
    <s v="plays"/>
    <x v="2741"/>
    <m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s v="theater"/>
    <s v="plays"/>
    <x v="2741"/>
    <m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s v="theater"/>
    <s v="plays"/>
    <x v="2741"/>
    <m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2741"/>
    <m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"/>
    <s v="theater"/>
    <s v="plays"/>
    <x v="2741"/>
    <m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6"/>
    <s v="theater"/>
    <s v="plays"/>
    <x v="2741"/>
    <m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2741"/>
    <m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2741"/>
    <m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2741"/>
    <m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2741"/>
    <m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2741"/>
    <m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s v="theater"/>
    <s v="plays"/>
    <x v="2741"/>
    <m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2741"/>
    <m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"/>
    <s v="theater"/>
    <s v="musical"/>
    <x v="2741"/>
    <m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2741"/>
    <m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3"/>
    <s v="theater"/>
    <s v="musical"/>
    <x v="2741"/>
    <m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"/>
    <s v="theater"/>
    <s v="musical"/>
    <x v="2741"/>
    <m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700000000000003"/>
    <s v="theater"/>
    <s v="musical"/>
    <x v="2741"/>
    <m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"/>
    <s v="theater"/>
    <s v="musical"/>
    <x v="2741"/>
    <m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"/>
    <s v="theater"/>
    <s v="musical"/>
    <x v="2741"/>
    <m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5"/>
    <s v="theater"/>
    <s v="musical"/>
    <x v="2741"/>
    <m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0000000000002"/>
    <s v="theater"/>
    <s v="musical"/>
    <x v="2741"/>
    <m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6"/>
    <s v="theater"/>
    <s v="musical"/>
    <x v="2741"/>
    <m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"/>
    <s v="theater"/>
    <s v="musical"/>
    <x v="2741"/>
    <m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"/>
    <s v="theater"/>
    <s v="musical"/>
    <x v="2741"/>
    <m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s v="theater"/>
    <s v="musical"/>
    <x v="2741"/>
    <m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7"/>
    <s v="theater"/>
    <s v="musical"/>
    <x v="2741"/>
    <m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"/>
    <s v="theater"/>
    <s v="musical"/>
    <x v="2741"/>
    <m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00000000000006"/>
    <s v="theater"/>
    <s v="musical"/>
    <x v="2741"/>
    <m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6"/>
    <s v="theater"/>
    <s v="musical"/>
    <x v="2741"/>
    <m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"/>
    <s v="theater"/>
    <s v="musical"/>
    <x v="2741"/>
    <m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"/>
    <s v="theater"/>
    <s v="musical"/>
    <x v="2741"/>
    <m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s v="theater"/>
    <s v="musical"/>
    <x v="2741"/>
    <m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"/>
    <s v="theater"/>
    <s v="musical"/>
    <x v="2741"/>
    <m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"/>
    <s v="theater"/>
    <s v="musical"/>
    <x v="2741"/>
    <m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2741"/>
    <m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"/>
    <s v="theater"/>
    <s v="musical"/>
    <x v="2741"/>
    <m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7"/>
    <s v="theater"/>
    <s v="musical"/>
    <x v="2741"/>
    <m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"/>
    <s v="theater"/>
    <s v="musical"/>
    <x v="2741"/>
    <m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2741"/>
    <m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19999999999999"/>
    <s v="theater"/>
    <s v="musical"/>
    <x v="2741"/>
    <m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"/>
    <s v="theater"/>
    <s v="musical"/>
    <x v="2741"/>
    <m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"/>
    <s v="theater"/>
    <s v="musical"/>
    <x v="2741"/>
    <m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"/>
    <s v="theater"/>
    <s v="musical"/>
    <x v="2741"/>
    <m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"/>
    <s v="theater"/>
    <s v="musical"/>
    <x v="2741"/>
    <m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2741"/>
    <m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s v="theater"/>
    <s v="musical"/>
    <x v="2741"/>
    <m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400000000000006"/>
    <s v="theater"/>
    <s v="musical"/>
    <x v="2741"/>
    <m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5"/>
    <s v="theater"/>
    <s v="musical"/>
    <x v="2741"/>
    <m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2741"/>
    <m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2741"/>
    <m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8"/>
    <s v="theater"/>
    <s v="musical"/>
    <x v="2741"/>
    <m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s v="theater"/>
    <s v="musical"/>
    <x v="2741"/>
    <m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s v="theater"/>
    <s v="musical"/>
    <x v="2741"/>
    <m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s v="theater"/>
    <s v="musical"/>
    <x v="2741"/>
    <m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2741"/>
    <m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2741"/>
    <m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s v="theater"/>
    <s v="musical"/>
    <x v="2741"/>
    <m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s v="theater"/>
    <s v="musical"/>
    <x v="2741"/>
    <m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2741"/>
    <m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s v="theater"/>
    <s v="musical"/>
    <x v="2741"/>
    <m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2741"/>
    <m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"/>
    <s v="theater"/>
    <s v="musical"/>
    <x v="2741"/>
    <m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s v="theater"/>
    <s v="musical"/>
    <x v="2741"/>
    <m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2741"/>
    <m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1"/>
    <s v="theater"/>
    <s v="musical"/>
    <x v="2741"/>
    <m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"/>
    <s v="theater"/>
    <s v="musical"/>
    <x v="2741"/>
    <m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2741"/>
    <m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9"/>
    <s v="theater"/>
    <s v="musical"/>
    <x v="2741"/>
    <m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2741"/>
    <m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2741"/>
    <m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s v="theater"/>
    <s v="musical"/>
    <x v="2741"/>
    <m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6"/>
    <s v="theater"/>
    <s v="musical"/>
    <x v="2741"/>
    <m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7"/>
    <s v="theater"/>
    <s v="plays"/>
    <x v="2741"/>
    <m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3"/>
    <s v="theater"/>
    <s v="plays"/>
    <x v="2741"/>
    <m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"/>
    <s v="theater"/>
    <s v="plays"/>
    <x v="2741"/>
    <m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"/>
    <s v="theater"/>
    <s v="plays"/>
    <x v="2741"/>
    <m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2"/>
    <s v="theater"/>
    <s v="plays"/>
    <x v="2741"/>
    <m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"/>
    <s v="theater"/>
    <s v="plays"/>
    <x v="2741"/>
    <m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"/>
    <s v="theater"/>
    <s v="plays"/>
    <x v="2741"/>
    <m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2741"/>
    <m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"/>
    <s v="theater"/>
    <s v="plays"/>
    <x v="2741"/>
    <m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3"/>
    <s v="theater"/>
    <s v="plays"/>
    <x v="2741"/>
    <m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2741"/>
    <m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"/>
    <s v="theater"/>
    <s v="plays"/>
    <x v="2741"/>
    <m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s v="theater"/>
    <s v="plays"/>
    <x v="2741"/>
    <m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"/>
    <s v="theater"/>
    <s v="plays"/>
    <x v="2741"/>
    <m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400000000000006"/>
    <s v="theater"/>
    <s v="plays"/>
    <x v="2741"/>
    <m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599999999999994"/>
    <s v="theater"/>
    <s v="plays"/>
    <x v="2741"/>
    <m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6"/>
    <s v="theater"/>
    <s v="plays"/>
    <x v="2741"/>
    <m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6"/>
    <s v="theater"/>
    <s v="plays"/>
    <x v="2741"/>
    <m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s v="theater"/>
    <s v="plays"/>
    <x v="2741"/>
    <m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5"/>
    <s v="theater"/>
    <s v="plays"/>
    <x v="2741"/>
    <m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6"/>
    <s v="theater"/>
    <s v="plays"/>
    <x v="2741"/>
    <m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"/>
    <s v="theater"/>
    <s v="plays"/>
    <x v="2741"/>
    <m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741"/>
    <m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s v="theater"/>
    <s v="plays"/>
    <x v="2741"/>
    <m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6"/>
    <s v="theater"/>
    <s v="plays"/>
    <x v="2741"/>
    <m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s v="theater"/>
    <s v="plays"/>
    <x v="2741"/>
    <m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4"/>
    <s v="theater"/>
    <s v="plays"/>
    <x v="2741"/>
    <m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2741"/>
    <m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3"/>
    <s v="theater"/>
    <s v="plays"/>
    <x v="2741"/>
    <m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"/>
    <s v="theater"/>
    <s v="plays"/>
    <x v="2741"/>
    <m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"/>
    <s v="theater"/>
    <s v="plays"/>
    <x v="2741"/>
    <m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3"/>
    <s v="theater"/>
    <s v="plays"/>
    <x v="2741"/>
    <m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7"/>
    <s v="theater"/>
    <s v="plays"/>
    <x v="2741"/>
    <m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"/>
    <s v="theater"/>
    <s v="plays"/>
    <x v="2741"/>
    <m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s v="theater"/>
    <s v="plays"/>
    <x v="2741"/>
    <m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1"/>
    <s v="theater"/>
    <s v="plays"/>
    <x v="2741"/>
    <m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"/>
    <s v="theater"/>
    <s v="plays"/>
    <x v="2741"/>
    <m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2"/>
    <s v="theater"/>
    <s v="plays"/>
    <x v="2741"/>
    <m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"/>
    <s v="theater"/>
    <s v="plays"/>
    <x v="2741"/>
    <m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6"/>
    <s v="theater"/>
    <s v="plays"/>
    <x v="2741"/>
    <m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"/>
    <s v="theater"/>
    <s v="plays"/>
    <x v="2741"/>
    <m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5"/>
    <s v="theater"/>
    <s v="plays"/>
    <x v="2741"/>
    <m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2741"/>
    <m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2741"/>
    <m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2741"/>
    <m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s v="theater"/>
    <s v="plays"/>
    <x v="2741"/>
    <m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s v="theater"/>
    <s v="plays"/>
    <x v="2741"/>
    <m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2741"/>
    <m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2741"/>
    <m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2741"/>
    <m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2741"/>
    <m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2741"/>
    <m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"/>
    <s v="theater"/>
    <s v="plays"/>
    <x v="2741"/>
    <m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2741"/>
    <m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s v="theater"/>
    <s v="plays"/>
    <x v="2741"/>
    <m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2741"/>
    <m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2741"/>
    <m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"/>
    <s v="theater"/>
    <s v="plays"/>
    <x v="2741"/>
    <m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s v="theater"/>
    <s v="plays"/>
    <x v="2741"/>
    <m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2741"/>
    <m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2741"/>
    <m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"/>
    <s v="theater"/>
    <s v="musical"/>
    <x v="2741"/>
    <m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2741"/>
    <m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"/>
    <s v="theater"/>
    <s v="musical"/>
    <x v="2741"/>
    <m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2741"/>
    <m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2741"/>
    <m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2741"/>
    <m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2741"/>
    <m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8"/>
    <s v="theater"/>
    <s v="musical"/>
    <x v="2741"/>
    <m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"/>
    <s v="theater"/>
    <s v="musical"/>
    <x v="2741"/>
    <m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s v="theater"/>
    <s v="musical"/>
    <x v="2741"/>
    <m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2741"/>
    <m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"/>
    <s v="theater"/>
    <s v="musical"/>
    <x v="2741"/>
    <m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2741"/>
    <m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2741"/>
    <m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2741"/>
    <m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2741"/>
    <m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2741"/>
    <m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2741"/>
    <m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s v="theater"/>
    <s v="musical"/>
    <x v="2741"/>
    <m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00000000000003"/>
    <s v="theater"/>
    <s v="plays"/>
    <x v="2741"/>
    <m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"/>
    <s v="theater"/>
    <s v="plays"/>
    <x v="2741"/>
    <m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s v="theater"/>
    <s v="plays"/>
    <x v="2741"/>
    <m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"/>
    <s v="theater"/>
    <s v="plays"/>
    <x v="2741"/>
    <m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2741"/>
    <m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30000000000001"/>
    <s v="theater"/>
    <s v="plays"/>
    <x v="2741"/>
    <m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3"/>
    <s v="theater"/>
    <s v="plays"/>
    <x v="2741"/>
    <m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2741"/>
    <m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s v="theater"/>
    <s v="plays"/>
    <x v="2741"/>
    <m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s v="theater"/>
    <s v="plays"/>
    <x v="2741"/>
    <m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9"/>
    <s v="theater"/>
    <s v="plays"/>
    <x v="2741"/>
    <m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2741"/>
    <m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2741"/>
    <m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s v="theater"/>
    <s v="plays"/>
    <x v="2741"/>
    <m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3"/>
    <s v="theater"/>
    <s v="plays"/>
    <x v="2741"/>
    <m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2741"/>
    <m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2741"/>
    <m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"/>
    <s v="theater"/>
    <s v="plays"/>
    <x v="2741"/>
    <m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"/>
    <s v="theater"/>
    <s v="plays"/>
    <x v="2741"/>
    <m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99999999999997"/>
    <s v="theater"/>
    <s v="plays"/>
    <x v="2741"/>
    <m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3"/>
    <s v="theater"/>
    <s v="plays"/>
    <x v="2741"/>
    <m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99999999999997"/>
    <s v="theater"/>
    <s v="plays"/>
    <x v="2741"/>
    <m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7"/>
    <s v="theater"/>
    <s v="plays"/>
    <x v="2741"/>
    <m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"/>
    <s v="theater"/>
    <s v="plays"/>
    <x v="2741"/>
    <m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s v="theater"/>
    <s v="plays"/>
    <x v="2741"/>
    <m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9"/>
    <s v="theater"/>
    <s v="plays"/>
    <x v="2741"/>
    <m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700000000000003"/>
    <s v="theater"/>
    <s v="plays"/>
    <x v="2741"/>
    <m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s v="theater"/>
    <s v="plays"/>
    <x v="2741"/>
    <m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2741"/>
    <m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s v="theater"/>
    <s v="plays"/>
    <x v="2741"/>
    <m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2741"/>
    <m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s v="theater"/>
    <s v="plays"/>
    <x v="2741"/>
    <m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2741"/>
    <m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2741"/>
    <m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99999999999999"/>
    <s v="theater"/>
    <s v="plays"/>
    <x v="2741"/>
    <m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00000000000006"/>
    <s v="theater"/>
    <s v="plays"/>
    <x v="2741"/>
    <m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3"/>
    <s v="theater"/>
    <s v="plays"/>
    <x v="2741"/>
    <m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2741"/>
    <m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2741"/>
    <m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2741"/>
    <m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s v="theater"/>
    <s v="plays"/>
    <x v="2741"/>
    <m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4"/>
    <s v="theater"/>
    <s v="plays"/>
    <x v="2741"/>
    <m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2741"/>
    <m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2741"/>
    <m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s v="theater"/>
    <s v="plays"/>
    <x v="2741"/>
    <m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"/>
    <s v="theater"/>
    <s v="plays"/>
    <x v="2741"/>
    <m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"/>
    <s v="theater"/>
    <s v="plays"/>
    <x v="2741"/>
    <m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2"/>
    <s v="theater"/>
    <s v="plays"/>
    <x v="2741"/>
    <m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2741"/>
    <m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s v="theater"/>
    <s v="plays"/>
    <x v="2741"/>
    <m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s v="theater"/>
    <s v="plays"/>
    <x v="2741"/>
    <m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2741"/>
    <m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2741"/>
    <m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s v="theater"/>
    <s v="plays"/>
    <x v="2741"/>
    <m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2741"/>
    <m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1"/>
    <s v="theater"/>
    <s v="plays"/>
    <x v="2741"/>
    <m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2741"/>
    <m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2741"/>
    <m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2741"/>
    <m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s v="theater"/>
    <s v="plays"/>
    <x v="2741"/>
    <m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2741"/>
    <m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3"/>
    <s v="theater"/>
    <s v="plays"/>
    <x v="2741"/>
    <m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s v="theater"/>
    <s v="plays"/>
    <x v="2741"/>
    <m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2741"/>
    <m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s v="theater"/>
    <s v="plays"/>
    <x v="2741"/>
    <m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2741"/>
    <m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2741"/>
    <m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"/>
    <s v="theater"/>
    <s v="plays"/>
    <x v="2741"/>
    <m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2741"/>
    <m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s v="theater"/>
    <s v="plays"/>
    <x v="2741"/>
    <m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1"/>
    <s v="theater"/>
    <s v="plays"/>
    <x v="2741"/>
    <m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"/>
    <s v="theater"/>
    <s v="plays"/>
    <x v="2741"/>
    <m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3"/>
    <s v="theater"/>
    <s v="plays"/>
    <x v="2741"/>
    <m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2741"/>
    <m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s v="theater"/>
    <s v="plays"/>
    <x v="2741"/>
    <m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2741"/>
    <m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2741"/>
    <m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3"/>
    <s v="theater"/>
    <s v="plays"/>
    <x v="2741"/>
    <m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2741"/>
    <m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s v="theater"/>
    <s v="plays"/>
    <x v="2741"/>
    <m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"/>
    <s v="theater"/>
    <s v="plays"/>
    <x v="2741"/>
    <m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200000000000003"/>
    <s v="theater"/>
    <s v="plays"/>
    <x v="2741"/>
    <m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s v="theater"/>
    <s v="plays"/>
    <x v="2741"/>
    <m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7"/>
    <s v="theater"/>
    <s v="plays"/>
    <x v="2741"/>
    <m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4"/>
    <s v="theater"/>
    <s v="plays"/>
    <x v="2741"/>
    <m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"/>
    <s v="theater"/>
    <s v="plays"/>
    <x v="2741"/>
    <m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s v="theater"/>
    <s v="plays"/>
    <x v="2741"/>
    <m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2741"/>
    <m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s v="theater"/>
    <s v="plays"/>
    <x v="2741"/>
    <m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s v="theater"/>
    <s v="plays"/>
    <x v="2741"/>
    <m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8"/>
    <s v="theater"/>
    <s v="plays"/>
    <x v="2741"/>
    <m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"/>
    <s v="theater"/>
    <s v="plays"/>
    <x v="2741"/>
    <m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3"/>
    <s v="theater"/>
    <s v="plays"/>
    <x v="2741"/>
    <m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s v="theater"/>
    <s v="plays"/>
    <x v="2741"/>
    <m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2741"/>
    <m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3"/>
    <s v="theater"/>
    <s v="plays"/>
    <x v="2741"/>
    <m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s v="theater"/>
    <s v="plays"/>
    <x v="2741"/>
    <m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00000000000003"/>
    <s v="theater"/>
    <s v="plays"/>
    <x v="2741"/>
    <m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"/>
    <s v="theater"/>
    <s v="plays"/>
    <x v="2741"/>
    <m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"/>
    <s v="theater"/>
    <s v="plays"/>
    <x v="2741"/>
    <m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s v="theater"/>
    <s v="plays"/>
    <x v="2741"/>
    <m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2741"/>
    <m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s v="theater"/>
    <s v="plays"/>
    <x v="2741"/>
    <m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2741"/>
    <m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"/>
    <s v="theater"/>
    <s v="plays"/>
    <x v="2741"/>
    <m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s v="theater"/>
    <s v="plays"/>
    <x v="2741"/>
    <m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2741"/>
    <m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2741"/>
    <m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"/>
    <s v="theater"/>
    <s v="plays"/>
    <x v="2741"/>
    <m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2741"/>
    <m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6"/>
    <s v="theater"/>
    <s v="plays"/>
    <x v="2741"/>
    <m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6"/>
    <s v="theater"/>
    <s v="plays"/>
    <x v="2741"/>
    <m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s v="theater"/>
    <s v="plays"/>
    <x v="2741"/>
    <m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4"/>
    <s v="theater"/>
    <s v="plays"/>
    <x v="2741"/>
    <m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8"/>
    <s v="theater"/>
    <s v="plays"/>
    <x v="2741"/>
    <m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2741"/>
    <m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2741"/>
    <m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s v="theater"/>
    <s v="plays"/>
    <x v="2741"/>
    <m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s v="theater"/>
    <s v="plays"/>
    <x v="2741"/>
    <m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2741"/>
    <m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2741"/>
    <m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s v="theater"/>
    <s v="plays"/>
    <x v="2741"/>
    <m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"/>
    <s v="theater"/>
    <s v="plays"/>
    <x v="2741"/>
    <m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8"/>
    <s v="theater"/>
    <s v="plays"/>
    <x v="2741"/>
    <m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2741"/>
    <m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2741"/>
    <m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2741"/>
    <m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s v="theater"/>
    <s v="plays"/>
    <x v="2741"/>
    <m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2741"/>
    <m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2741"/>
    <m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s v="theater"/>
    <s v="plays"/>
    <x v="2741"/>
    <m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3"/>
    <s v="theater"/>
    <s v="plays"/>
    <x v="2741"/>
    <m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299999999999997"/>
    <s v="theater"/>
    <s v="plays"/>
    <x v="2741"/>
    <m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s v="theater"/>
    <s v="plays"/>
    <x v="2741"/>
    <m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6"/>
    <s v="theater"/>
    <s v="plays"/>
    <x v="2741"/>
    <m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2741"/>
    <m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2741"/>
    <m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2741"/>
    <m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2741"/>
    <m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"/>
    <s v="theater"/>
    <s v="plays"/>
    <x v="2741"/>
    <m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s v="theater"/>
    <s v="plays"/>
    <x v="2741"/>
    <m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2741"/>
    <m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7"/>
    <s v="theater"/>
    <s v="plays"/>
    <x v="2741"/>
    <m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2741"/>
    <m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s v="theater"/>
    <s v="plays"/>
    <x v="2741"/>
    <m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"/>
    <s v="theater"/>
    <s v="plays"/>
    <x v="2741"/>
    <m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s v="theater"/>
    <s v="plays"/>
    <x v="2741"/>
    <m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2741"/>
    <m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1"/>
    <s v="theater"/>
    <s v="plays"/>
    <x v="2741"/>
    <m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s v="theater"/>
    <s v="plays"/>
    <x v="2741"/>
    <m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3"/>
    <s v="theater"/>
    <s v="plays"/>
    <x v="2741"/>
    <m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2741"/>
    <m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2741"/>
    <m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2741"/>
    <m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2741"/>
    <m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2741"/>
    <m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3"/>
    <s v="theater"/>
    <s v="plays"/>
    <x v="2741"/>
    <m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2741"/>
    <m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299999999999997"/>
    <s v="theater"/>
    <s v="plays"/>
    <x v="2741"/>
    <m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s v="theater"/>
    <s v="plays"/>
    <x v="2741"/>
    <m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3"/>
    <s v="theater"/>
    <s v="plays"/>
    <x v="2741"/>
    <m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2741"/>
    <m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s v="theater"/>
    <s v="plays"/>
    <x v="2741"/>
    <m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2741"/>
    <m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"/>
    <s v="theater"/>
    <s v="plays"/>
    <x v="2741"/>
    <m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2741"/>
    <m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2741"/>
    <m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2"/>
    <s v="theater"/>
    <s v="plays"/>
    <x v="2741"/>
    <m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"/>
    <s v="theater"/>
    <s v="plays"/>
    <x v="2741"/>
    <m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9999999999999"/>
    <s v="theater"/>
    <s v="plays"/>
    <x v="2741"/>
    <m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8"/>
    <s v="theater"/>
    <s v="plays"/>
    <x v="2741"/>
    <m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00000000000003"/>
    <s v="theater"/>
    <s v="plays"/>
    <x v="2741"/>
    <m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2741"/>
    <m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2741"/>
    <m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0000000000001"/>
    <s v="theater"/>
    <s v="plays"/>
    <x v="2741"/>
    <m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s v="theater"/>
    <s v="plays"/>
    <x v="2741"/>
    <m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2"/>
    <s v="theater"/>
    <s v="plays"/>
    <x v="2741"/>
    <m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8"/>
    <s v="theater"/>
    <s v="plays"/>
    <x v="2741"/>
    <m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s v="theater"/>
    <s v="plays"/>
    <x v="2741"/>
    <m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"/>
    <s v="theater"/>
    <s v="plays"/>
    <x v="2741"/>
    <m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s v="theater"/>
    <s v="plays"/>
    <x v="2741"/>
    <m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1"/>
    <s v="theater"/>
    <s v="plays"/>
    <x v="2741"/>
    <m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2741"/>
    <m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2741"/>
    <m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2741"/>
    <m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s v="theater"/>
    <s v="plays"/>
    <x v="2741"/>
    <m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s v="theater"/>
    <s v="plays"/>
    <x v="2741"/>
    <m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"/>
    <s v="theater"/>
    <s v="plays"/>
    <x v="2741"/>
    <m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2741"/>
    <m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2741"/>
    <m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2741"/>
    <m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s v="theater"/>
    <s v="plays"/>
    <x v="2741"/>
    <m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2741"/>
    <m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2"/>
    <s v="theater"/>
    <s v="plays"/>
    <x v="2741"/>
    <m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2741"/>
    <m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s v="theater"/>
    <s v="plays"/>
    <x v="2741"/>
    <m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s v="theater"/>
    <s v="plays"/>
    <x v="2741"/>
    <m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s v="theater"/>
    <s v="plays"/>
    <x v="2741"/>
    <m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2741"/>
    <m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2741"/>
    <m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2741"/>
    <m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2741"/>
    <m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7"/>
    <s v="theater"/>
    <s v="plays"/>
    <x v="2741"/>
    <m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2741"/>
    <m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s v="theater"/>
    <s v="plays"/>
    <x v="2741"/>
    <m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2741"/>
    <m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3"/>
    <s v="theater"/>
    <s v="plays"/>
    <x v="2741"/>
    <m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s v="theater"/>
    <s v="plays"/>
    <x v="2741"/>
    <m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s v="theater"/>
    <s v="plays"/>
    <x v="2741"/>
    <m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2741"/>
    <m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2741"/>
    <m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s v="theater"/>
    <s v="plays"/>
    <x v="2741"/>
    <m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2741"/>
    <m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2741"/>
    <m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"/>
    <s v="theater"/>
    <s v="plays"/>
    <x v="2741"/>
    <m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7"/>
    <s v="theater"/>
    <s v="plays"/>
    <x v="2741"/>
    <m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8"/>
    <s v="theater"/>
    <s v="plays"/>
    <x v="2741"/>
    <m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"/>
    <s v="theater"/>
    <s v="plays"/>
    <x v="2741"/>
    <m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7"/>
    <s v="theater"/>
    <s v="plays"/>
    <x v="2741"/>
    <m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3"/>
    <s v="theater"/>
    <s v="plays"/>
    <x v="2741"/>
    <m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s v="theater"/>
    <s v="plays"/>
    <x v="2741"/>
    <m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2741"/>
    <m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"/>
    <s v="theater"/>
    <s v="plays"/>
    <x v="2741"/>
    <m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7"/>
    <s v="theater"/>
    <s v="plays"/>
    <x v="2741"/>
    <m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2741"/>
    <m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2741"/>
    <m/>
    <x v="9"/>
  </r>
  <r>
    <m/>
    <m/>
    <m/>
    <m/>
    <m/>
    <x v="4"/>
    <m/>
    <m/>
    <m/>
    <m/>
    <m/>
    <m/>
    <m/>
    <m/>
    <m/>
    <m/>
    <m/>
    <m/>
    <x v="2741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9D940-EF98-E445-AC06-90BC7B1FDF73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222F1-4665-C54F-A78F-C41430BE4DBB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38">
        <item x="34"/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14"/>
        <item x="35"/>
        <item x="19"/>
        <item x="15"/>
        <item x="12"/>
        <item x="0"/>
        <item x="30"/>
        <item x="36"/>
        <item t="default"/>
      </items>
    </pivotField>
  </pivotFields>
  <rowFields count="1">
    <field x="17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9CC5D-942B-854D-B0D5-A186F2982B3D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421C7-6AB7-D849-B009-74EB38DA944B}">
  <sheetPr codeName="Sheet2"/>
  <dimension ref="A1:I24"/>
  <sheetViews>
    <sheetView workbookViewId="0">
      <selection activeCell="B51" sqref="B5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8223</v>
      </c>
      <c r="B1" t="s">
        <v>8360</v>
      </c>
    </row>
    <row r="3" spans="1:7" x14ac:dyDescent="0.2">
      <c r="A3" s="6" t="s">
        <v>8310</v>
      </c>
      <c r="B3" s="6" t="s">
        <v>8314</v>
      </c>
    </row>
    <row r="4" spans="1:7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7" t="s">
        <v>8315</v>
      </c>
      <c r="B5" s="5">
        <v>40</v>
      </c>
      <c r="C5" s="5">
        <v>180</v>
      </c>
      <c r="D5" s="5"/>
      <c r="E5" s="5">
        <v>300</v>
      </c>
      <c r="F5" s="5"/>
      <c r="G5" s="5">
        <v>520</v>
      </c>
    </row>
    <row r="6" spans="1:7" x14ac:dyDescent="0.2">
      <c r="A6" s="7" t="s">
        <v>8316</v>
      </c>
      <c r="B6" s="5">
        <v>20</v>
      </c>
      <c r="C6" s="5">
        <v>140</v>
      </c>
      <c r="D6" s="5">
        <v>6</v>
      </c>
      <c r="E6" s="5">
        <v>34</v>
      </c>
      <c r="F6" s="5"/>
      <c r="G6" s="5">
        <v>200</v>
      </c>
    </row>
    <row r="7" spans="1:7" x14ac:dyDescent="0.2">
      <c r="A7" s="7" t="s">
        <v>8317</v>
      </c>
      <c r="B7" s="5"/>
      <c r="C7" s="5">
        <v>140</v>
      </c>
      <c r="D7" s="5"/>
      <c r="E7" s="5">
        <v>80</v>
      </c>
      <c r="F7" s="5"/>
      <c r="G7" s="5">
        <v>220</v>
      </c>
    </row>
    <row r="8" spans="1:7" x14ac:dyDescent="0.2">
      <c r="A8" s="7" t="s">
        <v>8318</v>
      </c>
      <c r="B8" s="5">
        <v>24</v>
      </c>
      <c r="C8" s="5"/>
      <c r="D8" s="5"/>
      <c r="E8" s="5"/>
      <c r="F8" s="5"/>
      <c r="G8" s="5">
        <v>24</v>
      </c>
    </row>
    <row r="9" spans="1:7" x14ac:dyDescent="0.2">
      <c r="A9" s="7" t="s">
        <v>8319</v>
      </c>
      <c r="B9" s="5">
        <v>20</v>
      </c>
      <c r="C9" s="5">
        <v>120</v>
      </c>
      <c r="D9" s="5">
        <v>20</v>
      </c>
      <c r="E9" s="5">
        <v>540</v>
      </c>
      <c r="F9" s="5"/>
      <c r="G9" s="5">
        <v>700</v>
      </c>
    </row>
    <row r="10" spans="1:7" x14ac:dyDescent="0.2">
      <c r="A10" s="7" t="s">
        <v>8320</v>
      </c>
      <c r="B10" s="5"/>
      <c r="C10" s="5">
        <v>117</v>
      </c>
      <c r="D10" s="5"/>
      <c r="E10" s="5">
        <v>103</v>
      </c>
      <c r="F10" s="5"/>
      <c r="G10" s="5">
        <v>220</v>
      </c>
    </row>
    <row r="11" spans="1:7" x14ac:dyDescent="0.2">
      <c r="A11" s="7" t="s">
        <v>8321</v>
      </c>
      <c r="B11" s="5">
        <v>30</v>
      </c>
      <c r="C11" s="5">
        <v>127</v>
      </c>
      <c r="D11" s="5"/>
      <c r="E11" s="5">
        <v>80</v>
      </c>
      <c r="F11" s="5"/>
      <c r="G11" s="5">
        <v>237</v>
      </c>
    </row>
    <row r="12" spans="1:7" x14ac:dyDescent="0.2">
      <c r="A12" s="7" t="s">
        <v>8322</v>
      </c>
      <c r="B12" s="5">
        <v>178</v>
      </c>
      <c r="C12" s="5">
        <v>213</v>
      </c>
      <c r="D12" s="5"/>
      <c r="E12" s="5">
        <v>209</v>
      </c>
      <c r="F12" s="5"/>
      <c r="G12" s="5">
        <v>600</v>
      </c>
    </row>
    <row r="13" spans="1:7" x14ac:dyDescent="0.2">
      <c r="A13" s="7" t="s">
        <v>8323</v>
      </c>
      <c r="B13" s="5">
        <v>37</v>
      </c>
      <c r="C13" s="5">
        <v>493</v>
      </c>
      <c r="D13" s="5">
        <v>24</v>
      </c>
      <c r="E13" s="5">
        <v>839</v>
      </c>
      <c r="F13" s="5"/>
      <c r="G13" s="5">
        <v>1393</v>
      </c>
    </row>
    <row r="14" spans="1:7" x14ac:dyDescent="0.2">
      <c r="A14" s="7" t="s">
        <v>8312</v>
      </c>
      <c r="B14" s="5"/>
      <c r="C14" s="5"/>
      <c r="D14" s="5"/>
      <c r="E14" s="5"/>
      <c r="F14" s="5"/>
      <c r="G14" s="5"/>
    </row>
    <row r="15" spans="1:7" x14ac:dyDescent="0.2">
      <c r="A15" s="7" t="s">
        <v>8313</v>
      </c>
      <c r="B15" s="5">
        <v>349</v>
      </c>
      <c r="C15" s="5">
        <v>1530</v>
      </c>
      <c r="D15" s="5">
        <v>50</v>
      </c>
      <c r="E15" s="5">
        <v>2185</v>
      </c>
      <c r="F15" s="5"/>
      <c r="G15" s="5">
        <v>4114</v>
      </c>
    </row>
    <row r="24" spans="9:9" x14ac:dyDescent="0.2">
      <c r="I24" t="s">
        <v>8361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55453-98C2-3240-8183-A66EDBD1A4AD}">
  <sheetPr codeName="Sheet3"/>
  <dimension ref="A1:G43"/>
  <sheetViews>
    <sheetView workbookViewId="0">
      <selection activeCell="A7" sqref="A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8223</v>
      </c>
      <c r="B1" t="s">
        <v>8360</v>
      </c>
    </row>
    <row r="2" spans="1:7" x14ac:dyDescent="0.2">
      <c r="A2" s="6" t="s">
        <v>8308</v>
      </c>
      <c r="B2" t="s">
        <v>8360</v>
      </c>
    </row>
    <row r="4" spans="1:7" x14ac:dyDescent="0.2">
      <c r="A4" s="6" t="s">
        <v>8310</v>
      </c>
      <c r="B4" s="6" t="s">
        <v>8314</v>
      </c>
    </row>
    <row r="5" spans="1:7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7" t="s">
        <v>8345</v>
      </c>
      <c r="B6" s="5"/>
      <c r="C6" s="5">
        <v>40</v>
      </c>
      <c r="D6" s="5"/>
      <c r="E6" s="5"/>
      <c r="F6" s="5"/>
      <c r="G6" s="5">
        <v>40</v>
      </c>
    </row>
    <row r="7" spans="1:7" x14ac:dyDescent="0.2">
      <c r="A7" s="7" t="s">
        <v>8324</v>
      </c>
      <c r="B7" s="5"/>
      <c r="C7" s="5">
        <v>100</v>
      </c>
      <c r="D7" s="5"/>
      <c r="E7" s="5"/>
      <c r="F7" s="5"/>
      <c r="G7" s="5">
        <v>100</v>
      </c>
    </row>
    <row r="8" spans="1:7" x14ac:dyDescent="0.2">
      <c r="A8" s="7" t="s">
        <v>8346</v>
      </c>
      <c r="B8" s="5"/>
      <c r="C8" s="5">
        <v>40</v>
      </c>
      <c r="D8" s="5"/>
      <c r="E8" s="5"/>
      <c r="F8" s="5"/>
      <c r="G8" s="5">
        <v>40</v>
      </c>
    </row>
    <row r="9" spans="1:7" x14ac:dyDescent="0.2">
      <c r="A9" s="7" t="s">
        <v>8351</v>
      </c>
      <c r="B9" s="5"/>
      <c r="C9" s="5">
        <v>20</v>
      </c>
      <c r="D9" s="5"/>
      <c r="E9" s="5"/>
      <c r="F9" s="5"/>
      <c r="G9" s="5">
        <v>20</v>
      </c>
    </row>
    <row r="10" spans="1:7" x14ac:dyDescent="0.2">
      <c r="A10" s="7" t="s">
        <v>8335</v>
      </c>
      <c r="B10" s="5"/>
      <c r="C10" s="5">
        <v>60</v>
      </c>
      <c r="D10" s="5"/>
      <c r="E10" s="5"/>
      <c r="F10" s="5"/>
      <c r="G10" s="5">
        <v>60</v>
      </c>
    </row>
    <row r="11" spans="1:7" x14ac:dyDescent="0.2">
      <c r="A11" s="7" t="s">
        <v>8325</v>
      </c>
      <c r="B11" s="5">
        <v>40</v>
      </c>
      <c r="C11" s="5"/>
      <c r="D11" s="5"/>
      <c r="E11" s="5"/>
      <c r="F11" s="5"/>
      <c r="G11" s="5">
        <v>40</v>
      </c>
    </row>
    <row r="12" spans="1:7" x14ac:dyDescent="0.2">
      <c r="A12" s="7" t="s">
        <v>8330</v>
      </c>
      <c r="B12" s="5"/>
      <c r="C12" s="5"/>
      <c r="D12" s="5">
        <v>6</v>
      </c>
      <c r="E12" s="5">
        <v>34</v>
      </c>
      <c r="F12" s="5"/>
      <c r="G12" s="5">
        <v>40</v>
      </c>
    </row>
    <row r="13" spans="1:7" x14ac:dyDescent="0.2">
      <c r="A13" s="7" t="s">
        <v>8326</v>
      </c>
      <c r="B13" s="5"/>
      <c r="C13" s="5"/>
      <c r="D13" s="5"/>
      <c r="E13" s="5">
        <v>60</v>
      </c>
      <c r="F13" s="5"/>
      <c r="G13" s="5">
        <v>60</v>
      </c>
    </row>
    <row r="14" spans="1:7" x14ac:dyDescent="0.2">
      <c r="A14" s="7" t="s">
        <v>8352</v>
      </c>
      <c r="B14" s="5">
        <v>60</v>
      </c>
      <c r="C14" s="5">
        <v>120</v>
      </c>
      <c r="D14" s="5"/>
      <c r="E14" s="5">
        <v>20</v>
      </c>
      <c r="F14" s="5"/>
      <c r="G14" s="5">
        <v>200</v>
      </c>
    </row>
    <row r="15" spans="1:7" x14ac:dyDescent="0.2">
      <c r="A15" s="7" t="s">
        <v>8353</v>
      </c>
      <c r="B15" s="5"/>
      <c r="C15" s="5">
        <v>11</v>
      </c>
      <c r="D15" s="5"/>
      <c r="E15" s="5">
        <v>9</v>
      </c>
      <c r="F15" s="5"/>
      <c r="G15" s="5">
        <v>20</v>
      </c>
    </row>
    <row r="16" spans="1:7" x14ac:dyDescent="0.2">
      <c r="A16" s="7" t="s">
        <v>8354</v>
      </c>
      <c r="B16" s="5"/>
      <c r="C16" s="5"/>
      <c r="D16" s="5"/>
      <c r="E16" s="5">
        <v>140</v>
      </c>
      <c r="F16" s="5"/>
      <c r="G16" s="5">
        <v>140</v>
      </c>
    </row>
    <row r="17" spans="1:7" x14ac:dyDescent="0.2">
      <c r="A17" s="7" t="s">
        <v>8341</v>
      </c>
      <c r="B17" s="5"/>
      <c r="C17" s="5">
        <v>57</v>
      </c>
      <c r="D17" s="5"/>
      <c r="E17" s="5">
        <v>103</v>
      </c>
      <c r="F17" s="5"/>
      <c r="G17" s="5">
        <v>160</v>
      </c>
    </row>
    <row r="18" spans="1:7" x14ac:dyDescent="0.2">
      <c r="A18" s="7" t="s">
        <v>8342</v>
      </c>
      <c r="B18" s="5"/>
      <c r="C18" s="5">
        <v>20</v>
      </c>
      <c r="D18" s="5"/>
      <c r="E18" s="5"/>
      <c r="F18" s="5"/>
      <c r="G18" s="5">
        <v>20</v>
      </c>
    </row>
    <row r="19" spans="1:7" x14ac:dyDescent="0.2">
      <c r="A19" s="7" t="s">
        <v>8343</v>
      </c>
      <c r="B19" s="5"/>
      <c r="C19" s="5">
        <v>20</v>
      </c>
      <c r="D19" s="5"/>
      <c r="E19" s="5"/>
      <c r="F19" s="5"/>
      <c r="G19" s="5">
        <v>20</v>
      </c>
    </row>
    <row r="20" spans="1:7" x14ac:dyDescent="0.2">
      <c r="A20" s="7" t="s">
        <v>8344</v>
      </c>
      <c r="B20" s="5"/>
      <c r="C20" s="5">
        <v>20</v>
      </c>
      <c r="D20" s="5"/>
      <c r="E20" s="5"/>
      <c r="F20" s="5"/>
      <c r="G20" s="5">
        <v>20</v>
      </c>
    </row>
    <row r="21" spans="1:7" x14ac:dyDescent="0.2">
      <c r="A21" s="7" t="s">
        <v>8327</v>
      </c>
      <c r="B21" s="5"/>
      <c r="C21" s="5">
        <v>80</v>
      </c>
      <c r="D21" s="5"/>
      <c r="E21" s="5"/>
      <c r="F21" s="5"/>
      <c r="G21" s="5">
        <v>80</v>
      </c>
    </row>
    <row r="22" spans="1:7" x14ac:dyDescent="0.2">
      <c r="A22" s="7" t="s">
        <v>8336</v>
      </c>
      <c r="B22" s="5"/>
      <c r="C22" s="5">
        <v>40</v>
      </c>
      <c r="D22" s="5">
        <v>20</v>
      </c>
      <c r="E22" s="5"/>
      <c r="F22" s="5"/>
      <c r="G22" s="5">
        <v>60</v>
      </c>
    </row>
    <row r="23" spans="1:7" x14ac:dyDescent="0.2">
      <c r="A23" s="7" t="s">
        <v>8331</v>
      </c>
      <c r="B23" s="5">
        <v>20</v>
      </c>
      <c r="C23" s="5">
        <v>120</v>
      </c>
      <c r="D23" s="5"/>
      <c r="E23" s="5"/>
      <c r="F23" s="5"/>
      <c r="G23" s="5">
        <v>140</v>
      </c>
    </row>
    <row r="24" spans="1:7" x14ac:dyDescent="0.2">
      <c r="A24" s="7" t="s">
        <v>8355</v>
      </c>
      <c r="B24" s="5">
        <v>100</v>
      </c>
      <c r="C24" s="5">
        <v>60</v>
      </c>
      <c r="D24" s="5"/>
      <c r="E24" s="5"/>
      <c r="F24" s="5"/>
      <c r="G24" s="5">
        <v>160</v>
      </c>
    </row>
    <row r="25" spans="1:7" x14ac:dyDescent="0.2">
      <c r="A25" s="7" t="s">
        <v>8356</v>
      </c>
      <c r="B25" s="5">
        <v>18</v>
      </c>
      <c r="C25" s="5">
        <v>2</v>
      </c>
      <c r="D25" s="5"/>
      <c r="E25" s="5">
        <v>40</v>
      </c>
      <c r="F25" s="5"/>
      <c r="G25" s="5">
        <v>60</v>
      </c>
    </row>
    <row r="26" spans="1:7" x14ac:dyDescent="0.2">
      <c r="A26" s="7" t="s">
        <v>8333</v>
      </c>
      <c r="B26" s="5"/>
      <c r="C26" s="5">
        <v>140</v>
      </c>
      <c r="D26" s="5"/>
      <c r="E26" s="5">
        <v>80</v>
      </c>
      <c r="F26" s="5"/>
      <c r="G26" s="5">
        <v>220</v>
      </c>
    </row>
    <row r="27" spans="1:7" x14ac:dyDescent="0.2">
      <c r="A27" s="7" t="s">
        <v>8347</v>
      </c>
      <c r="B27" s="5"/>
      <c r="C27" s="5"/>
      <c r="D27" s="5"/>
      <c r="E27" s="5">
        <v>60</v>
      </c>
      <c r="F27" s="5"/>
      <c r="G27" s="5">
        <v>60</v>
      </c>
    </row>
    <row r="28" spans="1:7" x14ac:dyDescent="0.2">
      <c r="A28" s="7" t="s">
        <v>8337</v>
      </c>
      <c r="B28" s="5"/>
      <c r="C28" s="5">
        <v>20</v>
      </c>
      <c r="D28" s="5"/>
      <c r="E28" s="5">
        <v>400</v>
      </c>
      <c r="F28" s="5"/>
      <c r="G28" s="5">
        <v>420</v>
      </c>
    </row>
    <row r="29" spans="1:7" x14ac:dyDescent="0.2">
      <c r="A29" s="7" t="s">
        <v>8328</v>
      </c>
      <c r="B29" s="5"/>
      <c r="C29" s="5"/>
      <c r="D29" s="5"/>
      <c r="E29" s="5">
        <v>180</v>
      </c>
      <c r="F29" s="5"/>
      <c r="G29" s="5">
        <v>180</v>
      </c>
    </row>
    <row r="30" spans="1:7" x14ac:dyDescent="0.2">
      <c r="A30" s="7" t="s">
        <v>8357</v>
      </c>
      <c r="B30" s="5">
        <v>17</v>
      </c>
      <c r="C30" s="5">
        <v>80</v>
      </c>
      <c r="D30" s="5">
        <v>5</v>
      </c>
      <c r="E30" s="5">
        <v>85</v>
      </c>
      <c r="F30" s="5"/>
      <c r="G30" s="5">
        <v>187</v>
      </c>
    </row>
    <row r="31" spans="1:7" x14ac:dyDescent="0.2">
      <c r="A31" s="7" t="s">
        <v>8358</v>
      </c>
      <c r="B31" s="5"/>
      <c r="C31" s="5">
        <v>353</v>
      </c>
      <c r="D31" s="5">
        <v>19</v>
      </c>
      <c r="E31" s="5">
        <v>694</v>
      </c>
      <c r="F31" s="5"/>
      <c r="G31" s="5">
        <v>1066</v>
      </c>
    </row>
    <row r="32" spans="1:7" x14ac:dyDescent="0.2">
      <c r="A32" s="7" t="s">
        <v>8348</v>
      </c>
      <c r="B32" s="5"/>
      <c r="C32" s="5"/>
      <c r="D32" s="5"/>
      <c r="E32" s="5">
        <v>20</v>
      </c>
      <c r="F32" s="5"/>
      <c r="G32" s="5">
        <v>20</v>
      </c>
    </row>
    <row r="33" spans="1:7" x14ac:dyDescent="0.2">
      <c r="A33" s="7" t="s">
        <v>8338</v>
      </c>
      <c r="B33" s="5"/>
      <c r="C33" s="5"/>
      <c r="D33" s="5"/>
      <c r="E33" s="5">
        <v>40</v>
      </c>
      <c r="F33" s="5"/>
      <c r="G33" s="5">
        <v>40</v>
      </c>
    </row>
    <row r="34" spans="1:7" x14ac:dyDescent="0.2">
      <c r="A34" s="7" t="s">
        <v>8349</v>
      </c>
      <c r="B34" s="5">
        <v>20</v>
      </c>
      <c r="C34" s="5"/>
      <c r="D34" s="5"/>
      <c r="E34" s="5"/>
      <c r="F34" s="5"/>
      <c r="G34" s="5">
        <v>20</v>
      </c>
    </row>
    <row r="35" spans="1:7" x14ac:dyDescent="0.2">
      <c r="A35" s="7" t="s">
        <v>8339</v>
      </c>
      <c r="B35" s="5">
        <v>20</v>
      </c>
      <c r="C35" s="5"/>
      <c r="D35" s="5"/>
      <c r="E35" s="5">
        <v>80</v>
      </c>
      <c r="F35" s="5"/>
      <c r="G35" s="5">
        <v>100</v>
      </c>
    </row>
    <row r="36" spans="1:7" x14ac:dyDescent="0.2">
      <c r="A36" s="7" t="s">
        <v>8359</v>
      </c>
      <c r="B36" s="5">
        <v>20</v>
      </c>
      <c r="C36" s="5">
        <v>60</v>
      </c>
      <c r="D36" s="5"/>
      <c r="E36" s="5">
        <v>60</v>
      </c>
      <c r="F36" s="5"/>
      <c r="G36" s="5">
        <v>140</v>
      </c>
    </row>
    <row r="37" spans="1:7" x14ac:dyDescent="0.2">
      <c r="A37" s="7" t="s">
        <v>8350</v>
      </c>
      <c r="B37" s="5">
        <v>10</v>
      </c>
      <c r="C37" s="5">
        <v>47</v>
      </c>
      <c r="D37" s="5"/>
      <c r="E37" s="5"/>
      <c r="F37" s="5"/>
      <c r="G37" s="5">
        <v>57</v>
      </c>
    </row>
    <row r="38" spans="1:7" x14ac:dyDescent="0.2">
      <c r="A38" s="7" t="s">
        <v>8334</v>
      </c>
      <c r="B38" s="5">
        <v>24</v>
      </c>
      <c r="C38" s="5"/>
      <c r="D38" s="5"/>
      <c r="E38" s="5"/>
      <c r="F38" s="5"/>
      <c r="G38" s="5">
        <v>24</v>
      </c>
    </row>
    <row r="39" spans="1:7" x14ac:dyDescent="0.2">
      <c r="A39" s="7" t="s">
        <v>8340</v>
      </c>
      <c r="B39" s="5"/>
      <c r="C39" s="5"/>
      <c r="D39" s="5"/>
      <c r="E39" s="5">
        <v>20</v>
      </c>
      <c r="F39" s="5"/>
      <c r="G39" s="5">
        <v>20</v>
      </c>
    </row>
    <row r="40" spans="1:7" x14ac:dyDescent="0.2">
      <c r="A40" s="7" t="s">
        <v>8329</v>
      </c>
      <c r="B40" s="5"/>
      <c r="C40" s="5"/>
      <c r="D40" s="5"/>
      <c r="E40" s="5">
        <v>60</v>
      </c>
      <c r="F40" s="5"/>
      <c r="G40" s="5">
        <v>60</v>
      </c>
    </row>
    <row r="41" spans="1:7" x14ac:dyDescent="0.2">
      <c r="A41" s="7" t="s">
        <v>8332</v>
      </c>
      <c r="B41" s="5"/>
      <c r="C41" s="5">
        <v>20</v>
      </c>
      <c r="D41" s="5"/>
      <c r="E41" s="5"/>
      <c r="F41" s="5"/>
      <c r="G41" s="5">
        <v>20</v>
      </c>
    </row>
    <row r="42" spans="1:7" x14ac:dyDescent="0.2">
      <c r="A42" s="7" t="s">
        <v>8312</v>
      </c>
      <c r="B42" s="5"/>
      <c r="C42" s="5"/>
      <c r="D42" s="5"/>
      <c r="E42" s="5"/>
      <c r="F42" s="5"/>
      <c r="G42" s="5"/>
    </row>
    <row r="43" spans="1:7" x14ac:dyDescent="0.2">
      <c r="A43" s="7" t="s">
        <v>8313</v>
      </c>
      <c r="B43" s="5">
        <v>349</v>
      </c>
      <c r="C43" s="5">
        <v>1530</v>
      </c>
      <c r="D43" s="5">
        <v>50</v>
      </c>
      <c r="E43" s="5">
        <v>2185</v>
      </c>
      <c r="F43" s="5"/>
      <c r="G43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593F8-2646-5F42-9FBC-478EA94E72C5}">
  <dimension ref="A1:F17"/>
  <sheetViews>
    <sheetView tabSelected="1" workbookViewId="0">
      <selection activeCell="B30" sqref="B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8364</v>
      </c>
      <c r="B1" t="s">
        <v>8360</v>
      </c>
    </row>
    <row r="3" spans="1:6" x14ac:dyDescent="0.2">
      <c r="A3" s="6" t="s">
        <v>8310</v>
      </c>
      <c r="B3" s="6" t="s">
        <v>8314</v>
      </c>
    </row>
    <row r="4" spans="1:6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7" t="s">
        <v>8371</v>
      </c>
      <c r="B5" s="5">
        <v>27</v>
      </c>
      <c r="C5" s="5">
        <v>117</v>
      </c>
      <c r="D5" s="5">
        <v>1</v>
      </c>
      <c r="E5" s="5">
        <v>128</v>
      </c>
      <c r="F5" s="5">
        <v>273</v>
      </c>
    </row>
    <row r="6" spans="1:6" x14ac:dyDescent="0.2">
      <c r="A6" s="7" t="s">
        <v>8372</v>
      </c>
      <c r="B6" s="5">
        <v>24</v>
      </c>
      <c r="C6" s="5">
        <v>64</v>
      </c>
      <c r="D6" s="5">
        <v>12</v>
      </c>
      <c r="E6" s="5">
        <v>134</v>
      </c>
      <c r="F6" s="5">
        <v>234</v>
      </c>
    </row>
    <row r="7" spans="1:6" x14ac:dyDescent="0.2">
      <c r="A7" s="7" t="s">
        <v>8373</v>
      </c>
      <c r="B7" s="5">
        <v>25</v>
      </c>
      <c r="C7" s="5">
        <v>75</v>
      </c>
      <c r="D7" s="5">
        <v>18</v>
      </c>
      <c r="E7" s="5">
        <v>128</v>
      </c>
      <c r="F7" s="5">
        <v>246</v>
      </c>
    </row>
    <row r="8" spans="1:6" x14ac:dyDescent="0.2">
      <c r="A8" s="7" t="s">
        <v>8374</v>
      </c>
      <c r="B8" s="5">
        <v>25</v>
      </c>
      <c r="C8" s="5">
        <v>64</v>
      </c>
      <c r="D8" s="5"/>
      <c r="E8" s="5">
        <v>129</v>
      </c>
      <c r="F8" s="5">
        <v>218</v>
      </c>
    </row>
    <row r="9" spans="1:6" x14ac:dyDescent="0.2">
      <c r="A9" s="7" t="s">
        <v>8365</v>
      </c>
      <c r="B9" s="5">
        <v>23</v>
      </c>
      <c r="C9" s="5">
        <v>72</v>
      </c>
      <c r="D9" s="5"/>
      <c r="E9" s="5">
        <v>127</v>
      </c>
      <c r="F9" s="5">
        <v>222</v>
      </c>
    </row>
    <row r="10" spans="1:6" x14ac:dyDescent="0.2">
      <c r="A10" s="7" t="s">
        <v>8375</v>
      </c>
      <c r="B10" s="5">
        <v>23</v>
      </c>
      <c r="C10" s="5">
        <v>100</v>
      </c>
      <c r="D10" s="5"/>
      <c r="E10" s="5">
        <v>118</v>
      </c>
      <c r="F10" s="5">
        <v>241</v>
      </c>
    </row>
    <row r="11" spans="1:6" x14ac:dyDescent="0.2">
      <c r="A11" s="7" t="s">
        <v>8366</v>
      </c>
      <c r="B11" s="5">
        <v>42</v>
      </c>
      <c r="C11" s="5">
        <v>102</v>
      </c>
      <c r="D11" s="5"/>
      <c r="E11" s="5">
        <v>113</v>
      </c>
      <c r="F11" s="5">
        <v>257</v>
      </c>
    </row>
    <row r="12" spans="1:6" x14ac:dyDescent="0.2">
      <c r="A12" s="7" t="s">
        <v>8367</v>
      </c>
      <c r="B12" s="5">
        <v>29</v>
      </c>
      <c r="C12" s="5">
        <v>88</v>
      </c>
      <c r="D12" s="5"/>
      <c r="E12" s="5">
        <v>96</v>
      </c>
      <c r="F12" s="5">
        <v>213</v>
      </c>
    </row>
    <row r="13" spans="1:6" x14ac:dyDescent="0.2">
      <c r="A13" s="7" t="s">
        <v>8368</v>
      </c>
      <c r="B13" s="5">
        <v>20</v>
      </c>
      <c r="C13" s="5">
        <v>90</v>
      </c>
      <c r="D13" s="5"/>
      <c r="E13" s="5">
        <v>93</v>
      </c>
      <c r="F13" s="5">
        <v>203</v>
      </c>
    </row>
    <row r="14" spans="1:6" x14ac:dyDescent="0.2">
      <c r="A14" s="7" t="s">
        <v>8369</v>
      </c>
      <c r="B14" s="5">
        <v>20</v>
      </c>
      <c r="C14" s="5">
        <v>100</v>
      </c>
      <c r="D14" s="5"/>
      <c r="E14" s="5">
        <v>124</v>
      </c>
      <c r="F14" s="5">
        <v>244</v>
      </c>
    </row>
    <row r="15" spans="1:6" x14ac:dyDescent="0.2">
      <c r="A15" s="7" t="s">
        <v>8370</v>
      </c>
      <c r="B15" s="5">
        <v>34</v>
      </c>
      <c r="C15" s="5">
        <v>84</v>
      </c>
      <c r="D15" s="5"/>
      <c r="E15" s="5">
        <v>133</v>
      </c>
      <c r="F15" s="5">
        <v>251</v>
      </c>
    </row>
    <row r="16" spans="1:6" x14ac:dyDescent="0.2">
      <c r="A16" s="7" t="s">
        <v>8376</v>
      </c>
      <c r="B16" s="5">
        <v>20</v>
      </c>
      <c r="C16" s="5">
        <v>81</v>
      </c>
      <c r="D16" s="5"/>
      <c r="E16" s="5">
        <v>78</v>
      </c>
      <c r="F16" s="5">
        <v>179</v>
      </c>
    </row>
    <row r="17" spans="1:6" x14ac:dyDescent="0.2">
      <c r="A17" s="7" t="s">
        <v>8313</v>
      </c>
      <c r="B17" s="5">
        <v>312</v>
      </c>
      <c r="C17" s="5">
        <v>1037</v>
      </c>
      <c r="D17" s="5">
        <v>31</v>
      </c>
      <c r="E17" s="5">
        <v>1401</v>
      </c>
      <c r="F17" s="5">
        <v>2781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25" zoomScaleNormal="125" workbookViewId="0">
      <selection activeCell="N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1640625" customWidth="1"/>
    <col min="17" max="17" width="10.83203125" customWidth="1"/>
    <col min="18" max="18" width="13" customWidth="1"/>
    <col min="19" max="19" width="19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8362</v>
      </c>
      <c r="T1" t="s">
        <v>8363</v>
      </c>
      <c r="U1" t="s">
        <v>8364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IF(E2=0, 0,ROUND( E2/L2,1))</f>
        <v>63.9</v>
      </c>
      <c r="Q2" t="str">
        <f>LEFT(N2,FIND("/",N2,1)-1)</f>
        <v>film &amp; video</v>
      </c>
      <c r="R2" t="str">
        <f>MID(N2,FIND("/",N2)+1,256)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IF(E3=0, 0,ROUND( E3/L3,1))</f>
        <v>185.5</v>
      </c>
      <c r="Q3" t="str">
        <f t="shared" ref="Q3:Q66" si="2">LEFT(N3,FIND("/",N3,1)-1)</f>
        <v>film &amp; video</v>
      </c>
      <c r="R3" t="str">
        <f t="shared" ref="R3:R66" si="3">MID(N3,FIND("/",N3)+1,256)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>
        <f t="shared" ref="U3:U66" si="6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>
        <f t="shared" si="6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69.3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>
        <f t="shared" si="6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190.6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>
        <f t="shared" si="6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>
        <f t="shared" si="6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>
        <f t="shared" si="6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159.80000000000001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>
        <f t="shared" si="6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291.8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>
        <f t="shared" si="6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>
        <f t="shared" si="6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158.69999999999999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>
        <f t="shared" si="6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>
        <f t="shared" si="6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>
        <f t="shared" si="6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>
        <f t="shared" si="6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147.69999999999999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>
        <f t="shared" si="6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21.8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>
        <f t="shared" si="6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>
        <f t="shared" si="6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>
        <f t="shared" si="6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>
        <f t="shared" si="6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>
        <f t="shared" si="6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80.2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>
        <f t="shared" si="6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>
        <f t="shared" si="6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51.3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>
        <f t="shared" si="6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>
        <f t="shared" si="6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>
        <f t="shared" si="6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>
        <f t="shared" si="6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>
        <f t="shared" si="6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>
        <f t="shared" si="6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>
        <f t="shared" si="6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>
        <f t="shared" si="6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>
        <f t="shared" si="6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>
        <f t="shared" si="6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320.39999999999998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>
        <f t="shared" si="6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83.8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>
        <f t="shared" si="6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49.9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>
        <f t="shared" si="6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>
        <f t="shared" si="6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>
        <f t="shared" si="6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>
        <f t="shared" si="6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41.7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>
        <f t="shared" si="6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>
        <f t="shared" si="6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126.7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>
        <f t="shared" si="6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105.3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>
        <f t="shared" si="6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>
        <f t="shared" si="6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117.4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>
        <f t="shared" si="6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133.30000000000001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>
        <f t="shared" si="6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98.4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>
        <f t="shared" si="6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>
        <f t="shared" si="6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76.900000000000006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>
        <f t="shared" si="6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>
        <f t="shared" si="6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>
        <f t="shared" si="6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>
        <f t="shared" si="6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>
        <f t="shared" si="6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223.5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>
        <f t="shared" si="6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>
        <f t="shared" si="6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>
        <f t="shared" si="6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>
        <f t="shared" si="6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>
        <f t="shared" si="6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137.19999999999999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>
        <f t="shared" si="6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606.79999999999995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>
        <f t="shared" si="6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>
        <f t="shared" si="6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322.39999999999998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>
        <f t="shared" si="6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>
        <f t="shared" si="6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35.5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>
        <f t="shared" si="6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>
        <f t="shared" si="6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ROUND((E67/D67)*100,2)</f>
        <v>107.53</v>
      </c>
      <c r="P67">
        <f t="shared" ref="P67:P130" si="8">IF(E67=0, 0,ROUND( E67/L67,1))</f>
        <v>132.1</v>
      </c>
      <c r="Q67" t="str">
        <f t="shared" ref="Q67:Q130" si="9">LEFT(N67,FIND("/",N67,1)-1)</f>
        <v>film &amp; video</v>
      </c>
      <c r="R67" t="str">
        <f t="shared" ref="R67:R130" si="10">MID(N67,FIND("/",N67)+1,256)</f>
        <v>shorts</v>
      </c>
      <c r="S67" s="9">
        <f t="shared" ref="S67:S130" si="11">(((J67/60)/60)/24)+DATE(1970,1,1)</f>
        <v>41835.821226851855</v>
      </c>
      <c r="T67" s="9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>
        <f t="shared" si="8"/>
        <v>91.2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9">
        <f t="shared" si="12"/>
        <v>42569.849768518514</v>
      </c>
      <c r="U68">
        <f t="shared" si="13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</v>
      </c>
      <c r="P69">
        <f t="shared" si="8"/>
        <v>116.3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12"/>
        <v>41105.583379629628</v>
      </c>
      <c r="U69">
        <f t="shared" si="13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127.17</v>
      </c>
      <c r="P70">
        <f t="shared" si="8"/>
        <v>21.2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12"/>
        <v>41693.569340277776</v>
      </c>
      <c r="U70">
        <f t="shared" si="13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</v>
      </c>
      <c r="P71">
        <f t="shared" si="8"/>
        <v>62.3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12"/>
        <v>40818.290972222225</v>
      </c>
      <c r="U71">
        <f t="shared" si="13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8"/>
        <v>37.4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12"/>
        <v>40790.896354166667</v>
      </c>
      <c r="U72">
        <f t="shared" si="13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</v>
      </c>
      <c r="P73">
        <f t="shared" si="8"/>
        <v>69.7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12"/>
        <v>41057.271493055552</v>
      </c>
      <c r="U73">
        <f t="shared" si="13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108.41</v>
      </c>
      <c r="P74">
        <f t="shared" si="8"/>
        <v>58.2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12"/>
        <v>41228</v>
      </c>
      <c r="U74">
        <f t="shared" si="13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12"/>
        <v>40666.165972222225</v>
      </c>
      <c r="U75">
        <f t="shared" si="13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</v>
      </c>
      <c r="P76">
        <f t="shared" si="8"/>
        <v>19.5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si="12"/>
        <v>42390.487210648149</v>
      </c>
      <c r="U76">
        <f t="shared" si="13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115.43</v>
      </c>
      <c r="P77">
        <f t="shared" si="8"/>
        <v>86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2"/>
        <v>41387.209166666667</v>
      </c>
      <c r="U77">
        <f t="shared" si="13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153.33000000000001</v>
      </c>
      <c r="P78">
        <f t="shared" si="8"/>
        <v>30.7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2"/>
        <v>40904.733310185184</v>
      </c>
      <c r="U78">
        <f t="shared" si="13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8"/>
        <v>60.4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2"/>
        <v>41050.124305555553</v>
      </c>
      <c r="U79">
        <f t="shared" si="13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2"/>
        <v>42614.730567129634</v>
      </c>
      <c r="U80">
        <f t="shared" si="13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40.299999999999997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2"/>
        <v>41754.776539351849</v>
      </c>
      <c r="U81">
        <f t="shared" si="13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8"/>
        <v>273.8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2"/>
        <v>41618.083981481483</v>
      </c>
      <c r="U82">
        <f t="shared" si="13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2"/>
        <v>41104.126388888886</v>
      </c>
      <c r="U83">
        <f t="shared" si="13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</v>
      </c>
      <c r="P84">
        <f t="shared" si="8"/>
        <v>40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2"/>
        <v>40825.820150462961</v>
      </c>
      <c r="U84">
        <f t="shared" si="13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102.5</v>
      </c>
      <c r="P85">
        <f t="shared" si="8"/>
        <v>15.8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2"/>
        <v>42057.479166666672</v>
      </c>
      <c r="U85">
        <f t="shared" si="13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71.400000000000006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2"/>
        <v>40678.757939814815</v>
      </c>
      <c r="U86">
        <f t="shared" si="13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125.5</v>
      </c>
      <c r="P87">
        <f t="shared" si="8"/>
        <v>71.7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2"/>
        <v>40809.125428240739</v>
      </c>
      <c r="U87">
        <f t="shared" si="13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106.47</v>
      </c>
      <c r="P88">
        <f t="shared" si="8"/>
        <v>375.8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2"/>
        <v>42365.59774305555</v>
      </c>
      <c r="U88">
        <f t="shared" si="13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2"/>
        <v>40332.070138888892</v>
      </c>
      <c r="U89">
        <f t="shared" si="13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102.86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2"/>
        <v>41812.65892361111</v>
      </c>
      <c r="U90">
        <f t="shared" si="13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115.07</v>
      </c>
      <c r="P91">
        <f t="shared" si="8"/>
        <v>123.3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2"/>
        <v>41427.752222222225</v>
      </c>
      <c r="U91">
        <f t="shared" si="13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8"/>
        <v>31.4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2"/>
        <v>40736.297442129631</v>
      </c>
      <c r="U92">
        <f t="shared" si="13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78.3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2"/>
        <v>40680.402361111112</v>
      </c>
      <c r="U93">
        <f t="shared" si="13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8"/>
        <v>122.3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2"/>
        <v>42767.333333333328</v>
      </c>
      <c r="U94">
        <f t="shared" si="13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</v>
      </c>
      <c r="P95">
        <f t="shared" si="8"/>
        <v>73.7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2"/>
        <v>41093.875</v>
      </c>
      <c r="U95">
        <f t="shared" si="13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2"/>
        <v>41736.717847222222</v>
      </c>
      <c r="U96">
        <f t="shared" si="13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131.43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2"/>
        <v>40965.005104166667</v>
      </c>
      <c r="U97">
        <f t="shared" si="13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114.67</v>
      </c>
      <c r="P98">
        <f t="shared" si="8"/>
        <v>50.6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2"/>
        <v>40391.125</v>
      </c>
      <c r="U98">
        <f t="shared" si="13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8"/>
        <v>53.1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2"/>
        <v>40736.135208333333</v>
      </c>
      <c r="U99">
        <f t="shared" si="13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8"/>
        <v>56.7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2"/>
        <v>41250.979166666664</v>
      </c>
      <c r="U100">
        <f t="shared" si="13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106.02</v>
      </c>
      <c r="P101">
        <f t="shared" si="8"/>
        <v>40.799999999999997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2"/>
        <v>41661.902766203704</v>
      </c>
      <c r="U101">
        <f t="shared" si="13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2"/>
        <v>41217.794976851852</v>
      </c>
      <c r="U102">
        <f t="shared" si="13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2"/>
        <v>41298.776736111111</v>
      </c>
      <c r="U103">
        <f t="shared" si="13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</v>
      </c>
      <c r="P104">
        <f t="shared" si="8"/>
        <v>117.9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2"/>
        <v>40535.131168981483</v>
      </c>
      <c r="U104">
        <f t="shared" si="13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2"/>
        <v>41705.805902777778</v>
      </c>
      <c r="U105">
        <f t="shared" si="13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2"/>
        <v>40636.041666666664</v>
      </c>
      <c r="U106">
        <f t="shared" si="13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107.41</v>
      </c>
      <c r="P107">
        <f t="shared" si="8"/>
        <v>39.4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2"/>
        <v>42504</v>
      </c>
      <c r="U107">
        <f t="shared" si="13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100.5</v>
      </c>
      <c r="P108">
        <f t="shared" si="8"/>
        <v>186.1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2"/>
        <v>41001.776631944449</v>
      </c>
      <c r="U108">
        <f t="shared" si="13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102.47</v>
      </c>
      <c r="P109">
        <f t="shared" si="8"/>
        <v>111.4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2"/>
        <v>40657.982488425929</v>
      </c>
      <c r="U109">
        <f t="shared" si="13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246.67</v>
      </c>
      <c r="P110">
        <f t="shared" si="8"/>
        <v>78.7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2"/>
        <v>41425.613078703704</v>
      </c>
      <c r="U110">
        <f t="shared" si="13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219.5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2"/>
        <v>40600.025810185187</v>
      </c>
      <c r="U111">
        <f t="shared" si="13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130.77000000000001</v>
      </c>
      <c r="P112">
        <f t="shared" si="8"/>
        <v>65.400000000000006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2"/>
        <v>41592.249305555553</v>
      </c>
      <c r="U112">
        <f t="shared" si="13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</v>
      </c>
      <c r="P113">
        <f t="shared" si="8"/>
        <v>102.1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2"/>
        <v>42155.333182870367</v>
      </c>
      <c r="U113">
        <f t="shared" si="13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2"/>
        <v>41742.083333333336</v>
      </c>
      <c r="U114">
        <f t="shared" si="13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90.4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2"/>
        <v>40761.625</v>
      </c>
      <c r="U115">
        <f t="shared" si="13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</v>
      </c>
      <c r="P116">
        <f t="shared" si="8"/>
        <v>88.6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2"/>
        <v>40921.27416666667</v>
      </c>
      <c r="U116">
        <f t="shared" si="13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</v>
      </c>
      <c r="P117">
        <f t="shared" si="8"/>
        <v>28.7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2"/>
        <v>40943.738935185182</v>
      </c>
      <c r="U117">
        <f t="shared" si="13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113.66</v>
      </c>
      <c r="P118">
        <f t="shared" si="8"/>
        <v>69.8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2"/>
        <v>40641.455497685187</v>
      </c>
      <c r="U118">
        <f t="shared" si="13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</v>
      </c>
      <c r="P119">
        <f t="shared" si="8"/>
        <v>167.5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2"/>
        <v>40338.791666666664</v>
      </c>
      <c r="U119">
        <f t="shared" si="13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</v>
      </c>
      <c r="P120">
        <f t="shared" si="8"/>
        <v>144.9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2"/>
        <v>40753.053657407407</v>
      </c>
      <c r="U120">
        <f t="shared" si="13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104.56</v>
      </c>
      <c r="P121">
        <f t="shared" si="8"/>
        <v>91.8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2"/>
        <v>40768.958333333336</v>
      </c>
      <c r="U121">
        <f t="shared" si="13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0.01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2"/>
        <v>42646.049849537041</v>
      </c>
      <c r="U122">
        <f t="shared" si="13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0.03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2"/>
        <v>42112.427777777775</v>
      </c>
      <c r="U123">
        <f t="shared" si="13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2"/>
        <v>42653.431793981479</v>
      </c>
      <c r="U124">
        <f t="shared" si="13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</v>
      </c>
      <c r="P125">
        <f t="shared" si="8"/>
        <v>25.2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2"/>
        <v>41940.916666666664</v>
      </c>
      <c r="U125">
        <f t="shared" si="13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2"/>
        <v>42139.928726851853</v>
      </c>
      <c r="U126">
        <f t="shared" si="13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11.7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2"/>
        <v>42769.993981481486</v>
      </c>
      <c r="U127">
        <f t="shared" si="13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5.55</v>
      </c>
      <c r="P128">
        <f t="shared" si="8"/>
        <v>106.7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2"/>
        <v>42166.083333333328</v>
      </c>
      <c r="U128">
        <f t="shared" si="13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2.38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2"/>
        <v>42097.582650462966</v>
      </c>
      <c r="U129">
        <f t="shared" si="13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1.87</v>
      </c>
      <c r="P130">
        <f t="shared" si="8"/>
        <v>311.2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2"/>
        <v>42663.22792824074</v>
      </c>
      <c r="U130">
        <f t="shared" si="13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ROUND((E131/D131)*100,2)</f>
        <v>0</v>
      </c>
      <c r="P131">
        <f t="shared" ref="P131:P194" si="15">IF(E131=0, 0,ROUND( E131/L131,1))</f>
        <v>0</v>
      </c>
      <c r="Q131" t="str">
        <f t="shared" ref="Q131:Q194" si="16">LEFT(N131,FIND("/",N131,1)-1)</f>
        <v>film &amp; video</v>
      </c>
      <c r="R131" t="str">
        <f t="shared" ref="R131:R194" si="17">MID(N131,FIND("/",N131)+1,256)</f>
        <v>science fiction</v>
      </c>
      <c r="S131" s="9">
        <f t="shared" ref="S131:S194" si="18">(((J131/60)/60)/24)+DATE(1970,1,1)</f>
        <v>41882.937303240738</v>
      </c>
      <c r="T131" s="9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  <c r="U132">
        <f t="shared" si="2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  <c r="U133">
        <f t="shared" si="2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9.57</v>
      </c>
      <c r="P134">
        <f t="shared" si="15"/>
        <v>94.5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  <c r="U134">
        <f t="shared" si="2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  <c r="U135">
        <f t="shared" si="2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  <c r="U136">
        <f t="shared" si="2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13.43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  <c r="U137">
        <f t="shared" si="2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  <c r="U138">
        <f t="shared" si="2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  <c r="U139">
        <f t="shared" si="2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3.14</v>
      </c>
      <c r="P140">
        <f t="shared" si="15"/>
        <v>81.2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  <c r="U140">
        <f t="shared" si="2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  <c r="U141">
        <f t="shared" si="2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  <c r="U142">
        <f t="shared" si="2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10.78</v>
      </c>
      <c r="P143">
        <f t="shared" si="15"/>
        <v>46.2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  <c r="U143">
        <f t="shared" si="2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0.33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  <c r="U144">
        <f t="shared" si="2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  <c r="U145">
        <f t="shared" si="2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27.6</v>
      </c>
      <c r="P146">
        <f t="shared" si="15"/>
        <v>55.9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  <c r="U146">
        <f t="shared" si="2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7.51</v>
      </c>
      <c r="P147">
        <f t="shared" si="15"/>
        <v>37.6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  <c r="U147">
        <f t="shared" si="2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0.57999999999999996</v>
      </c>
      <c r="P148">
        <f t="shared" si="15"/>
        <v>38.299999999999997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  <c r="U148">
        <f t="shared" si="2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  <c r="U149">
        <f t="shared" si="2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0.08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  <c r="U150">
        <f t="shared" si="2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0.92</v>
      </c>
      <c r="P151">
        <f t="shared" si="15"/>
        <v>15.3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  <c r="U151">
        <f t="shared" si="2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23.16</v>
      </c>
      <c r="P152">
        <f t="shared" si="15"/>
        <v>449.4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  <c r="U152">
        <f t="shared" si="2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0.06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  <c r="U153">
        <f t="shared" si="2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0.01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  <c r="U154">
        <f t="shared" si="2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0.72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  <c r="U155">
        <f t="shared" si="2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2.67</v>
      </c>
      <c r="P156">
        <f t="shared" si="15"/>
        <v>13.3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  <c r="U156">
        <f t="shared" si="2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0.01</v>
      </c>
      <c r="P157">
        <f t="shared" si="15"/>
        <v>20.3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  <c r="U157">
        <f t="shared" si="2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5.0999999999999996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  <c r="U158">
        <f t="shared" si="2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0.27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  <c r="U159">
        <f t="shared" si="2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  <c r="U160">
        <f t="shared" si="2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  <c r="U161">
        <f t="shared" si="2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  <c r="U162">
        <f t="shared" si="2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0.01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  <c r="U163">
        <f t="shared" si="2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15.54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  <c r="U164">
        <f t="shared" si="2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  <c r="U165">
        <f t="shared" si="2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0.53</v>
      </c>
      <c r="P166">
        <f t="shared" si="15"/>
        <v>91.4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  <c r="U166">
        <f t="shared" si="2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  <c r="U167">
        <f t="shared" si="2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  <c r="U168">
        <f t="shared" si="2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0.01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  <c r="U169">
        <f t="shared" si="2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4.0599999999999996</v>
      </c>
      <c r="P170">
        <f t="shared" si="15"/>
        <v>108.3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  <c r="U170">
        <f t="shared" si="2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22.4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  <c r="U171">
        <f t="shared" si="2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3.25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  <c r="U172">
        <f t="shared" si="2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  <c r="U173">
        <f t="shared" si="2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  <c r="U174">
        <f t="shared" si="2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  <c r="U175">
        <f t="shared" si="2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  <c r="U176">
        <f t="shared" si="2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6.49</v>
      </c>
      <c r="P177">
        <f t="shared" si="15"/>
        <v>49.9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  <c r="U177">
        <f t="shared" si="2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  <c r="U178">
        <f t="shared" si="2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  <c r="U179">
        <f t="shared" si="2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  <c r="U180">
        <f t="shared" si="2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  <c r="U181">
        <f t="shared" si="2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33.42</v>
      </c>
      <c r="P182">
        <f t="shared" si="15"/>
        <v>30.8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  <c r="U182">
        <f t="shared" si="2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21.09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  <c r="U183">
        <f t="shared" si="2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  <c r="U184">
        <f t="shared" si="20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35.86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  <c r="U185">
        <f t="shared" si="2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3.4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  <c r="U186">
        <f t="shared" si="2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5.5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  <c r="U187">
        <f t="shared" si="2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  <c r="U188">
        <f t="shared" si="2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  <c r="U189">
        <f t="shared" si="2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  <c r="U190">
        <f t="shared" si="2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7.0000000000000007E-2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  <c r="U191">
        <f t="shared" si="20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0.42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  <c r="U192">
        <f t="shared" si="2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  <c r="U193">
        <f t="shared" si="2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5.7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  <c r="U194">
        <f t="shared" si="20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ROUND((E195/D195)*100,2)</f>
        <v>0</v>
      </c>
      <c r="P195">
        <f t="shared" ref="P195:P258" si="22">IF(E195=0, 0,ROUND( E195/L195,1))</f>
        <v>0</v>
      </c>
      <c r="Q195" t="str">
        <f t="shared" ref="Q195:Q258" si="23">LEFT(N195,FIND("/",N195,1)-1)</f>
        <v>film &amp; video</v>
      </c>
      <c r="R195" t="str">
        <f t="shared" ref="R195:R258" si="24">MID(N195,FIND("/",N195)+1,256)</f>
        <v>drama</v>
      </c>
      <c r="S195" s="9">
        <f t="shared" ref="S195:S258" si="25">(((J195/60)/60)/24)+DATE(1970,1,1)</f>
        <v>41911.934791666667</v>
      </c>
      <c r="T195" s="9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0.12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  <c r="U196">
        <f t="shared" si="27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>
        <f t="shared" si="22"/>
        <v>0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  <c r="U197">
        <f t="shared" si="27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41.86</v>
      </c>
      <c r="P198">
        <f t="shared" si="22"/>
        <v>77.099999999999994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  <c r="U198">
        <f t="shared" si="27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10.48</v>
      </c>
      <c r="P199">
        <f t="shared" si="22"/>
        <v>32.799999999999997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  <c r="U199">
        <f t="shared" si="27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1.1200000000000001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  <c r="U200">
        <f t="shared" si="27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>
        <f t="shared" si="22"/>
        <v>0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  <c r="U201">
        <f t="shared" si="27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26.19</v>
      </c>
      <c r="P202">
        <f t="shared" si="22"/>
        <v>87.3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  <c r="U202">
        <f t="shared" si="27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58.46</v>
      </c>
      <c r="P203">
        <f t="shared" si="22"/>
        <v>54.3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  <c r="U203">
        <f t="shared" si="27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>
        <f t="shared" si="22"/>
        <v>0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  <c r="U204">
        <f t="shared" si="27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29.84</v>
      </c>
      <c r="P205">
        <f t="shared" si="22"/>
        <v>93.3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  <c r="U205">
        <f t="shared" si="27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50.72</v>
      </c>
      <c r="P206">
        <f t="shared" si="22"/>
        <v>117.7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  <c r="U206">
        <f t="shared" si="27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16.25</v>
      </c>
      <c r="P207">
        <f t="shared" si="22"/>
        <v>76.5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  <c r="U207">
        <f t="shared" si="27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>
        <f t="shared" si="22"/>
        <v>0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  <c r="U208">
        <f t="shared" si="27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15.21</v>
      </c>
      <c r="P209">
        <f t="shared" si="22"/>
        <v>163.80000000000001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  <c r="U209">
        <f t="shared" si="27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>
        <f t="shared" si="22"/>
        <v>0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  <c r="U210">
        <f t="shared" si="27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>
        <f t="shared" si="22"/>
        <v>0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  <c r="U211">
        <f t="shared" si="27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25.25</v>
      </c>
      <c r="P212">
        <f t="shared" si="22"/>
        <v>91.8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  <c r="U212">
        <f t="shared" si="27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44.6</v>
      </c>
      <c r="P213">
        <f t="shared" si="22"/>
        <v>185.8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  <c r="U213">
        <f t="shared" si="27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0.02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  <c r="U214">
        <f t="shared" si="27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0.04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  <c r="U215">
        <f t="shared" si="27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0.01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  <c r="U216">
        <f t="shared" si="27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0.23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  <c r="U217">
        <f t="shared" si="27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55.7</v>
      </c>
      <c r="P218">
        <f t="shared" si="22"/>
        <v>331.5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  <c r="U218">
        <f t="shared" si="27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11.94</v>
      </c>
      <c r="P219">
        <f t="shared" si="22"/>
        <v>314.3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  <c r="U219">
        <f t="shared" si="27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  <c r="U220">
        <f t="shared" si="27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17.63</v>
      </c>
      <c r="P221">
        <f t="shared" si="22"/>
        <v>116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  <c r="U221">
        <f t="shared" si="27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0.72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  <c r="U222">
        <f t="shared" si="27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>
        <f t="shared" si="22"/>
        <v>0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  <c r="U223">
        <f t="shared" si="27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  <c r="U224">
        <f t="shared" si="27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>
        <f t="shared" si="22"/>
        <v>0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  <c r="U225">
        <f t="shared" si="27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>
        <f t="shared" si="22"/>
        <v>0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  <c r="U226">
        <f t="shared" si="27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>
        <f t="shared" si="22"/>
        <v>0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  <c r="U227">
        <f t="shared" si="27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0.86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  <c r="U228">
        <f t="shared" si="27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>
        <f t="shared" si="22"/>
        <v>0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  <c r="U229">
        <f t="shared" si="27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>
        <f t="shared" si="22"/>
        <v>0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  <c r="U230">
        <f t="shared" si="27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>
        <f t="shared" si="22"/>
        <v>0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  <c r="U231">
        <f t="shared" si="27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0.4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  <c r="U232">
        <f t="shared" si="27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>
        <f t="shared" si="22"/>
        <v>0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  <c r="U233">
        <f t="shared" si="27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2.75</v>
      </c>
      <c r="P234">
        <f t="shared" si="22"/>
        <v>15.7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  <c r="U234">
        <f t="shared" si="27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>
        <f t="shared" si="22"/>
        <v>0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  <c r="U235">
        <f t="shared" si="27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40.1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  <c r="U236">
        <f t="shared" si="27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>
        <f t="shared" si="22"/>
        <v>0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  <c r="U237">
        <f t="shared" si="27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>
        <f t="shared" si="22"/>
        <v>0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  <c r="U238">
        <f t="shared" si="27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0.33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  <c r="U239">
        <f t="shared" si="27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>
        <f t="shared" si="22"/>
        <v>0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  <c r="U240">
        <f t="shared" si="27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  <c r="U241">
        <f t="shared" si="27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107.63</v>
      </c>
      <c r="P242">
        <f t="shared" si="22"/>
        <v>117.8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  <c r="U242">
        <f t="shared" si="27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112.64</v>
      </c>
      <c r="P243">
        <f t="shared" si="22"/>
        <v>109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  <c r="U243">
        <f t="shared" si="27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113.46</v>
      </c>
      <c r="P244">
        <f t="shared" si="22"/>
        <v>73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  <c r="U244">
        <f t="shared" si="27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102.59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  <c r="U245">
        <f t="shared" si="27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113.76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  <c r="U246">
        <f t="shared" si="27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103.72</v>
      </c>
      <c r="P247">
        <f t="shared" si="22"/>
        <v>54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  <c r="U247">
        <f t="shared" si="27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305.45999999999998</v>
      </c>
      <c r="P248">
        <f t="shared" si="22"/>
        <v>68.5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  <c r="U248">
        <f t="shared" si="27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134.1</v>
      </c>
      <c r="P249">
        <f t="shared" si="22"/>
        <v>108.1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  <c r="U249">
        <f t="shared" si="27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101.33</v>
      </c>
      <c r="P250">
        <f t="shared" si="22"/>
        <v>590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  <c r="U250">
        <f t="shared" si="27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112.92</v>
      </c>
      <c r="P251">
        <f t="shared" si="22"/>
        <v>48.1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  <c r="U251">
        <f t="shared" si="27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105.58</v>
      </c>
      <c r="P252">
        <f t="shared" si="22"/>
        <v>72.5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  <c r="U252">
        <f t="shared" si="27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125.57</v>
      </c>
      <c r="P253">
        <f t="shared" si="22"/>
        <v>57.1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  <c r="U253">
        <f t="shared" si="27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184.56</v>
      </c>
      <c r="P254">
        <f t="shared" si="22"/>
        <v>85.4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  <c r="U254">
        <f t="shared" si="27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100.73</v>
      </c>
      <c r="P255">
        <f t="shared" si="22"/>
        <v>215.9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  <c r="U255">
        <f t="shared" si="27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116.95</v>
      </c>
      <c r="P256">
        <f t="shared" si="22"/>
        <v>89.4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  <c r="U256">
        <f t="shared" si="27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106.73</v>
      </c>
      <c r="P257">
        <f t="shared" si="22"/>
        <v>45.4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  <c r="U257">
        <f t="shared" si="27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139.1</v>
      </c>
      <c r="P258">
        <f t="shared" si="22"/>
        <v>65.8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  <c r="U258">
        <f t="shared" si="27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ROUND((E259/D259)*100,2)</f>
        <v>106.73</v>
      </c>
      <c r="P259">
        <f t="shared" ref="P259:P322" si="29">IF(E259=0, 0,ROUND( E259/L259,1))</f>
        <v>66.7</v>
      </c>
      <c r="Q259" t="str">
        <f t="shared" ref="Q259:Q322" si="30">LEFT(N259,FIND("/",N259,1)-1)</f>
        <v>film &amp; video</v>
      </c>
      <c r="R259" t="str">
        <f t="shared" ref="R259:R322" si="31">MID(N259,FIND("/",N259)+1,256)</f>
        <v>documentary</v>
      </c>
      <c r="S259" s="9">
        <f t="shared" ref="S259:S322" si="32">(((J259/60)/60)/24)+DATE(1970,1,1)</f>
        <v>42479.626875000002</v>
      </c>
      <c r="T259" s="9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191.14</v>
      </c>
      <c r="P260">
        <f t="shared" si="29"/>
        <v>83.3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9">
        <f t="shared" si="33"/>
        <v>40712.051689814813</v>
      </c>
      <c r="U260">
        <f t="shared" si="3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131.94</v>
      </c>
      <c r="P261">
        <f t="shared" si="29"/>
        <v>105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9">
        <f t="shared" si="33"/>
        <v>42102.738067129627</v>
      </c>
      <c r="U261">
        <f t="shared" si="3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106.4</v>
      </c>
      <c r="P262">
        <f t="shared" si="29"/>
        <v>120.9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9">
        <f t="shared" si="33"/>
        <v>40376.415972222225</v>
      </c>
      <c r="U262">
        <f t="shared" si="3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107.4</v>
      </c>
      <c r="P263">
        <f t="shared" si="29"/>
        <v>97.6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9">
        <f t="shared" si="33"/>
        <v>41067.621527777781</v>
      </c>
      <c r="U263">
        <f t="shared" si="3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41.4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9">
        <f t="shared" si="33"/>
        <v>40600.24800925926</v>
      </c>
      <c r="U264">
        <f t="shared" si="3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118.08</v>
      </c>
      <c r="P265">
        <f t="shared" si="29"/>
        <v>30.7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9">
        <f t="shared" si="33"/>
        <v>41179.954791666663</v>
      </c>
      <c r="U265">
        <f t="shared" si="3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118.2</v>
      </c>
      <c r="P266">
        <f t="shared" si="29"/>
        <v>64.900000000000006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9">
        <f t="shared" si="33"/>
        <v>41040.620312500003</v>
      </c>
      <c r="U266">
        <f t="shared" si="3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111.1</v>
      </c>
      <c r="P267">
        <f t="shared" si="29"/>
        <v>95.8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9">
        <f t="shared" si="33"/>
        <v>40308.844444444447</v>
      </c>
      <c r="U267">
        <f t="shared" si="3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145.5</v>
      </c>
      <c r="P268">
        <f t="shared" si="29"/>
        <v>40.4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9">
        <f t="shared" si="33"/>
        <v>40291.160416666666</v>
      </c>
      <c r="U268">
        <f t="shared" si="3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131.63</v>
      </c>
      <c r="P269">
        <f t="shared" si="29"/>
        <v>78.599999999999994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9">
        <f t="shared" si="33"/>
        <v>41815.452534722222</v>
      </c>
      <c r="U269">
        <f t="shared" si="3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111.4</v>
      </c>
      <c r="P270">
        <f t="shared" si="29"/>
        <v>50.2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9">
        <f t="shared" si="33"/>
        <v>40854.194189814814</v>
      </c>
      <c r="U270">
        <f t="shared" si="3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147.22999999999999</v>
      </c>
      <c r="P271">
        <f t="shared" si="29"/>
        <v>92.3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9">
        <f t="shared" si="33"/>
        <v>42788.197013888886</v>
      </c>
      <c r="U271">
        <f t="shared" si="3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152.61000000000001</v>
      </c>
      <c r="P272">
        <f t="shared" si="29"/>
        <v>57.5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9">
        <f t="shared" si="33"/>
        <v>40688.166666666664</v>
      </c>
      <c r="U272">
        <f t="shared" si="3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104.68</v>
      </c>
      <c r="P273">
        <f t="shared" si="29"/>
        <v>109.4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9">
        <f t="shared" si="33"/>
        <v>41641.333333333336</v>
      </c>
      <c r="U273">
        <f t="shared" si="3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177.43</v>
      </c>
      <c r="P274">
        <f t="shared" si="29"/>
        <v>81.900000000000006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9">
        <f t="shared" si="33"/>
        <v>40296.78402777778</v>
      </c>
      <c r="U274">
        <f t="shared" si="3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107.78</v>
      </c>
      <c r="P275">
        <f t="shared" si="29"/>
        <v>45.7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9">
        <f t="shared" si="33"/>
        <v>40727.498449074075</v>
      </c>
      <c r="U275">
        <f t="shared" si="3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9">
        <f t="shared" si="33"/>
        <v>41004.290972222225</v>
      </c>
      <c r="U276">
        <f t="shared" si="3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108.4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9">
        <f t="shared" si="33"/>
        <v>41223.073680555557</v>
      </c>
      <c r="U277">
        <f t="shared" si="3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147.6</v>
      </c>
      <c r="P278">
        <f t="shared" si="29"/>
        <v>95.2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9">
        <f t="shared" si="33"/>
        <v>41027.040208333332</v>
      </c>
      <c r="U278">
        <f t="shared" si="3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110.38</v>
      </c>
      <c r="P279">
        <f t="shared" si="29"/>
        <v>75.400000000000006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9">
        <f t="shared" si="33"/>
        <v>42147.891423611116</v>
      </c>
      <c r="U279">
        <f t="shared" si="3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150.35</v>
      </c>
      <c r="P280">
        <f t="shared" si="29"/>
        <v>97.8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9">
        <f t="shared" si="33"/>
        <v>41194.040960648148</v>
      </c>
      <c r="U280">
        <f t="shared" si="3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157.32</v>
      </c>
      <c r="P281">
        <f t="shared" si="29"/>
        <v>87.7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9">
        <f t="shared" si="33"/>
        <v>42793.084027777775</v>
      </c>
      <c r="U281">
        <f t="shared" si="3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156.13999999999999</v>
      </c>
      <c r="P282">
        <f t="shared" si="29"/>
        <v>54.7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9">
        <f t="shared" si="33"/>
        <v>41789.590682870366</v>
      </c>
      <c r="U282">
        <f t="shared" si="3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120.59</v>
      </c>
      <c r="P283">
        <f t="shared" si="29"/>
        <v>84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9">
        <f t="shared" si="33"/>
        <v>40035.80972222222</v>
      </c>
      <c r="U283">
        <f t="shared" si="3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101.19</v>
      </c>
      <c r="P284">
        <f t="shared" si="29"/>
        <v>254.4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9">
        <f t="shared" si="33"/>
        <v>40231.916666666664</v>
      </c>
      <c r="U284">
        <f t="shared" si="3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114.27</v>
      </c>
      <c r="P285">
        <f t="shared" si="29"/>
        <v>101.8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9">
        <f t="shared" si="33"/>
        <v>40695.207638888889</v>
      </c>
      <c r="U285">
        <f t="shared" si="3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104.63</v>
      </c>
      <c r="P286">
        <f t="shared" si="29"/>
        <v>55.1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9">
        <f t="shared" si="33"/>
        <v>40929.738194444442</v>
      </c>
      <c r="U286">
        <f t="shared" si="3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228.83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9">
        <f t="shared" si="33"/>
        <v>41536.756111111114</v>
      </c>
      <c r="U287">
        <f t="shared" si="3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109.15</v>
      </c>
      <c r="P288">
        <f t="shared" si="29"/>
        <v>121.3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9">
        <f t="shared" si="33"/>
        <v>41358.774583333332</v>
      </c>
      <c r="U288">
        <f t="shared" si="3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176.3</v>
      </c>
      <c r="P289">
        <f t="shared" si="29"/>
        <v>91.2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9">
        <f t="shared" si="33"/>
        <v>41215.166666666664</v>
      </c>
      <c r="U289">
        <f t="shared" si="3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103.21</v>
      </c>
      <c r="P290">
        <f t="shared" si="29"/>
        <v>115.4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9">
        <f t="shared" si="33"/>
        <v>41086.168900462959</v>
      </c>
      <c r="U290">
        <f t="shared" si="3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104.82</v>
      </c>
      <c r="P291">
        <f t="shared" si="29"/>
        <v>67.8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9">
        <f t="shared" si="33"/>
        <v>41580.456412037034</v>
      </c>
      <c r="U291">
        <f t="shared" si="3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106.68</v>
      </c>
      <c r="P292">
        <f t="shared" si="29"/>
        <v>28.6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9">
        <f t="shared" si="33"/>
        <v>40576.332638888889</v>
      </c>
      <c r="U292">
        <f t="shared" si="3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120.02</v>
      </c>
      <c r="P293">
        <f t="shared" si="29"/>
        <v>46.9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9">
        <f t="shared" si="33"/>
        <v>41395.000694444447</v>
      </c>
      <c r="U293">
        <f t="shared" si="3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101.51</v>
      </c>
      <c r="P294">
        <f t="shared" si="29"/>
        <v>154.4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9">
        <f t="shared" si="33"/>
        <v>40845.165972222225</v>
      </c>
      <c r="U294">
        <f t="shared" si="3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101.38</v>
      </c>
      <c r="P295">
        <f t="shared" si="29"/>
        <v>201.2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9">
        <f t="shared" si="33"/>
        <v>41749.667986111112</v>
      </c>
      <c r="U295">
        <f t="shared" si="3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9">
        <f t="shared" si="33"/>
        <v>40378.666666666664</v>
      </c>
      <c r="U296">
        <f t="shared" si="3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133.11000000000001</v>
      </c>
      <c r="P297">
        <f t="shared" si="29"/>
        <v>100.1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9">
        <f t="shared" si="33"/>
        <v>41579</v>
      </c>
      <c r="U297">
        <f t="shared" si="3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118.73</v>
      </c>
      <c r="P298">
        <f t="shared" si="29"/>
        <v>230.1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9">
        <f t="shared" si="33"/>
        <v>41159.475497685184</v>
      </c>
      <c r="U298">
        <f t="shared" si="3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100.64</v>
      </c>
      <c r="P299">
        <f t="shared" si="29"/>
        <v>141.69999999999999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9">
        <f t="shared" si="33"/>
        <v>42125.165972222225</v>
      </c>
      <c r="U299">
        <f t="shared" si="3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108.93</v>
      </c>
      <c r="P300">
        <f t="shared" si="29"/>
        <v>56.3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9">
        <f t="shared" si="33"/>
        <v>41768.875</v>
      </c>
      <c r="U300">
        <f t="shared" si="3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178.95</v>
      </c>
      <c r="P301">
        <f t="shared" si="29"/>
        <v>73.3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9">
        <f t="shared" si="33"/>
        <v>40499.266898148147</v>
      </c>
      <c r="U301">
        <f t="shared" si="3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101.72</v>
      </c>
      <c r="P302">
        <f t="shared" si="29"/>
        <v>85.3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9">
        <f t="shared" si="33"/>
        <v>40657.959930555553</v>
      </c>
      <c r="U302">
        <f t="shared" si="3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118.74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9">
        <f t="shared" si="33"/>
        <v>41352.696006944447</v>
      </c>
      <c r="U303">
        <f t="shared" si="3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100.46</v>
      </c>
      <c r="P304">
        <f t="shared" si="29"/>
        <v>93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9">
        <f t="shared" si="33"/>
        <v>40963.856921296298</v>
      </c>
      <c r="U304">
        <f t="shared" si="3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137.47</v>
      </c>
      <c r="P305">
        <f t="shared" si="29"/>
        <v>50.3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9">
        <f t="shared" si="33"/>
        <v>41062.071134259262</v>
      </c>
      <c r="U305">
        <f t="shared" si="3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231.65</v>
      </c>
      <c r="P306">
        <f t="shared" si="29"/>
        <v>106.4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9">
        <f t="shared" si="33"/>
        <v>41153.083333333336</v>
      </c>
      <c r="U306">
        <f t="shared" si="3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130.33000000000001</v>
      </c>
      <c r="P307">
        <f t="shared" si="29"/>
        <v>51.7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9">
        <f t="shared" si="33"/>
        <v>40978.630196759259</v>
      </c>
      <c r="U307">
        <f t="shared" si="3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292.89999999999998</v>
      </c>
      <c r="P308">
        <f t="shared" si="29"/>
        <v>36.6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9">
        <f t="shared" si="33"/>
        <v>41353.795520833337</v>
      </c>
      <c r="U308">
        <f t="shared" si="3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111.32</v>
      </c>
      <c r="P309">
        <f t="shared" si="29"/>
        <v>42.5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9">
        <f t="shared" si="33"/>
        <v>41312.944456018515</v>
      </c>
      <c r="U309">
        <f t="shared" si="3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105.57</v>
      </c>
      <c r="P310">
        <f t="shared" si="29"/>
        <v>62.7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9">
        <f t="shared" si="33"/>
        <v>40612.694560185184</v>
      </c>
      <c r="U310">
        <f t="shared" si="3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118.94</v>
      </c>
      <c r="P311">
        <f t="shared" si="29"/>
        <v>90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9">
        <f t="shared" si="33"/>
        <v>41155.751550925925</v>
      </c>
      <c r="U311">
        <f t="shared" si="3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104.13</v>
      </c>
      <c r="P312">
        <f t="shared" si="29"/>
        <v>28.9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9">
        <f t="shared" si="33"/>
        <v>40836.083333333336</v>
      </c>
      <c r="U312">
        <f t="shared" si="3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104.1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9">
        <f t="shared" si="33"/>
        <v>40909.332638888889</v>
      </c>
      <c r="U313">
        <f t="shared" si="3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111.88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9">
        <f t="shared" si="33"/>
        <v>41378.877685185187</v>
      </c>
      <c r="U314">
        <f t="shared" si="3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104.74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9">
        <f t="shared" si="33"/>
        <v>40401.665972222225</v>
      </c>
      <c r="U315">
        <f t="shared" si="3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385.15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9">
        <f t="shared" si="33"/>
        <v>41334.833194444444</v>
      </c>
      <c r="U316">
        <f t="shared" si="3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101.25</v>
      </c>
      <c r="P317">
        <f t="shared" si="29"/>
        <v>200.9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9">
        <f t="shared" si="33"/>
        <v>41143.77238425926</v>
      </c>
      <c r="U317">
        <f t="shared" si="3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113.77</v>
      </c>
      <c r="P318">
        <f t="shared" si="29"/>
        <v>108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9">
        <f t="shared" si="33"/>
        <v>41984.207638888889</v>
      </c>
      <c r="U318">
        <f t="shared" si="3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100.8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9">
        <f t="shared" si="33"/>
        <v>41619.676886574074</v>
      </c>
      <c r="U319">
        <f t="shared" si="3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283.32</v>
      </c>
      <c r="P320">
        <f t="shared" si="29"/>
        <v>49.9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9">
        <f t="shared" si="33"/>
        <v>41359.997118055559</v>
      </c>
      <c r="U320">
        <f t="shared" si="3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112.68</v>
      </c>
      <c r="P321">
        <f t="shared" si="29"/>
        <v>110.5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9">
        <f t="shared" si="33"/>
        <v>40211.332638888889</v>
      </c>
      <c r="U321">
        <f t="shared" si="3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106.58</v>
      </c>
      <c r="P322">
        <f t="shared" si="29"/>
        <v>134.9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9">
        <f t="shared" si="33"/>
        <v>42360.958333333328</v>
      </c>
      <c r="U322">
        <f t="shared" si="3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ROUND((E323/D323)*100,2)</f>
        <v>102.66</v>
      </c>
      <c r="P323">
        <f t="shared" ref="P323:P386" si="36">IF(E323=0, 0,ROUND( E323/L323,1))</f>
        <v>106.6</v>
      </c>
      <c r="Q323" t="str">
        <f t="shared" ref="Q323:Q386" si="37">LEFT(N323,FIND("/",N323,1)-1)</f>
        <v>film &amp; video</v>
      </c>
      <c r="R323" t="str">
        <f t="shared" ref="R323:R386" si="38">MID(N323,FIND("/",N323)+1,256)</f>
        <v>documentary</v>
      </c>
      <c r="S323" s="9">
        <f t="shared" ref="S323:S386" si="39">(((J323/60)/60)/24)+DATE(1970,1,1)</f>
        <v>42647.446597222224</v>
      </c>
      <c r="T323" s="9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107.91</v>
      </c>
      <c r="P324">
        <f t="shared" si="36"/>
        <v>145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9">
        <f t="shared" si="40"/>
        <v>42503.57</v>
      </c>
      <c r="U324">
        <f t="shared" si="4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123.07</v>
      </c>
      <c r="P325">
        <f t="shared" si="36"/>
        <v>114.6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9">
        <f t="shared" si="40"/>
        <v>42725.332638888889</v>
      </c>
      <c r="U325">
        <f t="shared" si="4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101.6</v>
      </c>
      <c r="P326">
        <f t="shared" si="36"/>
        <v>105.3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9">
        <f t="shared" si="40"/>
        <v>42217.626250000001</v>
      </c>
      <c r="U326">
        <f t="shared" si="4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104.4</v>
      </c>
      <c r="P327">
        <f t="shared" si="36"/>
        <v>70.900000000000006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9">
        <f t="shared" si="40"/>
        <v>42724.187881944439</v>
      </c>
      <c r="U327">
        <f t="shared" si="4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112.93</v>
      </c>
      <c r="P328">
        <f t="shared" si="36"/>
        <v>147.19999999999999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9">
        <f t="shared" si="40"/>
        <v>42808.956250000003</v>
      </c>
      <c r="U328">
        <f t="shared" si="4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>
        <f t="shared" si="36"/>
        <v>160.5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9">
        <f t="shared" si="40"/>
        <v>42085.333333333328</v>
      </c>
      <c r="U329">
        <f t="shared" si="4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</v>
      </c>
      <c r="P330">
        <f t="shared" si="36"/>
        <v>156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9">
        <f t="shared" si="40"/>
        <v>42309.166666666672</v>
      </c>
      <c r="U330">
        <f t="shared" si="4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>
        <f t="shared" si="36"/>
        <v>63.2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9">
        <f t="shared" si="40"/>
        <v>42315.166666666672</v>
      </c>
      <c r="U331">
        <f t="shared" si="4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101.83</v>
      </c>
      <c r="P332">
        <f t="shared" si="36"/>
        <v>104.8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9">
        <f t="shared" si="40"/>
        <v>41411.165972222225</v>
      </c>
      <c r="U332">
        <f t="shared" si="4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106.61</v>
      </c>
      <c r="P333">
        <f t="shared" si="36"/>
        <v>97.4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9">
        <f t="shared" si="40"/>
        <v>42538.581412037034</v>
      </c>
      <c r="U333">
        <f t="shared" si="4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113.02</v>
      </c>
      <c r="P334">
        <f t="shared" si="36"/>
        <v>203.6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9">
        <f t="shared" si="40"/>
        <v>42305.333333333328</v>
      </c>
      <c r="U334">
        <f t="shared" si="4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125.23</v>
      </c>
      <c r="P335">
        <f t="shared" si="36"/>
        <v>188.3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9">
        <f t="shared" si="40"/>
        <v>42467.59480324074</v>
      </c>
      <c r="U335">
        <f t="shared" si="4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>
        <f t="shared" si="36"/>
        <v>146.69999999999999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9">
        <f t="shared" si="40"/>
        <v>42139.791666666672</v>
      </c>
      <c r="U336">
        <f t="shared" si="4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</v>
      </c>
      <c r="P337">
        <f t="shared" si="36"/>
        <v>109.2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9">
        <f t="shared" si="40"/>
        <v>42132.916666666672</v>
      </c>
      <c r="U337">
        <f t="shared" si="4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116.84</v>
      </c>
      <c r="P338">
        <f t="shared" si="36"/>
        <v>59.2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9">
        <f t="shared" si="40"/>
        <v>42321.637939814813</v>
      </c>
      <c r="U338">
        <f t="shared" si="4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101.17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9">
        <f t="shared" si="40"/>
        <v>42077.086898148147</v>
      </c>
      <c r="U339">
        <f t="shared" si="4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9">
        <f t="shared" si="40"/>
        <v>42616.041666666672</v>
      </c>
      <c r="U340">
        <f t="shared" si="4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</v>
      </c>
      <c r="P341">
        <f t="shared" si="36"/>
        <v>72.900000000000006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9">
        <f t="shared" si="40"/>
        <v>42123.760046296295</v>
      </c>
      <c r="U341">
        <f t="shared" si="4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</v>
      </c>
      <c r="P342">
        <f t="shared" si="36"/>
        <v>146.30000000000001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9">
        <f t="shared" si="40"/>
        <v>42802.875</v>
      </c>
      <c r="U342">
        <f t="shared" si="4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</v>
      </c>
      <c r="P343">
        <f t="shared" si="36"/>
        <v>67.900000000000006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9">
        <f t="shared" si="40"/>
        <v>41913.165972222225</v>
      </c>
      <c r="U343">
        <f t="shared" si="4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100.37</v>
      </c>
      <c r="P344">
        <f t="shared" si="36"/>
        <v>169.9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9">
        <f t="shared" si="40"/>
        <v>42489.780844907407</v>
      </c>
      <c r="U344">
        <f t="shared" si="4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102.03</v>
      </c>
      <c r="P345">
        <f t="shared" si="36"/>
        <v>58.4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9">
        <f t="shared" si="40"/>
        <v>41957.125</v>
      </c>
      <c r="U345">
        <f t="shared" si="4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</v>
      </c>
      <c r="P346">
        <f t="shared" si="36"/>
        <v>120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9">
        <f t="shared" si="40"/>
        <v>42156.097222222219</v>
      </c>
      <c r="U346">
        <f t="shared" si="4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123.28</v>
      </c>
      <c r="P347">
        <f t="shared" si="36"/>
        <v>99.9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9">
        <f t="shared" si="40"/>
        <v>42144.944328703699</v>
      </c>
      <c r="U347">
        <f t="shared" si="4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170.29</v>
      </c>
      <c r="P348">
        <f t="shared" si="36"/>
        <v>90.6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9">
        <f t="shared" si="40"/>
        <v>42291.500243055561</v>
      </c>
      <c r="U348">
        <f t="shared" si="4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</v>
      </c>
      <c r="P349">
        <f t="shared" si="36"/>
        <v>117.8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9">
        <f t="shared" si="40"/>
        <v>42322.537141203706</v>
      </c>
      <c r="U349">
        <f t="shared" si="4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86.6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9">
        <f t="shared" si="40"/>
        <v>42237.58699074074</v>
      </c>
      <c r="U350">
        <f t="shared" si="4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106.64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9">
        <f t="shared" si="40"/>
        <v>42790.498935185184</v>
      </c>
      <c r="U351">
        <f t="shared" si="4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114.76</v>
      </c>
      <c r="P352">
        <f t="shared" si="36"/>
        <v>129.80000000000001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9">
        <f t="shared" si="40"/>
        <v>42624.165972222225</v>
      </c>
      <c r="U352">
        <f t="shared" si="4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</v>
      </c>
      <c r="P353">
        <f t="shared" si="36"/>
        <v>44.9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9">
        <f t="shared" si="40"/>
        <v>42467.923078703709</v>
      </c>
      <c r="U353">
        <f t="shared" si="4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>
        <f t="shared" si="36"/>
        <v>40.799999999999997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9">
        <f t="shared" si="40"/>
        <v>41920.167453703703</v>
      </c>
      <c r="U354">
        <f t="shared" si="4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108.62</v>
      </c>
      <c r="P355">
        <f t="shared" si="36"/>
        <v>103.5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9">
        <f t="shared" si="40"/>
        <v>42327.833553240736</v>
      </c>
      <c r="U355">
        <f t="shared" si="4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</v>
      </c>
      <c r="P356">
        <f t="shared" si="36"/>
        <v>125.4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9">
        <f t="shared" si="40"/>
        <v>42468.786122685182</v>
      </c>
      <c r="U356">
        <f t="shared" si="4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116.26</v>
      </c>
      <c r="P357">
        <f t="shared" si="36"/>
        <v>246.6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9">
        <f t="shared" si="40"/>
        <v>41974.3355787037</v>
      </c>
      <c r="U357">
        <f t="shared" si="4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9">
        <f t="shared" si="40"/>
        <v>42445.761493055557</v>
      </c>
      <c r="U358">
        <f t="shared" si="4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86.1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9">
        <f t="shared" si="40"/>
        <v>42118.222187499996</v>
      </c>
      <c r="U359">
        <f t="shared" si="4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103.09</v>
      </c>
      <c r="P360">
        <f t="shared" si="36"/>
        <v>193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9">
        <f t="shared" si="40"/>
        <v>42536.625</v>
      </c>
      <c r="U360">
        <f t="shared" si="4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104.86</v>
      </c>
      <c r="P361">
        <f t="shared" si="36"/>
        <v>84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9">
        <f t="shared" si="40"/>
        <v>41957.216666666667</v>
      </c>
      <c r="U361">
        <f t="shared" si="4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101.38</v>
      </c>
      <c r="P362">
        <f t="shared" si="36"/>
        <v>139.80000000000001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9">
        <f t="shared" si="40"/>
        <v>42208.132638888885</v>
      </c>
      <c r="U362">
        <f t="shared" si="4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111.08</v>
      </c>
      <c r="P363">
        <f t="shared" si="36"/>
        <v>109.8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9">
        <f t="shared" si="40"/>
        <v>41966.042893518519</v>
      </c>
      <c r="U363">
        <f t="shared" si="4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124.16</v>
      </c>
      <c r="P364">
        <f t="shared" si="36"/>
        <v>139.5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9">
        <f t="shared" si="40"/>
        <v>41859</v>
      </c>
      <c r="U364">
        <f t="shared" si="4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</v>
      </c>
      <c r="P365">
        <f t="shared" si="36"/>
        <v>347.8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9">
        <f t="shared" si="40"/>
        <v>40300.806944444441</v>
      </c>
      <c r="U365">
        <f t="shared" si="4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</v>
      </c>
      <c r="P366">
        <f t="shared" si="36"/>
        <v>68.2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9">
        <f t="shared" si="40"/>
        <v>41811.165972222225</v>
      </c>
      <c r="U366">
        <f t="shared" si="4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</v>
      </c>
      <c r="P367">
        <f t="shared" si="36"/>
        <v>239.9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9">
        <f t="shared" si="40"/>
        <v>41698.606469907405</v>
      </c>
      <c r="U367">
        <f t="shared" si="4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101.32</v>
      </c>
      <c r="P368">
        <f t="shared" si="36"/>
        <v>287.3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9">
        <f t="shared" si="40"/>
        <v>41049.793032407404</v>
      </c>
      <c r="U368">
        <f t="shared" si="4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</v>
      </c>
      <c r="P369">
        <f t="shared" si="36"/>
        <v>86.8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9">
        <f t="shared" si="40"/>
        <v>41395.207638888889</v>
      </c>
      <c r="U369">
        <f t="shared" si="4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</v>
      </c>
      <c r="P370">
        <f t="shared" si="36"/>
        <v>81.8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9">
        <f t="shared" si="40"/>
        <v>42078.563912037032</v>
      </c>
      <c r="U370">
        <f t="shared" si="4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110.16</v>
      </c>
      <c r="P371">
        <f t="shared" si="36"/>
        <v>42.9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9">
        <f t="shared" si="40"/>
        <v>40923.551724537036</v>
      </c>
      <c r="U371">
        <f t="shared" si="4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>
        <f t="shared" si="36"/>
        <v>709.4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9">
        <f t="shared" si="40"/>
        <v>42741.795138888891</v>
      </c>
      <c r="U372">
        <f t="shared" si="4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114.17</v>
      </c>
      <c r="P373">
        <f t="shared" si="36"/>
        <v>161.30000000000001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9">
        <f t="shared" si="40"/>
        <v>41306.767812500002</v>
      </c>
      <c r="U373">
        <f t="shared" si="4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</v>
      </c>
      <c r="P374">
        <f t="shared" si="36"/>
        <v>41.8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9">
        <f t="shared" si="40"/>
        <v>42465.666666666672</v>
      </c>
      <c r="U374">
        <f t="shared" si="4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106.67</v>
      </c>
      <c r="P375">
        <f t="shared" si="36"/>
        <v>89.9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9">
        <f t="shared" si="40"/>
        <v>41108.91201388889</v>
      </c>
      <c r="U375">
        <f t="shared" si="4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>
        <f t="shared" si="36"/>
        <v>45.1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9">
        <f t="shared" si="40"/>
        <v>40802.889247685183</v>
      </c>
      <c r="U376">
        <f t="shared" si="4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42.9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9">
        <f t="shared" si="40"/>
        <v>41699.720833333333</v>
      </c>
      <c r="U377">
        <f t="shared" si="4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105.96</v>
      </c>
      <c r="P378">
        <f t="shared" si="36"/>
        <v>54.1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9">
        <f t="shared" si="40"/>
        <v>42607.452731481477</v>
      </c>
      <c r="U378">
        <f t="shared" si="4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114.4</v>
      </c>
      <c r="P379">
        <f t="shared" si="36"/>
        <v>103.2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9">
        <f t="shared" si="40"/>
        <v>42322.292361111111</v>
      </c>
      <c r="U379">
        <f t="shared" si="4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111.77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9">
        <f t="shared" si="40"/>
        <v>42394.994444444441</v>
      </c>
      <c r="U380">
        <f t="shared" si="4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</v>
      </c>
      <c r="P381">
        <f t="shared" si="36"/>
        <v>116.9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9">
        <f t="shared" si="40"/>
        <v>41032.688333333332</v>
      </c>
      <c r="U381">
        <f t="shared" si="4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>
        <f t="shared" si="36"/>
        <v>115.5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9">
        <f t="shared" si="40"/>
        <v>42392.719814814816</v>
      </c>
      <c r="U382">
        <f t="shared" si="4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104.73</v>
      </c>
      <c r="P383">
        <f t="shared" si="36"/>
        <v>104.3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9">
        <f t="shared" si="40"/>
        <v>41120.208333333336</v>
      </c>
      <c r="U383">
        <f t="shared" si="4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</v>
      </c>
      <c r="P384">
        <f t="shared" si="36"/>
        <v>69.8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9">
        <f t="shared" si="40"/>
        <v>41158.709490740745</v>
      </c>
      <c r="U384">
        <f t="shared" si="4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206.71</v>
      </c>
      <c r="P385">
        <f t="shared" si="36"/>
        <v>43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9">
        <f t="shared" si="40"/>
        <v>41778.117581018516</v>
      </c>
      <c r="U385">
        <f t="shared" si="4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112.11</v>
      </c>
      <c r="P386">
        <f t="shared" si="36"/>
        <v>58.5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  <c r="U386">
        <f t="shared" si="41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ROUND((E387/D387)*100,2)</f>
        <v>105.98</v>
      </c>
      <c r="P387">
        <f t="shared" ref="P387:P450" si="43">IF(E387=0, 0,ROUND( E387/L387,1))</f>
        <v>111.8</v>
      </c>
      <c r="Q387" t="str">
        <f t="shared" ref="Q387:Q450" si="44">LEFT(N387,FIND("/",N387,1)-1)</f>
        <v>film &amp; video</v>
      </c>
      <c r="R387" t="str">
        <f t="shared" ref="R387:R450" si="45">MID(N387,FIND("/",N387)+1,256)</f>
        <v>documentary</v>
      </c>
      <c r="S387" s="9">
        <f t="shared" ref="S387:S450" si="46">(((J387/60)/60)/24)+DATE(1970,1,1)</f>
        <v>41934.584502314814</v>
      </c>
      <c r="T387" s="9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100.17</v>
      </c>
      <c r="P388">
        <f t="shared" si="43"/>
        <v>46.2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9">
        <f t="shared" si="47"/>
        <v>42226.951284722221</v>
      </c>
      <c r="U388">
        <f t="shared" si="4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213.99</v>
      </c>
      <c r="P389">
        <f t="shared" si="43"/>
        <v>144.69999999999999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9">
        <f t="shared" si="47"/>
        <v>42231.25</v>
      </c>
      <c r="U389">
        <f t="shared" si="4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126.16</v>
      </c>
      <c r="P390">
        <f t="shared" si="43"/>
        <v>88.8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9">
        <f t="shared" si="47"/>
        <v>42579.076157407413</v>
      </c>
      <c r="U390">
        <f t="shared" si="4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181.54</v>
      </c>
      <c r="P391">
        <f t="shared" si="43"/>
        <v>81.8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9">
        <f t="shared" si="47"/>
        <v>41705.957638888889</v>
      </c>
      <c r="U391">
        <f t="shared" si="4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71.400000000000006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9">
        <f t="shared" si="47"/>
        <v>42132.036712962959</v>
      </c>
      <c r="U392">
        <f t="shared" si="4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100.61</v>
      </c>
      <c r="P393">
        <f t="shared" si="43"/>
        <v>104.3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9">
        <f t="shared" si="47"/>
        <v>40895.040972222225</v>
      </c>
      <c r="U393">
        <f t="shared" si="4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100.9</v>
      </c>
      <c r="P394">
        <f t="shared" si="43"/>
        <v>90.6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9">
        <f t="shared" si="47"/>
        <v>40794.125</v>
      </c>
      <c r="U394">
        <f t="shared" si="4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110.45</v>
      </c>
      <c r="P395">
        <f t="shared" si="43"/>
        <v>157.30000000000001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9">
        <f t="shared" si="47"/>
        <v>41557.708935185183</v>
      </c>
      <c r="U395">
        <f t="shared" si="4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111.89</v>
      </c>
      <c r="P396">
        <f t="shared" si="43"/>
        <v>105.2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9">
        <f t="shared" si="47"/>
        <v>42477.776412037041</v>
      </c>
      <c r="U396">
        <f t="shared" si="4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108.04</v>
      </c>
      <c r="P397">
        <f t="shared" si="43"/>
        <v>58.7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9">
        <f t="shared" si="47"/>
        <v>41026.897222222222</v>
      </c>
      <c r="U397">
        <f t="shared" si="4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106.67</v>
      </c>
      <c r="P398">
        <f t="shared" si="43"/>
        <v>81.599999999999994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9">
        <f t="shared" si="47"/>
        <v>41097.564884259256</v>
      </c>
      <c r="U398">
        <f t="shared" si="4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103.9</v>
      </c>
      <c r="P399">
        <f t="shared" si="43"/>
        <v>56.5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9">
        <f t="shared" si="47"/>
        <v>40422.155555555553</v>
      </c>
      <c r="U399">
        <f t="shared" si="4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125.16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9">
        <f t="shared" si="47"/>
        <v>42123.793124999997</v>
      </c>
      <c r="U400">
        <f t="shared" si="4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106.81</v>
      </c>
      <c r="P401">
        <f t="shared" si="43"/>
        <v>224.9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9">
        <f t="shared" si="47"/>
        <v>42718.5</v>
      </c>
      <c r="U401">
        <f t="shared" si="4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112.3</v>
      </c>
      <c r="P402">
        <f t="shared" si="43"/>
        <v>181.1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9">
        <f t="shared" si="47"/>
        <v>41776.145833333336</v>
      </c>
      <c r="U402">
        <f t="shared" si="4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103.81</v>
      </c>
      <c r="P403">
        <f t="shared" si="43"/>
        <v>711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9">
        <f t="shared" si="47"/>
        <v>40762.842245370368</v>
      </c>
      <c r="U403">
        <f t="shared" si="4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141.65</v>
      </c>
      <c r="P404">
        <f t="shared" si="43"/>
        <v>65.900000000000006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9">
        <f t="shared" si="47"/>
        <v>42313.58121527778</v>
      </c>
      <c r="U404">
        <f t="shared" si="4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105.26</v>
      </c>
      <c r="P405">
        <f t="shared" si="43"/>
        <v>75.2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9">
        <f t="shared" si="47"/>
        <v>40765.297222222223</v>
      </c>
      <c r="U405">
        <f t="shared" si="4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103.09</v>
      </c>
      <c r="P406">
        <f t="shared" si="43"/>
        <v>133.1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9">
        <f t="shared" si="47"/>
        <v>41675.961111111108</v>
      </c>
      <c r="U406">
        <f t="shared" si="4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107.66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9">
        <f t="shared" si="47"/>
        <v>41704.08494212963</v>
      </c>
      <c r="U407">
        <f t="shared" si="4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107.7</v>
      </c>
      <c r="P408">
        <f t="shared" si="43"/>
        <v>86.2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9">
        <f t="shared" si="47"/>
        <v>40672.249305555553</v>
      </c>
      <c r="U408">
        <f t="shared" si="4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101.55</v>
      </c>
      <c r="P409">
        <f t="shared" si="43"/>
        <v>92.3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9">
        <f t="shared" si="47"/>
        <v>40866.912615740745</v>
      </c>
      <c r="U409">
        <f t="shared" si="4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101.44</v>
      </c>
      <c r="P410">
        <f t="shared" si="43"/>
        <v>160.19999999999999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9">
        <f t="shared" si="47"/>
        <v>41583.777662037035</v>
      </c>
      <c r="U410">
        <f t="shared" si="4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136.80000000000001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9">
        <f t="shared" si="47"/>
        <v>42573.862777777773</v>
      </c>
      <c r="U411">
        <f t="shared" si="4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128.30000000000001</v>
      </c>
      <c r="P412">
        <f t="shared" si="43"/>
        <v>183.3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9">
        <f t="shared" si="47"/>
        <v>42173.981446759266</v>
      </c>
      <c r="U412">
        <f t="shared" si="4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101.05</v>
      </c>
      <c r="P413">
        <f t="shared" si="43"/>
        <v>125.8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9">
        <f t="shared" si="47"/>
        <v>41630.208333333336</v>
      </c>
      <c r="U413">
        <f t="shared" si="4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126.84</v>
      </c>
      <c r="P414">
        <f t="shared" si="43"/>
        <v>57.7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9">
        <f t="shared" si="47"/>
        <v>41115.742800925924</v>
      </c>
      <c r="U414">
        <f t="shared" si="4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105.09</v>
      </c>
      <c r="P415">
        <f t="shared" si="43"/>
        <v>78.7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9">
        <f t="shared" si="47"/>
        <v>41109.877442129626</v>
      </c>
      <c r="U415">
        <f t="shared" si="4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102.85</v>
      </c>
      <c r="P416">
        <f t="shared" si="43"/>
        <v>91.5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9">
        <f t="shared" si="47"/>
        <v>41559.063252314816</v>
      </c>
      <c r="U416">
        <f t="shared" si="4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102.15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9">
        <f t="shared" si="47"/>
        <v>41929.5</v>
      </c>
      <c r="U417">
        <f t="shared" si="4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120.22</v>
      </c>
      <c r="P418">
        <f t="shared" si="43"/>
        <v>48.1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9">
        <f t="shared" si="47"/>
        <v>41678.396192129629</v>
      </c>
      <c r="U418">
        <f t="shared" si="4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100.25</v>
      </c>
      <c r="P419">
        <f t="shared" si="43"/>
        <v>202.4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9">
        <f t="shared" si="47"/>
        <v>41372.189583333333</v>
      </c>
      <c r="U419">
        <f t="shared" si="4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100.63</v>
      </c>
      <c r="P420">
        <f t="shared" si="43"/>
        <v>216.8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9">
        <f t="shared" si="47"/>
        <v>42208.282372685186</v>
      </c>
      <c r="U420">
        <f t="shared" si="4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100.44</v>
      </c>
      <c r="P421">
        <f t="shared" si="43"/>
        <v>110.1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9">
        <f t="shared" si="47"/>
        <v>41454.842442129629</v>
      </c>
      <c r="U421">
        <f t="shared" si="4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0.44</v>
      </c>
      <c r="P422">
        <f t="shared" si="43"/>
        <v>4.8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9">
        <f t="shared" si="47"/>
        <v>41712.194803240738</v>
      </c>
      <c r="U422">
        <f t="shared" si="4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2.0099999999999998</v>
      </c>
      <c r="P423">
        <f t="shared" si="43"/>
        <v>50.2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9">
        <f t="shared" si="47"/>
        <v>42237.491388888884</v>
      </c>
      <c r="U423">
        <f t="shared" si="4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1.08</v>
      </c>
      <c r="P424">
        <f t="shared" si="43"/>
        <v>35.799999999999997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9">
        <f t="shared" si="47"/>
        <v>41893.260381944441</v>
      </c>
      <c r="U424">
        <f t="shared" si="4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0.77</v>
      </c>
      <c r="P425">
        <f t="shared" si="43"/>
        <v>11.8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9">
        <f t="shared" si="47"/>
        <v>41430.92627314815</v>
      </c>
      <c r="U425">
        <f t="shared" si="4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6.8</v>
      </c>
      <c r="P426">
        <f t="shared" si="43"/>
        <v>40.799999999999997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9">
        <f t="shared" si="47"/>
        <v>40994.334479166668</v>
      </c>
      <c r="U426">
        <f t="shared" si="4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0.01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9">
        <f t="shared" si="47"/>
        <v>42335.902824074074</v>
      </c>
      <c r="U427">
        <f t="shared" si="4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1.33</v>
      </c>
      <c r="P428">
        <f t="shared" si="43"/>
        <v>16.600000000000001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9">
        <f t="shared" si="47"/>
        <v>42430.711967592593</v>
      </c>
      <c r="U428">
        <f t="shared" si="4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9">
        <f t="shared" si="47"/>
        <v>42299.790972222225</v>
      </c>
      <c r="U429">
        <f t="shared" si="4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5.63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9">
        <f t="shared" si="47"/>
        <v>41806.916666666664</v>
      </c>
      <c r="U430">
        <f t="shared" si="4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9">
        <f t="shared" si="47"/>
        <v>40144.207638888889</v>
      </c>
      <c r="U431">
        <f t="shared" si="4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2.4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9">
        <f t="shared" si="47"/>
        <v>41528.107256944444</v>
      </c>
      <c r="U432">
        <f t="shared" si="4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13.83</v>
      </c>
      <c r="P433">
        <f t="shared" si="43"/>
        <v>51.9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9">
        <f t="shared" si="47"/>
        <v>42556.871331018512</v>
      </c>
      <c r="U433">
        <f t="shared" si="4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9.5</v>
      </c>
      <c r="P434">
        <f t="shared" si="43"/>
        <v>71.3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9">
        <f t="shared" si="47"/>
        <v>42298.726631944446</v>
      </c>
      <c r="U434">
        <f t="shared" si="4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9">
        <f t="shared" si="47"/>
        <v>42288.629884259266</v>
      </c>
      <c r="U435">
        <f t="shared" si="4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9">
        <f t="shared" si="47"/>
        <v>41609.876180555555</v>
      </c>
      <c r="U436">
        <f t="shared" si="4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9">
        <f t="shared" si="47"/>
        <v>41530.747453703705</v>
      </c>
      <c r="U437">
        <f t="shared" si="4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9">
        <f t="shared" si="47"/>
        <v>41486.36241898148</v>
      </c>
      <c r="U438">
        <f t="shared" si="4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9">
        <f t="shared" si="47"/>
        <v>42651.31858796296</v>
      </c>
      <c r="U439">
        <f t="shared" si="4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9.3800000000000008</v>
      </c>
      <c r="P440">
        <f t="shared" si="43"/>
        <v>170.5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9">
        <f t="shared" si="47"/>
        <v>42326.302754629629</v>
      </c>
      <c r="U440">
        <f t="shared" si="4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9">
        <f t="shared" si="47"/>
        <v>41929.761782407404</v>
      </c>
      <c r="U441">
        <f t="shared" si="4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0.1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9">
        <f t="shared" si="47"/>
        <v>42453.943900462968</v>
      </c>
      <c r="U442">
        <f t="shared" si="4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9">
        <f t="shared" si="47"/>
        <v>41580.793935185182</v>
      </c>
      <c r="U443">
        <f t="shared" si="48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39.36</v>
      </c>
      <c r="P444">
        <f t="shared" si="43"/>
        <v>393.6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9">
        <f t="shared" si="47"/>
        <v>42054.888692129629</v>
      </c>
      <c r="U444">
        <f t="shared" si="4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0.1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9">
        <f t="shared" si="47"/>
        <v>41680.015057870369</v>
      </c>
      <c r="U445">
        <f t="shared" si="4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9">
        <f t="shared" si="47"/>
        <v>40954.906956018516</v>
      </c>
      <c r="U446">
        <f t="shared" si="48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9">
        <f t="shared" si="47"/>
        <v>42145.335358796292</v>
      </c>
      <c r="U447">
        <f t="shared" si="4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7.3</v>
      </c>
      <c r="P448">
        <f t="shared" si="43"/>
        <v>47.9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9">
        <f t="shared" si="47"/>
        <v>42067.083564814813</v>
      </c>
      <c r="U448">
        <f t="shared" si="4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0.02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9">
        <f t="shared" si="47"/>
        <v>41356.513460648144</v>
      </c>
      <c r="U449">
        <f t="shared" si="4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3.28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9">
        <f t="shared" si="47"/>
        <v>41773.758043981477</v>
      </c>
      <c r="U450">
        <f t="shared" si="48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ROUND((E451/D451)*100,2)</f>
        <v>2.25</v>
      </c>
      <c r="P451">
        <f t="shared" ref="P451:P514" si="50">IF(E451=0, 0,ROUND( E451/L451,1))</f>
        <v>9</v>
      </c>
      <c r="Q451" t="str">
        <f t="shared" ref="Q451:Q514" si="51">LEFT(N451,FIND("/",N451,1)-1)</f>
        <v>film &amp; video</v>
      </c>
      <c r="R451" t="str">
        <f t="shared" ref="R451:R514" si="52">MID(N451,FIND("/",N451)+1,256)</f>
        <v>animation</v>
      </c>
      <c r="S451" s="9">
        <f t="shared" ref="S451:S514" si="53">(((J451/60)/60)/24)+DATE(1970,1,1)</f>
        <v>41534.568113425928</v>
      </c>
      <c r="T451" s="9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0.79</v>
      </c>
      <c r="P452">
        <f t="shared" si="50"/>
        <v>56.6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9">
        <f t="shared" si="54"/>
        <v>41684.946759259255</v>
      </c>
      <c r="U452">
        <f t="shared" si="5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9">
        <f t="shared" si="54"/>
        <v>41664.715173611112</v>
      </c>
      <c r="U453">
        <f t="shared" si="5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9">
        <f t="shared" si="54"/>
        <v>42137.703877314809</v>
      </c>
      <c r="U454">
        <f t="shared" si="5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0.03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9">
        <f t="shared" si="54"/>
        <v>42054.824988425928</v>
      </c>
      <c r="U455">
        <f t="shared" si="5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0.82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9">
        <f t="shared" si="54"/>
        <v>41969.551388888889</v>
      </c>
      <c r="U456">
        <f t="shared" si="5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7.0000000000000007E-2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9">
        <f t="shared" si="54"/>
        <v>41016.021527777775</v>
      </c>
      <c r="U457">
        <f t="shared" si="5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0.69</v>
      </c>
      <c r="P458">
        <f t="shared" si="50"/>
        <v>20.3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9">
        <f t="shared" si="54"/>
        <v>41569.165972222225</v>
      </c>
      <c r="U458">
        <f t="shared" si="5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9">
        <f t="shared" si="54"/>
        <v>41867.767500000002</v>
      </c>
      <c r="U459">
        <f t="shared" si="5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8.2100000000000009</v>
      </c>
      <c r="P460">
        <f t="shared" si="50"/>
        <v>16.8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9">
        <f t="shared" si="54"/>
        <v>41408.69976851852</v>
      </c>
      <c r="U460">
        <f t="shared" si="5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0.06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9">
        <f t="shared" si="54"/>
        <v>40860.682025462964</v>
      </c>
      <c r="U461">
        <f t="shared" si="5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0.28999999999999998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9">
        <f t="shared" si="54"/>
        <v>41791.166666666664</v>
      </c>
      <c r="U462">
        <f t="shared" si="5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9">
        <f t="shared" si="54"/>
        <v>41427.84684027778</v>
      </c>
      <c r="U463">
        <f t="shared" si="5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9">
        <f t="shared" si="54"/>
        <v>40765.126631944448</v>
      </c>
      <c r="U464">
        <f t="shared" si="5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2.27</v>
      </c>
      <c r="P465">
        <f t="shared" si="50"/>
        <v>113.6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9">
        <f t="shared" si="54"/>
        <v>40810.710104166668</v>
      </c>
      <c r="U465">
        <f t="shared" si="5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0.1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9">
        <f t="shared" si="54"/>
        <v>42508.848784722228</v>
      </c>
      <c r="U466">
        <f t="shared" si="5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26.95</v>
      </c>
      <c r="P467">
        <f t="shared" si="50"/>
        <v>17.3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9">
        <f t="shared" si="54"/>
        <v>41817.120069444441</v>
      </c>
      <c r="U467">
        <f t="shared" si="5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0.76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9">
        <f t="shared" si="54"/>
        <v>41159.942870370374</v>
      </c>
      <c r="U468">
        <f t="shared" si="5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21.58</v>
      </c>
      <c r="P469">
        <f t="shared" si="50"/>
        <v>110.6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9">
        <f t="shared" si="54"/>
        <v>41180.679791666669</v>
      </c>
      <c r="U469">
        <f t="shared" si="5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9">
        <f t="shared" si="54"/>
        <v>41101.160474537035</v>
      </c>
      <c r="U470">
        <f t="shared" si="5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9">
        <f t="shared" si="54"/>
        <v>41887.989861111113</v>
      </c>
      <c r="U471">
        <f t="shared" si="5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1.02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9">
        <f t="shared" si="54"/>
        <v>41655.166666666664</v>
      </c>
      <c r="U472">
        <f t="shared" si="5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11.89</v>
      </c>
      <c r="P473">
        <f t="shared" si="50"/>
        <v>38.5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9">
        <f t="shared" si="54"/>
        <v>41748.680312500001</v>
      </c>
      <c r="U473">
        <f t="shared" si="5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17.63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9">
        <f t="shared" si="54"/>
        <v>41874.922662037039</v>
      </c>
      <c r="U474">
        <f t="shared" si="5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2.87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9">
        <f t="shared" si="54"/>
        <v>41899.698136574072</v>
      </c>
      <c r="U475">
        <f t="shared" si="5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0.03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9">
        <f t="shared" si="54"/>
        <v>42783.329039351855</v>
      </c>
      <c r="U476">
        <f t="shared" si="5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9">
        <f t="shared" si="54"/>
        <v>42130.086145833338</v>
      </c>
      <c r="U477">
        <f t="shared" si="5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2.23</v>
      </c>
      <c r="P478">
        <f t="shared" si="50"/>
        <v>39.6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9">
        <f t="shared" si="54"/>
        <v>41793.165972222225</v>
      </c>
      <c r="U478">
        <f t="shared" si="5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9">
        <f t="shared" si="54"/>
        <v>41047.83488425926</v>
      </c>
      <c r="U479">
        <f t="shared" si="5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9">
        <f t="shared" si="54"/>
        <v>42095.869317129633</v>
      </c>
      <c r="U480">
        <f t="shared" si="5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32.56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9">
        <f t="shared" si="54"/>
        <v>41964.449479166666</v>
      </c>
      <c r="U481">
        <f t="shared" si="5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19.41</v>
      </c>
      <c r="P482">
        <f t="shared" si="50"/>
        <v>55.5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9">
        <f t="shared" si="54"/>
        <v>41495.500173611108</v>
      </c>
      <c r="U482">
        <f t="shared" si="5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6.1</v>
      </c>
      <c r="P483">
        <f t="shared" si="50"/>
        <v>87.1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9">
        <f t="shared" si="54"/>
        <v>41192.672326388885</v>
      </c>
      <c r="U483">
        <f t="shared" si="5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0.1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9">
        <f t="shared" si="54"/>
        <v>42474.606944444444</v>
      </c>
      <c r="U484">
        <f t="shared" si="5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50.2</v>
      </c>
      <c r="P485">
        <f t="shared" si="50"/>
        <v>51.2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9">
        <f t="shared" si="54"/>
        <v>41303.197592592594</v>
      </c>
      <c r="U485">
        <f t="shared" si="5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0.19</v>
      </c>
      <c r="P486">
        <f t="shared" si="50"/>
        <v>13.5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9">
        <f t="shared" si="54"/>
        <v>42313.981157407412</v>
      </c>
      <c r="U486">
        <f t="shared" si="5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21.91</v>
      </c>
      <c r="P487">
        <f t="shared" si="50"/>
        <v>66.5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9">
        <f t="shared" si="54"/>
        <v>41411.50577546296</v>
      </c>
      <c r="U487">
        <f t="shared" si="5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0.01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9">
        <f t="shared" si="54"/>
        <v>41791.94258101852</v>
      </c>
      <c r="U488">
        <f t="shared" si="5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9">
        <f t="shared" si="54"/>
        <v>42729.636504629627</v>
      </c>
      <c r="U489">
        <f t="shared" si="5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9">
        <f t="shared" si="54"/>
        <v>42744.054398148146</v>
      </c>
      <c r="U490">
        <f t="shared" si="5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0.28999999999999998</v>
      </c>
      <c r="P491">
        <f t="shared" si="50"/>
        <v>71.7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9">
        <f t="shared" si="54"/>
        <v>40913.481249999997</v>
      </c>
      <c r="U491">
        <f t="shared" si="5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9">
        <f t="shared" si="54"/>
        <v>41143.968576388892</v>
      </c>
      <c r="U492">
        <f t="shared" si="5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9">
        <f t="shared" si="54"/>
        <v>42396.982627314821</v>
      </c>
      <c r="U493">
        <f t="shared" si="5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9">
        <f t="shared" si="54"/>
        <v>42656.03506944445</v>
      </c>
      <c r="U494">
        <f t="shared" si="5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9">
        <f t="shared" si="54"/>
        <v>42144.726134259254</v>
      </c>
      <c r="U495">
        <f t="shared" si="5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0.16</v>
      </c>
      <c r="P496">
        <f t="shared" si="50"/>
        <v>10.3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9">
        <f t="shared" si="54"/>
        <v>41823.125</v>
      </c>
      <c r="U496">
        <f t="shared" si="5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9">
        <f t="shared" si="54"/>
        <v>42201.827604166669</v>
      </c>
      <c r="U497">
        <f t="shared" si="5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9">
        <f t="shared" si="54"/>
        <v>41680.93141203704</v>
      </c>
      <c r="U498">
        <f t="shared" si="5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0.67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9">
        <f t="shared" si="54"/>
        <v>41998.208333333328</v>
      </c>
      <c r="U499">
        <f t="shared" si="5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4.5999999999999996</v>
      </c>
      <c r="P500">
        <f t="shared" si="50"/>
        <v>136.1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9">
        <f t="shared" si="54"/>
        <v>40900.762141203704</v>
      </c>
      <c r="U500">
        <f t="shared" si="5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9.5500000000000007</v>
      </c>
      <c r="P501">
        <f t="shared" si="50"/>
        <v>73.5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9">
        <f t="shared" si="54"/>
        <v>40098.874305555553</v>
      </c>
      <c r="U501">
        <f t="shared" si="5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3.31</v>
      </c>
      <c r="P502">
        <f t="shared" si="50"/>
        <v>53.8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9">
        <f t="shared" si="54"/>
        <v>40306.927777777775</v>
      </c>
      <c r="U502">
        <f t="shared" si="5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9">
        <f t="shared" si="54"/>
        <v>40733.234386574077</v>
      </c>
      <c r="U503">
        <f t="shared" si="5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1.1499999999999999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9">
        <f t="shared" si="54"/>
        <v>40986.511863425927</v>
      </c>
      <c r="U504">
        <f t="shared" si="5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1.75</v>
      </c>
      <c r="P505">
        <f t="shared" si="50"/>
        <v>12.7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9">
        <f t="shared" si="54"/>
        <v>42021.526655092588</v>
      </c>
      <c r="U505">
        <f t="shared" si="5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1.37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9">
        <f t="shared" si="54"/>
        <v>41009.941979166666</v>
      </c>
      <c r="U506">
        <f t="shared" si="5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0.43</v>
      </c>
      <c r="P507">
        <f t="shared" si="50"/>
        <v>3.7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9">
        <f t="shared" si="54"/>
        <v>42363.098217592589</v>
      </c>
      <c r="U507">
        <f t="shared" si="5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0.13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9">
        <f t="shared" si="54"/>
        <v>41496.552314814813</v>
      </c>
      <c r="U508">
        <f t="shared" si="5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3.2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9">
        <f t="shared" si="54"/>
        <v>41201.958993055552</v>
      </c>
      <c r="U509">
        <f t="shared" si="5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0.8</v>
      </c>
      <c r="P510">
        <f t="shared" si="50"/>
        <v>133.30000000000001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9">
        <f t="shared" si="54"/>
        <v>41054.593055555553</v>
      </c>
      <c r="U510">
        <f t="shared" si="5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0.2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9">
        <f t="shared" si="54"/>
        <v>42183.631597222222</v>
      </c>
      <c r="U511">
        <f t="shared" si="5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9">
        <f t="shared" si="54"/>
        <v>42430.176377314812</v>
      </c>
      <c r="U512">
        <f t="shared" si="5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9">
        <f t="shared" si="54"/>
        <v>41370.261365740742</v>
      </c>
      <c r="U513">
        <f t="shared" si="5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0.14000000000000001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9">
        <f t="shared" si="54"/>
        <v>42694.783877314811</v>
      </c>
      <c r="U514">
        <f t="shared" si="55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ROUND((E515/D515)*100,2)</f>
        <v>13.92</v>
      </c>
      <c r="P515">
        <f t="shared" ref="P515:P578" si="57">IF(E515=0, 0,ROUND( E515/L515,1))</f>
        <v>102.4</v>
      </c>
      <c r="Q515" t="str">
        <f t="shared" ref="Q515:Q578" si="58">LEFT(N515,FIND("/",N515,1)-1)</f>
        <v>film &amp; video</v>
      </c>
      <c r="R515" t="str">
        <f t="shared" ref="R515:R578" si="59">MID(N515,FIND("/",N515)+1,256)</f>
        <v>animation</v>
      </c>
      <c r="S515" s="9">
        <f t="shared" ref="S515:S578" si="60">(((J515/60)/60)/24)+DATE(1970,1,1)</f>
        <v>42552.653993055559</v>
      </c>
      <c r="T515" s="9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3.33</v>
      </c>
      <c r="P516">
        <f t="shared" si="57"/>
        <v>16.7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9">
        <f t="shared" si="61"/>
        <v>41860.613969907405</v>
      </c>
      <c r="U516">
        <f t="shared" si="62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25.41</v>
      </c>
      <c r="P517">
        <f t="shared" si="57"/>
        <v>725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9">
        <f t="shared" si="61"/>
        <v>42367.490752314814</v>
      </c>
      <c r="U517">
        <f t="shared" si="62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9">
        <f t="shared" si="61"/>
        <v>42151.778703703705</v>
      </c>
      <c r="U518">
        <f t="shared" si="62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1.37</v>
      </c>
      <c r="P519">
        <f t="shared" si="57"/>
        <v>68.3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9">
        <f t="shared" si="61"/>
        <v>42768.615289351852</v>
      </c>
      <c r="U519">
        <f t="shared" si="62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9">
        <f t="shared" si="61"/>
        <v>42253.615277777775</v>
      </c>
      <c r="U520">
        <f t="shared" si="62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22.88</v>
      </c>
      <c r="P521">
        <f t="shared" si="57"/>
        <v>39.200000000000003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9">
        <f t="shared" si="61"/>
        <v>41248.391446759262</v>
      </c>
      <c r="U521">
        <f t="shared" si="6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102.1</v>
      </c>
      <c r="P522">
        <f t="shared" si="57"/>
        <v>150.1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9">
        <f t="shared" si="61"/>
        <v>42348.702094907407</v>
      </c>
      <c r="U522">
        <f t="shared" si="6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104.64</v>
      </c>
      <c r="P523">
        <f t="shared" si="57"/>
        <v>93.4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9">
        <f t="shared" si="61"/>
        <v>42675.207638888889</v>
      </c>
      <c r="U523">
        <f t="shared" si="6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114.67</v>
      </c>
      <c r="P524">
        <f t="shared" si="57"/>
        <v>111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9">
        <f t="shared" si="61"/>
        <v>42449.999131944445</v>
      </c>
      <c r="U524">
        <f t="shared" si="6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120.6</v>
      </c>
      <c r="P525">
        <f t="shared" si="57"/>
        <v>71.8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9">
        <f t="shared" si="61"/>
        <v>42268.13282407407</v>
      </c>
      <c r="U525">
        <f t="shared" si="6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108.67</v>
      </c>
      <c r="P526">
        <f t="shared" si="57"/>
        <v>29.3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9">
        <f t="shared" si="61"/>
        <v>42522.717233796298</v>
      </c>
      <c r="U526">
        <f t="shared" si="6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9">
        <f t="shared" si="61"/>
        <v>41895.400937500002</v>
      </c>
      <c r="U527">
        <f t="shared" si="6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>
        <f t="shared" si="57"/>
        <v>74.3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9">
        <f t="shared" si="61"/>
        <v>42223.708333333328</v>
      </c>
      <c r="U528">
        <f t="shared" si="6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100.85</v>
      </c>
      <c r="P529">
        <f t="shared" si="57"/>
        <v>63.8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9">
        <f t="shared" si="61"/>
        <v>42783.670138888891</v>
      </c>
      <c r="U529">
        <f t="shared" si="62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115.65</v>
      </c>
      <c r="P530">
        <f t="shared" si="57"/>
        <v>44.3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9">
        <f t="shared" si="61"/>
        <v>42176.888888888891</v>
      </c>
      <c r="U530">
        <f t="shared" si="6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130.41999999999999</v>
      </c>
      <c r="P531">
        <f t="shared" si="57"/>
        <v>86.9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9">
        <f t="shared" si="61"/>
        <v>42746.208333333328</v>
      </c>
      <c r="U531">
        <f t="shared" si="62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107.78</v>
      </c>
      <c r="P532">
        <f t="shared" si="57"/>
        <v>126.6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9">
        <f t="shared" si="61"/>
        <v>42179.083333333328</v>
      </c>
      <c r="U532">
        <f t="shared" si="6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9">
        <f t="shared" si="61"/>
        <v>42721.290972222225</v>
      </c>
      <c r="U533">
        <f t="shared" si="6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123.25</v>
      </c>
      <c r="P534">
        <f t="shared" si="57"/>
        <v>71.2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9">
        <f t="shared" si="61"/>
        <v>42503.007037037038</v>
      </c>
      <c r="U534">
        <f t="shared" si="6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100.2</v>
      </c>
      <c r="P535">
        <f t="shared" si="57"/>
        <v>117.9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9">
        <f t="shared" si="61"/>
        <v>42506.43478009259</v>
      </c>
      <c r="U535">
        <f t="shared" si="6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104.67</v>
      </c>
      <c r="P536">
        <f t="shared" si="57"/>
        <v>327.10000000000002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9">
        <f t="shared" si="61"/>
        <v>42309.958333333328</v>
      </c>
      <c r="U536">
        <f t="shared" si="6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102.5</v>
      </c>
      <c r="P537">
        <f t="shared" si="57"/>
        <v>34.700000000000003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9">
        <f t="shared" si="61"/>
        <v>42741.545196759253</v>
      </c>
      <c r="U537">
        <f t="shared" si="62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118.26</v>
      </c>
      <c r="P538">
        <f t="shared" si="57"/>
        <v>100.1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9">
        <f t="shared" si="61"/>
        <v>42219.75</v>
      </c>
      <c r="U538">
        <f t="shared" si="6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120.5</v>
      </c>
      <c r="P539">
        <f t="shared" si="57"/>
        <v>40.799999999999997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9">
        <f t="shared" si="61"/>
        <v>42312.810081018513</v>
      </c>
      <c r="U539">
        <f t="shared" si="6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302.42</v>
      </c>
      <c r="P540">
        <f t="shared" si="57"/>
        <v>252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9">
        <f t="shared" si="61"/>
        <v>42503.794710648144</v>
      </c>
      <c r="U540">
        <f t="shared" si="6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100.64</v>
      </c>
      <c r="P541">
        <f t="shared" si="57"/>
        <v>25.2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9">
        <f t="shared" si="61"/>
        <v>42556.049849537041</v>
      </c>
      <c r="U541">
        <f t="shared" si="62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0.01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9">
        <f t="shared" si="61"/>
        <v>42039.817199074074</v>
      </c>
      <c r="U542">
        <f t="shared" si="62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0.56000000000000005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9">
        <f t="shared" si="61"/>
        <v>42306.046689814815</v>
      </c>
      <c r="U543">
        <f t="shared" si="62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9">
        <f t="shared" si="61"/>
        <v>42493.695787037039</v>
      </c>
      <c r="U544">
        <f t="shared" si="62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0.32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9">
        <f t="shared" si="61"/>
        <v>41944.092152777775</v>
      </c>
      <c r="U545">
        <f t="shared" si="62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1.2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9">
        <f t="shared" si="61"/>
        <v>42555.656944444447</v>
      </c>
      <c r="U546">
        <f t="shared" si="62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27.38</v>
      </c>
      <c r="P547">
        <f t="shared" si="57"/>
        <v>402.7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9">
        <f t="shared" si="61"/>
        <v>42323.634131944447</v>
      </c>
      <c r="U547">
        <f t="shared" si="62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0.09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9">
        <f t="shared" si="61"/>
        <v>42294.667997685188</v>
      </c>
      <c r="U548">
        <f t="shared" si="62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>
        <f t="shared" si="57"/>
        <v>0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9">
        <f t="shared" si="61"/>
        <v>42410.696342592593</v>
      </c>
      <c r="U549">
        <f t="shared" si="62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0.09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9">
        <f t="shared" si="61"/>
        <v>42306.903333333335</v>
      </c>
      <c r="U550">
        <f t="shared" si="62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2.72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9">
        <f t="shared" si="61"/>
        <v>42193.636828703704</v>
      </c>
      <c r="U551">
        <f t="shared" si="62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0.7</v>
      </c>
      <c r="P552">
        <f t="shared" si="57"/>
        <v>8.8000000000000007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9">
        <f t="shared" si="61"/>
        <v>42766.208333333328</v>
      </c>
      <c r="U552">
        <f t="shared" si="62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5.04</v>
      </c>
      <c r="P553">
        <f t="shared" si="57"/>
        <v>135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9">
        <f t="shared" si="61"/>
        <v>42217.745138888888</v>
      </c>
      <c r="U553">
        <f t="shared" si="62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>
        <f t="shared" si="57"/>
        <v>0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9">
        <f t="shared" si="61"/>
        <v>42378.616851851853</v>
      </c>
      <c r="U554">
        <f t="shared" si="62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0.49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9">
        <f t="shared" si="61"/>
        <v>41957.761469907404</v>
      </c>
      <c r="U555">
        <f t="shared" si="62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36.590000000000003</v>
      </c>
      <c r="P556">
        <f t="shared" si="57"/>
        <v>64.400000000000006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9">
        <f t="shared" si="61"/>
        <v>41931.684861111113</v>
      </c>
      <c r="U556">
        <f t="shared" si="62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>
        <f t="shared" si="57"/>
        <v>0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9">
        <f t="shared" si="61"/>
        <v>42533.353506944448</v>
      </c>
      <c r="U557">
        <f t="shared" si="62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2.5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9">
        <f t="shared" si="61"/>
        <v>42375.860150462962</v>
      </c>
      <c r="U558">
        <f t="shared" si="62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0.91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9">
        <f t="shared" si="61"/>
        <v>42706.983831018515</v>
      </c>
      <c r="U559">
        <f t="shared" si="62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>
        <f t="shared" si="57"/>
        <v>0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9">
        <f t="shared" si="61"/>
        <v>42087.841493055559</v>
      </c>
      <c r="U560">
        <f t="shared" si="62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0.02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9">
        <f t="shared" si="61"/>
        <v>42351.283101851848</v>
      </c>
      <c r="U561">
        <f t="shared" si="62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0.01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9">
        <f t="shared" si="61"/>
        <v>41990.771354166667</v>
      </c>
      <c r="U562">
        <f t="shared" si="62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0.37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9">
        <f t="shared" si="61"/>
        <v>42303.658715277779</v>
      </c>
      <c r="U563">
        <f t="shared" si="62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>
        <f t="shared" si="57"/>
        <v>0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9">
        <f t="shared" si="61"/>
        <v>42722.389062500006</v>
      </c>
      <c r="U564">
        <f t="shared" si="62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0.09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9">
        <f t="shared" si="61"/>
        <v>42052.069988425923</v>
      </c>
      <c r="U565">
        <f t="shared" si="62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0.01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9">
        <f t="shared" si="61"/>
        <v>42441.942997685182</v>
      </c>
      <c r="U566">
        <f t="shared" si="62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>
        <f t="shared" si="57"/>
        <v>0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9">
        <f t="shared" si="61"/>
        <v>42195.785289351858</v>
      </c>
      <c r="U567">
        <f t="shared" si="62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0.02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9">
        <f t="shared" si="61"/>
        <v>42565.68440972222</v>
      </c>
      <c r="U568">
        <f t="shared" si="62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>
        <f t="shared" si="57"/>
        <v>0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9">
        <f t="shared" si="61"/>
        <v>42005.842523148152</v>
      </c>
      <c r="U569">
        <f t="shared" si="62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9">
        <f t="shared" si="61"/>
        <v>42385.458333333328</v>
      </c>
      <c r="U570">
        <f t="shared" si="62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0.8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9">
        <f t="shared" si="61"/>
        <v>42370.847361111111</v>
      </c>
      <c r="U571">
        <f t="shared" si="62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0.17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9">
        <f t="shared" si="61"/>
        <v>42418.798252314817</v>
      </c>
      <c r="U572">
        <f t="shared" si="62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0.42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9">
        <f t="shared" si="61"/>
        <v>42212.165972222225</v>
      </c>
      <c r="U573">
        <f t="shared" si="62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>
        <f t="shared" si="57"/>
        <v>0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9">
        <f t="shared" si="61"/>
        <v>42312.757962962962</v>
      </c>
      <c r="U574">
        <f t="shared" si="62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0.39</v>
      </c>
      <c r="P575">
        <f t="shared" si="57"/>
        <v>38.4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9">
        <f t="shared" si="61"/>
        <v>42022.05</v>
      </c>
      <c r="U575">
        <f t="shared" si="62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0.72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9">
        <f t="shared" si="61"/>
        <v>42662.443368055552</v>
      </c>
      <c r="U576">
        <f t="shared" si="62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0.43</v>
      </c>
      <c r="P577">
        <f t="shared" si="57"/>
        <v>64.8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9">
        <f t="shared" si="61"/>
        <v>42168.692627314813</v>
      </c>
      <c r="U577">
        <f t="shared" si="62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9">
        <f t="shared" si="61"/>
        <v>42091.43</v>
      </c>
      <c r="U578">
        <f t="shared" si="62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ROUND((E579/D579)*100,2)</f>
        <v>0.2</v>
      </c>
      <c r="P579">
        <f t="shared" ref="P579:P642" si="64">IF(E579=0, 0,ROUND( E579/L579,1))</f>
        <v>10</v>
      </c>
      <c r="Q579" t="str">
        <f t="shared" ref="Q579:Q642" si="65">LEFT(N579,FIND("/",N579,1)-1)</f>
        <v>technology</v>
      </c>
      <c r="R579" t="str">
        <f t="shared" ref="R579:R642" si="66">MID(N579,FIND("/",N579)+1,256)</f>
        <v>web</v>
      </c>
      <c r="S579" s="9">
        <f t="shared" ref="S579:S642" si="67">(((J579/60)/60)/24)+DATE(1970,1,1)</f>
        <v>42450.589143518519</v>
      </c>
      <c r="T579" s="9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0.01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9">
        <f t="shared" si="68"/>
        <v>42254.578622685185</v>
      </c>
      <c r="U580">
        <f t="shared" si="6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1.46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9">
        <f t="shared" si="68"/>
        <v>41998.852118055554</v>
      </c>
      <c r="U581">
        <f t="shared" si="6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0.03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9">
        <f t="shared" si="68"/>
        <v>42635.908182870371</v>
      </c>
      <c r="U582">
        <f t="shared" si="6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>
        <f t="shared" si="64"/>
        <v>0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9">
        <f t="shared" si="68"/>
        <v>42218.012777777782</v>
      </c>
      <c r="U583">
        <f t="shared" si="6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>
        <f t="shared" si="64"/>
        <v>0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9">
        <f t="shared" si="68"/>
        <v>42078.75</v>
      </c>
      <c r="U584">
        <f t="shared" si="6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0.01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9">
        <f t="shared" si="68"/>
        <v>42082.896840277783</v>
      </c>
      <c r="U585">
        <f t="shared" si="6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9">
        <f t="shared" si="68"/>
        <v>42079.674953703703</v>
      </c>
      <c r="U586">
        <f t="shared" si="6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>
        <f t="shared" si="64"/>
        <v>0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9">
        <f t="shared" si="68"/>
        <v>42339</v>
      </c>
      <c r="U587">
        <f t="shared" si="6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0.56000000000000005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9">
        <f t="shared" si="68"/>
        <v>42050.854247685187</v>
      </c>
      <c r="U588">
        <f t="shared" si="6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9.08</v>
      </c>
      <c r="P589">
        <f t="shared" si="64"/>
        <v>389.3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9">
        <f t="shared" si="68"/>
        <v>42110.757326388892</v>
      </c>
      <c r="U589">
        <f t="shared" si="6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3.34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9">
        <f t="shared" si="68"/>
        <v>42691.811180555553</v>
      </c>
      <c r="U590">
        <f t="shared" si="6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0.01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9">
        <f t="shared" si="68"/>
        <v>42193.614571759259</v>
      </c>
      <c r="U591">
        <f t="shared" si="6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4.46</v>
      </c>
      <c r="P592">
        <f t="shared" si="64"/>
        <v>24.8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9">
        <f t="shared" si="68"/>
        <v>42408.542361111111</v>
      </c>
      <c r="U592">
        <f t="shared" si="6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0.06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9">
        <f t="shared" si="68"/>
        <v>42207.543171296296</v>
      </c>
      <c r="U593">
        <f t="shared" si="6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3.33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9">
        <f t="shared" si="68"/>
        <v>41976.232175925921</v>
      </c>
      <c r="U594">
        <f t="shared" si="6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16.399999999999999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9">
        <f t="shared" si="68"/>
        <v>42100.635937500003</v>
      </c>
      <c r="U595">
        <f t="shared" si="6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0.1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9">
        <f t="shared" si="68"/>
        <v>42476.780162037037</v>
      </c>
      <c r="U596">
        <f t="shared" si="6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0.43</v>
      </c>
      <c r="P597">
        <f t="shared" si="64"/>
        <v>53.3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9">
        <f t="shared" si="68"/>
        <v>42128.069884259254</v>
      </c>
      <c r="U597">
        <f t="shared" si="6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0.03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9">
        <f t="shared" si="68"/>
        <v>42676.896898148145</v>
      </c>
      <c r="U598">
        <f t="shared" si="6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0.27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9">
        <f t="shared" si="68"/>
        <v>42582.666666666672</v>
      </c>
      <c r="U599">
        <f t="shared" si="6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121.4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9">
        <f t="shared" si="68"/>
        <v>41978.00209490741</v>
      </c>
      <c r="U600">
        <f t="shared" si="6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0.06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9">
        <f t="shared" si="68"/>
        <v>42071.636111111111</v>
      </c>
      <c r="U601">
        <f t="shared" si="6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9">
        <f t="shared" si="68"/>
        <v>42133.798171296294</v>
      </c>
      <c r="U602">
        <f t="shared" si="6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1.4</v>
      </c>
      <c r="P603">
        <f t="shared" si="64"/>
        <v>23.3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9">
        <f t="shared" si="68"/>
        <v>41999.858090277776</v>
      </c>
      <c r="U603">
        <f t="shared" si="6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>
        <f t="shared" si="64"/>
        <v>0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9">
        <f t="shared" si="68"/>
        <v>42173.79415509259</v>
      </c>
      <c r="U604">
        <f t="shared" si="6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3.93</v>
      </c>
      <c r="P605">
        <f t="shared" si="64"/>
        <v>45.4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9">
        <f t="shared" si="68"/>
        <v>41865.639155092591</v>
      </c>
      <c r="U605">
        <f t="shared" si="6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>
        <f t="shared" si="64"/>
        <v>0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9">
        <f t="shared" si="68"/>
        <v>41879.035370370373</v>
      </c>
      <c r="U606">
        <f t="shared" si="6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2.62</v>
      </c>
      <c r="P607">
        <f t="shared" si="64"/>
        <v>16.399999999999999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9">
        <f t="shared" si="68"/>
        <v>42239.357731481476</v>
      </c>
      <c r="U607">
        <f t="shared" si="6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0.2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9">
        <f t="shared" si="68"/>
        <v>42148.625</v>
      </c>
      <c r="U608">
        <f t="shared" si="6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>
        <f t="shared" si="64"/>
        <v>0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9">
        <f t="shared" si="68"/>
        <v>42330.867314814815</v>
      </c>
      <c r="U609">
        <f t="shared" si="6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0.97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9">
        <f t="shared" si="68"/>
        <v>42170.921064814815</v>
      </c>
      <c r="U610">
        <f t="shared" si="6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0.64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9">
        <f t="shared" si="68"/>
        <v>42337.075740740736</v>
      </c>
      <c r="U611">
        <f t="shared" si="6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>
        <f t="shared" si="64"/>
        <v>0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9">
        <f t="shared" si="68"/>
        <v>42116.83085648148</v>
      </c>
      <c r="U612">
        <f t="shared" si="6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>
        <f t="shared" si="64"/>
        <v>0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9">
        <f t="shared" si="68"/>
        <v>42388.560613425929</v>
      </c>
      <c r="U613">
        <f t="shared" si="6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>
        <f t="shared" si="64"/>
        <v>0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9">
        <f t="shared" si="68"/>
        <v>42615.031782407401</v>
      </c>
      <c r="U614">
        <f t="shared" si="6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21.36</v>
      </c>
      <c r="P615">
        <f t="shared" si="64"/>
        <v>105.9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9">
        <f t="shared" si="68"/>
        <v>42278.207638888889</v>
      </c>
      <c r="U615">
        <f t="shared" si="6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>
        <f t="shared" si="64"/>
        <v>0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9">
        <f t="shared" si="68"/>
        <v>42545.061805555553</v>
      </c>
      <c r="U616">
        <f t="shared" si="6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>
        <f t="shared" si="64"/>
        <v>0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9">
        <f t="shared" si="68"/>
        <v>42272.122210648144</v>
      </c>
      <c r="U617">
        <f t="shared" si="6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>
        <f t="shared" si="64"/>
        <v>0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9">
        <f t="shared" si="68"/>
        <v>42791.376238425932</v>
      </c>
      <c r="U618">
        <f t="shared" si="6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9">
        <f t="shared" si="68"/>
        <v>42132.343090277776</v>
      </c>
      <c r="U619">
        <f t="shared" si="6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>
        <f t="shared" si="64"/>
        <v>0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9">
        <f t="shared" si="68"/>
        <v>42347.810219907406</v>
      </c>
      <c r="U620">
        <f t="shared" si="6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9">
        <f t="shared" si="68"/>
        <v>41968.692013888889</v>
      </c>
      <c r="U621">
        <f t="shared" si="6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9">
        <f t="shared" si="68"/>
        <v>41876.716874999998</v>
      </c>
      <c r="U622">
        <f t="shared" si="6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1.04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9">
        <f t="shared" si="68"/>
        <v>42558.987696759257</v>
      </c>
      <c r="U623">
        <f t="shared" si="6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5.68</v>
      </c>
      <c r="P624">
        <f t="shared" si="64"/>
        <v>37.9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9">
        <f t="shared" si="68"/>
        <v>42552.774745370371</v>
      </c>
      <c r="U624">
        <f t="shared" si="6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>
        <f t="shared" si="64"/>
        <v>0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9">
        <f t="shared" si="68"/>
        <v>42152.009224537032</v>
      </c>
      <c r="U625">
        <f t="shared" si="6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>
        <f t="shared" si="64"/>
        <v>0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9">
        <f t="shared" si="68"/>
        <v>42138.988900462966</v>
      </c>
      <c r="U626">
        <f t="shared" si="6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>
        <f t="shared" si="64"/>
        <v>0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9">
        <f t="shared" si="68"/>
        <v>42820.853900462964</v>
      </c>
      <c r="U627">
        <f t="shared" si="6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17.38</v>
      </c>
      <c r="P628">
        <f t="shared" si="64"/>
        <v>111.4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9">
        <f t="shared" si="68"/>
        <v>42231.556944444441</v>
      </c>
      <c r="U628">
        <f t="shared" si="6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0.02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9">
        <f t="shared" si="68"/>
        <v>42443.958333333328</v>
      </c>
      <c r="U629">
        <f t="shared" si="6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>
        <f t="shared" si="64"/>
        <v>0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9">
        <f t="shared" si="68"/>
        <v>41833.692789351851</v>
      </c>
      <c r="U630">
        <f t="shared" si="6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0.18</v>
      </c>
      <c r="P631">
        <f t="shared" si="64"/>
        <v>116.7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9">
        <f t="shared" si="68"/>
        <v>42504.637824074074</v>
      </c>
      <c r="U631">
        <f t="shared" si="6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0.08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9">
        <f t="shared" si="68"/>
        <v>42253.215277777781</v>
      </c>
      <c r="U632">
        <f t="shared" si="6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1.38</v>
      </c>
      <c r="P633">
        <f t="shared" si="64"/>
        <v>76.7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9">
        <f t="shared" si="68"/>
        <v>42518.772326388891</v>
      </c>
      <c r="U633">
        <f t="shared" si="6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>
        <f t="shared" si="64"/>
        <v>0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9">
        <f t="shared" si="68"/>
        <v>42333.700983796298</v>
      </c>
      <c r="U634">
        <f t="shared" si="6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12.45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9">
        <f t="shared" si="68"/>
        <v>42538.958333333328</v>
      </c>
      <c r="U635">
        <f t="shared" si="6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0.02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9">
        <f t="shared" si="68"/>
        <v>42061.928576388891</v>
      </c>
      <c r="U636">
        <f t="shared" si="6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0.01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9">
        <f t="shared" si="68"/>
        <v>42106.092152777783</v>
      </c>
      <c r="U637">
        <f t="shared" si="6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0.2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9">
        <f t="shared" si="68"/>
        <v>42161.44930555555</v>
      </c>
      <c r="U638">
        <f t="shared" si="6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>
        <f t="shared" si="64"/>
        <v>0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9">
        <f t="shared" si="68"/>
        <v>42791.961111111115</v>
      </c>
      <c r="U639">
        <f t="shared" si="6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0.01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9">
        <f t="shared" si="68"/>
        <v>42819.55164351852</v>
      </c>
      <c r="U640">
        <f t="shared" si="6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9">
        <f t="shared" si="68"/>
        <v>41925.583275462966</v>
      </c>
      <c r="U641">
        <f t="shared" si="6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144.29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9">
        <f t="shared" si="68"/>
        <v>42698.958333333328</v>
      </c>
      <c r="U642">
        <f t="shared" si="6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ROUND((E643/D643)*100,2)</f>
        <v>119.16</v>
      </c>
      <c r="P643">
        <f t="shared" ref="P643:P706" si="71">IF(E643=0, 0,ROUND( E643/L643,1))</f>
        <v>151.30000000000001</v>
      </c>
      <c r="Q643" t="str">
        <f t="shared" ref="Q643:Q706" si="72">LEFT(N643,FIND("/",N643,1)-1)</f>
        <v>technology</v>
      </c>
      <c r="R643" t="str">
        <f t="shared" ref="R643:R706" si="73">MID(N643,FIND("/",N643)+1,256)</f>
        <v>wearables</v>
      </c>
      <c r="S643" s="9">
        <f t="shared" ref="S643:S706" si="74">(((J643/60)/60)/24)+DATE(1970,1,1)</f>
        <v>42199.57</v>
      </c>
      <c r="T643" s="9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1460.49</v>
      </c>
      <c r="P644">
        <f t="shared" si="71"/>
        <v>134.4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9">
        <f t="shared" si="75"/>
        <v>42235.651319444441</v>
      </c>
      <c r="U644">
        <f t="shared" si="7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105.81</v>
      </c>
      <c r="P645">
        <f t="shared" si="71"/>
        <v>174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9">
        <f t="shared" si="75"/>
        <v>42155.642071759255</v>
      </c>
      <c r="U645">
        <f t="shared" si="7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300.12</v>
      </c>
      <c r="P646">
        <f t="shared" si="71"/>
        <v>73.5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9">
        <f t="shared" si="75"/>
        <v>41941.041666666664</v>
      </c>
      <c r="U646">
        <f t="shared" si="7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278.7</v>
      </c>
      <c r="P647">
        <f t="shared" si="71"/>
        <v>23.5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9">
        <f t="shared" si="75"/>
        <v>42594.026319444441</v>
      </c>
      <c r="U647">
        <f t="shared" si="7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131.88</v>
      </c>
      <c r="P648">
        <f t="shared" si="71"/>
        <v>39.1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9">
        <f t="shared" si="75"/>
        <v>41862.852627314816</v>
      </c>
      <c r="U648">
        <f t="shared" si="7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107.05</v>
      </c>
      <c r="P649">
        <f t="shared" si="71"/>
        <v>125.9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9">
        <f t="shared" si="75"/>
        <v>42446.726261574076</v>
      </c>
      <c r="U649">
        <f t="shared" si="7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126.82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9">
        <f t="shared" si="75"/>
        <v>41926.693379629629</v>
      </c>
      <c r="U650">
        <f t="shared" si="7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139.96</v>
      </c>
      <c r="P651">
        <f t="shared" si="71"/>
        <v>42.7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9">
        <f t="shared" si="75"/>
        <v>41898.912187499998</v>
      </c>
      <c r="U651">
        <f t="shared" si="7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112.4</v>
      </c>
      <c r="P652">
        <f t="shared" si="71"/>
        <v>35.1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9">
        <f t="shared" si="75"/>
        <v>41992.078518518523</v>
      </c>
      <c r="U652">
        <f t="shared" si="7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100.53</v>
      </c>
      <c r="P653">
        <f t="shared" si="71"/>
        <v>239.4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9">
        <f t="shared" si="75"/>
        <v>41986.017488425925</v>
      </c>
      <c r="U653">
        <f t="shared" si="7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100.47</v>
      </c>
      <c r="P654">
        <f t="shared" si="71"/>
        <v>107.6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9">
        <f t="shared" si="75"/>
        <v>42705.732060185182</v>
      </c>
      <c r="U654">
        <f t="shared" si="7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141.44999999999999</v>
      </c>
      <c r="P655">
        <f t="shared" si="71"/>
        <v>95.8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9">
        <f t="shared" si="75"/>
        <v>42236.618518518517</v>
      </c>
      <c r="U655">
        <f t="shared" si="7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267.29000000000002</v>
      </c>
      <c r="P656">
        <f t="shared" si="71"/>
        <v>31.7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9">
        <f t="shared" si="75"/>
        <v>42193.957326388889</v>
      </c>
      <c r="U656">
        <f t="shared" si="7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146.88999999999999</v>
      </c>
      <c r="P657">
        <f t="shared" si="71"/>
        <v>42.9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9">
        <f t="shared" si="75"/>
        <v>42075.915648148148</v>
      </c>
      <c r="U657">
        <f t="shared" si="7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213.56</v>
      </c>
      <c r="P658">
        <f t="shared" si="71"/>
        <v>122.7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9">
        <f t="shared" si="75"/>
        <v>42477.762951388882</v>
      </c>
      <c r="U658">
        <f t="shared" si="7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125.7</v>
      </c>
      <c r="P659">
        <f t="shared" si="71"/>
        <v>190.5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9">
        <f t="shared" si="75"/>
        <v>42361.84574074074</v>
      </c>
      <c r="U659">
        <f t="shared" si="7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104.46</v>
      </c>
      <c r="P660">
        <f t="shared" si="71"/>
        <v>109.3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9">
        <f t="shared" si="75"/>
        <v>42211.75</v>
      </c>
      <c r="U660">
        <f t="shared" si="7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100.57</v>
      </c>
      <c r="P661">
        <f t="shared" si="71"/>
        <v>143.69999999999999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9">
        <f t="shared" si="75"/>
        <v>42239.593692129631</v>
      </c>
      <c r="U661">
        <f t="shared" si="7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3.06</v>
      </c>
      <c r="P662">
        <f t="shared" si="71"/>
        <v>84.9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9">
        <f t="shared" si="75"/>
        <v>41952.783321759263</v>
      </c>
      <c r="U662">
        <f t="shared" si="7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0.95</v>
      </c>
      <c r="P663">
        <f t="shared" si="71"/>
        <v>10.6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9">
        <f t="shared" si="75"/>
        <v>42666.645358796297</v>
      </c>
      <c r="U663">
        <f t="shared" si="7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0.4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9">
        <f t="shared" si="75"/>
        <v>42020.438043981485</v>
      </c>
      <c r="U664">
        <f t="shared" si="7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0.35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9">
        <f t="shared" si="75"/>
        <v>42203.843240740738</v>
      </c>
      <c r="U665">
        <f t="shared" si="7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7.53</v>
      </c>
      <c r="P666">
        <f t="shared" si="71"/>
        <v>31.2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9">
        <f t="shared" si="75"/>
        <v>42107.666377314818</v>
      </c>
      <c r="U666">
        <f t="shared" si="7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18.64</v>
      </c>
      <c r="P667">
        <f t="shared" si="71"/>
        <v>155.30000000000001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9">
        <f t="shared" si="75"/>
        <v>42748.711354166662</v>
      </c>
      <c r="U667">
        <f t="shared" si="7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9">
        <f t="shared" si="75"/>
        <v>41868.832152777781</v>
      </c>
      <c r="U668">
        <f t="shared" si="7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10.02</v>
      </c>
      <c r="P669">
        <f t="shared" si="71"/>
        <v>178.9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9">
        <f t="shared" si="75"/>
        <v>42672.373414351852</v>
      </c>
      <c r="U669">
        <f t="shared" si="7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4.5599999999999996</v>
      </c>
      <c r="P670">
        <f t="shared" si="71"/>
        <v>27.4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9">
        <f t="shared" si="75"/>
        <v>42135.831273148149</v>
      </c>
      <c r="U670">
        <f t="shared" si="7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21.51</v>
      </c>
      <c r="P671">
        <f t="shared" si="71"/>
        <v>1536.3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9">
        <f t="shared" si="75"/>
        <v>42557.625671296293</v>
      </c>
      <c r="U671">
        <f t="shared" si="7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29.28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9">
        <f t="shared" si="75"/>
        <v>42540.340277777781</v>
      </c>
      <c r="U672">
        <f t="shared" si="7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39.43</v>
      </c>
      <c r="P673">
        <f t="shared" si="71"/>
        <v>788.5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9">
        <f t="shared" si="75"/>
        <v>42018.166666666672</v>
      </c>
      <c r="U673">
        <f t="shared" si="7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21.63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9">
        <f t="shared" si="75"/>
        <v>42005.207638888889</v>
      </c>
      <c r="U674">
        <f t="shared" si="7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0.21</v>
      </c>
      <c r="P675">
        <f t="shared" si="71"/>
        <v>68.3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9">
        <f t="shared" si="75"/>
        <v>41883.840474537035</v>
      </c>
      <c r="U675">
        <f t="shared" si="7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0.03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9">
        <f t="shared" si="75"/>
        <v>41863.116053240738</v>
      </c>
      <c r="U676">
        <f t="shared" si="7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14.85</v>
      </c>
      <c r="P677">
        <f t="shared" si="71"/>
        <v>34.299999999999997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9">
        <f t="shared" si="75"/>
        <v>42005.290972222225</v>
      </c>
      <c r="U677">
        <f t="shared" si="7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1.47</v>
      </c>
      <c r="P678">
        <f t="shared" si="71"/>
        <v>61.3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9">
        <f t="shared" si="75"/>
        <v>42042.768298611118</v>
      </c>
      <c r="U678">
        <f t="shared" si="7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25.58</v>
      </c>
      <c r="P679">
        <f t="shared" si="71"/>
        <v>133.30000000000001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9">
        <f t="shared" si="75"/>
        <v>42549.403877314813</v>
      </c>
      <c r="U679">
        <f t="shared" si="7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3.82</v>
      </c>
      <c r="P680">
        <f t="shared" si="71"/>
        <v>65.2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9">
        <f t="shared" si="75"/>
        <v>42511.376597222217</v>
      </c>
      <c r="U680">
        <f t="shared" si="7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15.49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9">
        <f t="shared" si="75"/>
        <v>42616.695706018523</v>
      </c>
      <c r="U681">
        <f t="shared" si="7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25.91</v>
      </c>
      <c r="P682">
        <f t="shared" si="71"/>
        <v>150.69999999999999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9">
        <f t="shared" si="75"/>
        <v>41899.501516203702</v>
      </c>
      <c r="U682">
        <f t="shared" si="7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0.04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9">
        <f t="shared" si="75"/>
        <v>42669.805601851855</v>
      </c>
      <c r="U683">
        <f t="shared" si="7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0.11</v>
      </c>
      <c r="P684">
        <f t="shared" si="71"/>
        <v>13.3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9">
        <f t="shared" si="75"/>
        <v>42808.723634259266</v>
      </c>
      <c r="U684">
        <f t="shared" si="7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0.85</v>
      </c>
      <c r="P685">
        <f t="shared" si="71"/>
        <v>99.3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9">
        <f t="shared" si="75"/>
        <v>42674.900046296301</v>
      </c>
      <c r="U685">
        <f t="shared" si="7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7.48</v>
      </c>
      <c r="P686">
        <f t="shared" si="71"/>
        <v>177.4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9">
        <f t="shared" si="75"/>
        <v>41845.125</v>
      </c>
      <c r="U686">
        <f t="shared" si="7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27.65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9">
        <f t="shared" si="75"/>
        <v>42016.866574074069</v>
      </c>
      <c r="U687">
        <f t="shared" si="7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>
        <f t="shared" si="71"/>
        <v>0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9">
        <f t="shared" si="75"/>
        <v>42219.673263888893</v>
      </c>
      <c r="U688">
        <f t="shared" si="7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3.55</v>
      </c>
      <c r="P689">
        <f t="shared" si="71"/>
        <v>591.70000000000005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9">
        <f t="shared" si="75"/>
        <v>42771.750613425931</v>
      </c>
      <c r="U689">
        <f t="shared" si="7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72.989999999999995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9">
        <f t="shared" si="75"/>
        <v>42292.104780092588</v>
      </c>
      <c r="U690">
        <f t="shared" si="7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57.65</v>
      </c>
      <c r="P691">
        <f t="shared" si="71"/>
        <v>343.1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9">
        <f t="shared" si="75"/>
        <v>42712.207638888889</v>
      </c>
      <c r="U691">
        <f t="shared" si="7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12.34</v>
      </c>
      <c r="P692">
        <f t="shared" si="71"/>
        <v>72.599999999999994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9">
        <f t="shared" si="75"/>
        <v>42622.25</v>
      </c>
      <c r="U692">
        <f t="shared" si="7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0.52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9">
        <f t="shared" si="75"/>
        <v>42186.028310185182</v>
      </c>
      <c r="U693">
        <f t="shared" si="7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6.53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9">
        <f t="shared" si="75"/>
        <v>42726.37572916667</v>
      </c>
      <c r="U694">
        <f t="shared" si="7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35.340000000000003</v>
      </c>
      <c r="P695">
        <f t="shared" si="71"/>
        <v>119.4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9">
        <f t="shared" si="75"/>
        <v>42124.808182870373</v>
      </c>
      <c r="U695">
        <f t="shared" si="7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0.39</v>
      </c>
      <c r="P696">
        <f t="shared" si="71"/>
        <v>84.3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9">
        <f t="shared" si="75"/>
        <v>42767.663877314815</v>
      </c>
      <c r="U696">
        <f t="shared" si="7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1.06</v>
      </c>
      <c r="P697">
        <f t="shared" si="71"/>
        <v>90.9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9">
        <f t="shared" si="75"/>
        <v>41943.521064814813</v>
      </c>
      <c r="U697">
        <f t="shared" si="7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9">
        <f t="shared" si="75"/>
        <v>41845.927106481482</v>
      </c>
      <c r="U698">
        <f t="shared" si="7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46.38</v>
      </c>
      <c r="P699">
        <f t="shared" si="71"/>
        <v>20.3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9">
        <f t="shared" si="75"/>
        <v>42403.523020833338</v>
      </c>
      <c r="U699">
        <f t="shared" si="7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15.39</v>
      </c>
      <c r="P700">
        <f t="shared" si="71"/>
        <v>530.70000000000005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9">
        <f t="shared" si="75"/>
        <v>41900.083333333336</v>
      </c>
      <c r="U700">
        <f t="shared" si="7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82.42</v>
      </c>
      <c r="P701">
        <f t="shared" si="71"/>
        <v>120.4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9">
        <f t="shared" si="75"/>
        <v>41600.666666666664</v>
      </c>
      <c r="U701">
        <f t="shared" si="7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2.69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9">
        <f t="shared" si="75"/>
        <v>42745.688437500001</v>
      </c>
      <c r="U702">
        <f t="shared" si="7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26.6</v>
      </c>
      <c r="P703">
        <f t="shared" si="71"/>
        <v>291.3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9">
        <f t="shared" si="75"/>
        <v>41843.662962962961</v>
      </c>
      <c r="U703">
        <f t="shared" si="7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30.81</v>
      </c>
      <c r="P704">
        <f t="shared" si="71"/>
        <v>124.9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9">
        <f t="shared" si="75"/>
        <v>42698.768368055549</v>
      </c>
      <c r="U704">
        <f t="shared" si="7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5.58</v>
      </c>
      <c r="P705">
        <f t="shared" si="71"/>
        <v>119.6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9">
        <f t="shared" si="75"/>
        <v>42766.98055555555</v>
      </c>
      <c r="U705">
        <f t="shared" si="7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0.87</v>
      </c>
      <c r="P706">
        <f t="shared" si="71"/>
        <v>120.3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9">
        <f t="shared" si="75"/>
        <v>42786.192916666667</v>
      </c>
      <c r="U706">
        <f t="shared" si="76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ROUND((E707/D707)*100,2)</f>
        <v>0.98</v>
      </c>
      <c r="P707">
        <f t="shared" ref="P707:P770" si="78">IF(E707=0, 0,ROUND( E707/L707,1))</f>
        <v>195.4</v>
      </c>
      <c r="Q707" t="str">
        <f t="shared" ref="Q707:Q770" si="79">LEFT(N707,FIND("/",N707,1)-1)</f>
        <v>technology</v>
      </c>
      <c r="R707" t="str">
        <f t="shared" ref="R707:R770" si="80">MID(N707,FIND("/",N707)+1,256)</f>
        <v>wearables</v>
      </c>
      <c r="S707" s="9">
        <f t="shared" ref="S707:S770" si="81">(((J707/60)/60)/24)+DATE(1970,1,1)</f>
        <v>42726.491643518515</v>
      </c>
      <c r="T707" s="9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>
        <f t="shared" si="78"/>
        <v>0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9">
        <f t="shared" si="82"/>
        <v>42718.777083333334</v>
      </c>
      <c r="U708">
        <f t="shared" si="83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78.930000000000007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9">
        <f t="shared" si="82"/>
        <v>42736.663506944446</v>
      </c>
      <c r="U709">
        <f t="shared" si="83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22.09</v>
      </c>
      <c r="P710">
        <f t="shared" si="78"/>
        <v>23.9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9">
        <f t="shared" si="82"/>
        <v>41895.581018518518</v>
      </c>
      <c r="U710">
        <f t="shared" si="83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0.41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9">
        <f t="shared" si="82"/>
        <v>41978.041192129633</v>
      </c>
      <c r="U711">
        <f t="shared" si="83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>
        <f t="shared" si="78"/>
        <v>0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9">
        <f t="shared" si="82"/>
        <v>41871.030555555553</v>
      </c>
      <c r="U712">
        <f t="shared" si="83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33.79</v>
      </c>
      <c r="P713">
        <f t="shared" si="78"/>
        <v>100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9">
        <f t="shared" si="82"/>
        <v>42718.500787037032</v>
      </c>
      <c r="U713">
        <f t="shared" si="83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0.22</v>
      </c>
      <c r="P714">
        <f t="shared" si="78"/>
        <v>26.3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9">
        <f t="shared" si="82"/>
        <v>42414.680925925932</v>
      </c>
      <c r="U714">
        <f t="shared" si="83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0.8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9">
        <f t="shared" si="82"/>
        <v>42526.529305555552</v>
      </c>
      <c r="U715">
        <f t="shared" si="83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14.99</v>
      </c>
      <c r="P716">
        <f t="shared" si="78"/>
        <v>80.3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9">
        <f t="shared" si="82"/>
        <v>42794.787986111114</v>
      </c>
      <c r="U716">
        <f t="shared" si="83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5.05</v>
      </c>
      <c r="P717">
        <f t="shared" si="78"/>
        <v>115.8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9">
        <f t="shared" si="82"/>
        <v>42313.132407407407</v>
      </c>
      <c r="U717">
        <f t="shared" si="83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10.210000000000001</v>
      </c>
      <c r="P718">
        <f t="shared" si="78"/>
        <v>44.7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9">
        <f t="shared" si="82"/>
        <v>41974</v>
      </c>
      <c r="U718">
        <f t="shared" si="83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0.31</v>
      </c>
      <c r="P719">
        <f t="shared" si="78"/>
        <v>76.3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9">
        <f t="shared" si="82"/>
        <v>41887.854189814818</v>
      </c>
      <c r="U719">
        <f t="shared" si="83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0.75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9">
        <f t="shared" si="82"/>
        <v>42784.249305555553</v>
      </c>
      <c r="U720">
        <f t="shared" si="83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1.29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9">
        <f t="shared" si="82"/>
        <v>42423.040231481486</v>
      </c>
      <c r="U721">
        <f t="shared" si="83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143.94999999999999</v>
      </c>
      <c r="P722">
        <f t="shared" si="78"/>
        <v>66.7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9">
        <f t="shared" si="82"/>
        <v>40937.649201388893</v>
      </c>
      <c r="U722">
        <f t="shared" si="83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122.11</v>
      </c>
      <c r="P723">
        <f t="shared" si="78"/>
        <v>84.1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9">
        <f t="shared" si="82"/>
        <v>41852.571840277778</v>
      </c>
      <c r="U723">
        <f t="shared" si="83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132.02000000000001</v>
      </c>
      <c r="P724">
        <f t="shared" si="78"/>
        <v>215.7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9">
        <f t="shared" si="82"/>
        <v>41007.76363425926</v>
      </c>
      <c r="U724">
        <f t="shared" si="83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109.38</v>
      </c>
      <c r="P725">
        <f t="shared" si="78"/>
        <v>54.7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9">
        <f t="shared" si="82"/>
        <v>42215.165972222225</v>
      </c>
      <c r="U725">
        <f t="shared" si="83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105.47</v>
      </c>
      <c r="P726">
        <f t="shared" si="78"/>
        <v>51.6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9">
        <f t="shared" si="82"/>
        <v>40724.638460648144</v>
      </c>
      <c r="U726">
        <f t="shared" si="83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100.35</v>
      </c>
      <c r="P727">
        <f t="shared" si="78"/>
        <v>143.4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9">
        <f t="shared" si="82"/>
        <v>42351.626296296294</v>
      </c>
      <c r="U727">
        <f t="shared" si="83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101.4</v>
      </c>
      <c r="P728">
        <f t="shared" si="78"/>
        <v>72.400000000000006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9">
        <f t="shared" si="82"/>
        <v>41376.042673611111</v>
      </c>
      <c r="U728">
        <f t="shared" si="83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155.51</v>
      </c>
      <c r="P729">
        <f t="shared" si="78"/>
        <v>36.5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9">
        <f t="shared" si="82"/>
        <v>41288.888888888891</v>
      </c>
      <c r="U729">
        <f t="shared" si="83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105.57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9">
        <f t="shared" si="82"/>
        <v>40776.837465277778</v>
      </c>
      <c r="U730">
        <f t="shared" si="83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130.65</v>
      </c>
      <c r="P731">
        <f t="shared" si="78"/>
        <v>43.6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9">
        <f t="shared" si="82"/>
        <v>41171.185891203706</v>
      </c>
      <c r="U731">
        <f t="shared" si="83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132.19</v>
      </c>
      <c r="P732">
        <f t="shared" si="78"/>
        <v>99.8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9">
        <f t="shared" si="82"/>
        <v>40884.745266203703</v>
      </c>
      <c r="U732">
        <f t="shared" si="83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88.7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9">
        <f t="shared" si="82"/>
        <v>40930.25</v>
      </c>
      <c r="U733">
        <f t="shared" si="83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4.9000000000000004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9">
        <f t="shared" si="82"/>
        <v>41546.424317129626</v>
      </c>
      <c r="U734">
        <f t="shared" si="83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120.48</v>
      </c>
      <c r="P735">
        <f t="shared" si="78"/>
        <v>17.8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9">
        <f t="shared" si="82"/>
        <v>41628.420046296298</v>
      </c>
      <c r="U735">
        <f t="shared" si="83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125.53</v>
      </c>
      <c r="P736">
        <f t="shared" si="78"/>
        <v>187.2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9">
        <f t="shared" si="82"/>
        <v>42133.208333333328</v>
      </c>
      <c r="U736">
        <f t="shared" si="83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114.41</v>
      </c>
      <c r="P737">
        <f t="shared" si="78"/>
        <v>234.8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9">
        <f t="shared" si="82"/>
        <v>41977.027083333334</v>
      </c>
      <c r="U737">
        <f t="shared" si="83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315.14</v>
      </c>
      <c r="P738">
        <f t="shared" si="78"/>
        <v>105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9">
        <f t="shared" si="82"/>
        <v>41599.207638888889</v>
      </c>
      <c r="U738">
        <f t="shared" si="83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122.4</v>
      </c>
      <c r="P739">
        <f t="shared" si="78"/>
        <v>56.7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9">
        <f t="shared" si="82"/>
        <v>41684.833333333336</v>
      </c>
      <c r="U739">
        <f t="shared" si="83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106.73</v>
      </c>
      <c r="P740">
        <f t="shared" si="78"/>
        <v>39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9">
        <f t="shared" si="82"/>
        <v>41974.207638888889</v>
      </c>
      <c r="U740">
        <f t="shared" si="83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158.33000000000001</v>
      </c>
      <c r="P741">
        <f t="shared" si="78"/>
        <v>68.3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9">
        <f t="shared" si="82"/>
        <v>41862.502650462964</v>
      </c>
      <c r="U741">
        <f t="shared" si="83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107.4</v>
      </c>
      <c r="P742">
        <f t="shared" si="78"/>
        <v>169.6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9">
        <f t="shared" si="82"/>
        <v>42176.146782407406</v>
      </c>
      <c r="U742">
        <f t="shared" si="83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102.26</v>
      </c>
      <c r="P743">
        <f t="shared" si="78"/>
        <v>141.4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9">
        <f t="shared" si="82"/>
        <v>41436.648217592592</v>
      </c>
      <c r="U743">
        <f t="shared" si="83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110.71</v>
      </c>
      <c r="P744">
        <f t="shared" si="78"/>
        <v>67.400000000000006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9">
        <f t="shared" si="82"/>
        <v>41719.876296296294</v>
      </c>
      <c r="U744">
        <f t="shared" si="83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54.3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9">
        <f t="shared" si="82"/>
        <v>41015.875</v>
      </c>
      <c r="U745">
        <f t="shared" si="83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102.32</v>
      </c>
      <c r="P746">
        <f t="shared" si="78"/>
        <v>82.5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9">
        <f t="shared" si="82"/>
        <v>41256.95721064815</v>
      </c>
      <c r="U746">
        <f t="shared" si="83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179.1</v>
      </c>
      <c r="P747">
        <f t="shared" si="78"/>
        <v>53.7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9">
        <f t="shared" si="82"/>
        <v>41397.572280092594</v>
      </c>
      <c r="U747">
        <f t="shared" si="83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111.08</v>
      </c>
      <c r="P748">
        <f t="shared" si="78"/>
        <v>34.200000000000003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9">
        <f t="shared" si="82"/>
        <v>41175.165972222225</v>
      </c>
      <c r="U748">
        <f t="shared" si="83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100.04</v>
      </c>
      <c r="P749">
        <f t="shared" si="78"/>
        <v>127.3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9">
        <f t="shared" si="82"/>
        <v>42019.454166666663</v>
      </c>
      <c r="U749">
        <f t="shared" si="83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100.25</v>
      </c>
      <c r="P750">
        <f t="shared" si="78"/>
        <v>45.6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9">
        <f t="shared" si="82"/>
        <v>41861.846828703703</v>
      </c>
      <c r="U750">
        <f t="shared" si="83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105.56</v>
      </c>
      <c r="P751">
        <f t="shared" si="78"/>
        <v>96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9">
        <f t="shared" si="82"/>
        <v>42763.94131944445</v>
      </c>
      <c r="U751">
        <f t="shared" si="83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102.59</v>
      </c>
      <c r="P752">
        <f t="shared" si="78"/>
        <v>77.3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9">
        <f t="shared" si="82"/>
        <v>41329.878148148149</v>
      </c>
      <c r="U752">
        <f t="shared" si="83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118.5</v>
      </c>
      <c r="P753">
        <f t="shared" si="78"/>
        <v>57.3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9">
        <f t="shared" si="82"/>
        <v>40759.630497685182</v>
      </c>
      <c r="U753">
        <f t="shared" si="83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111.7</v>
      </c>
      <c r="P754">
        <f t="shared" si="78"/>
        <v>53.2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9">
        <f t="shared" si="82"/>
        <v>42659.458333333328</v>
      </c>
      <c r="U754">
        <f t="shared" si="83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492.3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9">
        <f t="shared" si="82"/>
        <v>42049.590173611112</v>
      </c>
      <c r="U755">
        <f t="shared" si="83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103.75</v>
      </c>
      <c r="P756">
        <f t="shared" si="78"/>
        <v>42.3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9">
        <f t="shared" si="82"/>
        <v>41279.749085648145</v>
      </c>
      <c r="U756">
        <f t="shared" si="83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101.91</v>
      </c>
      <c r="P757">
        <f t="shared" si="78"/>
        <v>37.5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9">
        <f t="shared" si="82"/>
        <v>41414.02847222222</v>
      </c>
      <c r="U757">
        <f t="shared" si="83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117.71</v>
      </c>
      <c r="P758">
        <f t="shared" si="78"/>
        <v>37.5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9">
        <f t="shared" si="82"/>
        <v>40651.725219907406</v>
      </c>
      <c r="U758">
        <f t="shared" si="83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33.1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9">
        <f t="shared" si="82"/>
        <v>41249.054560185185</v>
      </c>
      <c r="U759">
        <f t="shared" si="83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134.19999999999999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9">
        <f t="shared" si="82"/>
        <v>40459.836435185185</v>
      </c>
      <c r="U760">
        <f t="shared" si="83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101.92</v>
      </c>
      <c r="P761">
        <f t="shared" si="78"/>
        <v>51.5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9">
        <f t="shared" si="82"/>
        <v>41829.330312500002</v>
      </c>
      <c r="U761">
        <f t="shared" si="83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>
        <f t="shared" si="78"/>
        <v>0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9">
        <f t="shared" si="82"/>
        <v>42700.805706018517</v>
      </c>
      <c r="U762">
        <f t="shared" si="83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4.7</v>
      </c>
      <c r="P763">
        <f t="shared" si="78"/>
        <v>39.200000000000003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9">
        <f t="shared" si="82"/>
        <v>41672.751458333332</v>
      </c>
      <c r="U763">
        <f t="shared" si="83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>
        <f t="shared" si="78"/>
        <v>0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9">
        <f t="shared" si="82"/>
        <v>42708.25</v>
      </c>
      <c r="U764">
        <f t="shared" si="83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0.12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9">
        <f t="shared" si="82"/>
        <v>41501.446851851848</v>
      </c>
      <c r="U765">
        <f t="shared" si="83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>
        <f t="shared" si="78"/>
        <v>0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9">
        <f t="shared" si="82"/>
        <v>42257.173159722224</v>
      </c>
      <c r="U766">
        <f t="shared" si="83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36.01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9">
        <f t="shared" si="82"/>
        <v>41931.542638888888</v>
      </c>
      <c r="U767">
        <f t="shared" si="83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>
        <f t="shared" si="78"/>
        <v>0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9">
        <f t="shared" si="82"/>
        <v>42051.783368055556</v>
      </c>
      <c r="U768">
        <f t="shared" si="83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3.54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9">
        <f t="shared" si="82"/>
        <v>42145.143634259264</v>
      </c>
      <c r="U769">
        <f t="shared" si="83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>
        <f t="shared" si="78"/>
        <v>0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9">
        <f t="shared" si="82"/>
        <v>41624.207060185188</v>
      </c>
      <c r="U770">
        <f t="shared" si="83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ROUND((E771/D771)*100,2)</f>
        <v>41.4</v>
      </c>
      <c r="P771">
        <f t="shared" ref="P771:P834" si="85">IF(E771=0, 0,ROUND( E771/L771,1))</f>
        <v>31.8</v>
      </c>
      <c r="Q771" t="str">
        <f t="shared" ref="Q771:Q834" si="86">LEFT(N771,FIND("/",N771,1)-1)</f>
        <v>publishing</v>
      </c>
      <c r="R771" t="str">
        <f t="shared" ref="R771:R834" si="87">MID(N771,FIND("/",N771)+1,256)</f>
        <v>fiction</v>
      </c>
      <c r="S771" s="9">
        <f t="shared" ref="S771:S834" si="88">(((J771/60)/60)/24)+DATE(1970,1,1)</f>
        <v>41604.996458333335</v>
      </c>
      <c r="T771" s="9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>
        <f t="shared" si="85"/>
        <v>0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9">
        <f t="shared" si="89"/>
        <v>41329.999641203707</v>
      </c>
      <c r="U772">
        <f t="shared" si="9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0.03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9">
        <f t="shared" si="89"/>
        <v>42399.824097222227</v>
      </c>
      <c r="U773">
        <f t="shared" si="9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3.33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9">
        <f t="shared" si="89"/>
        <v>40118.165972222225</v>
      </c>
      <c r="U774">
        <f t="shared" si="9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0.85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9">
        <f t="shared" si="89"/>
        <v>42134.959027777775</v>
      </c>
      <c r="U775">
        <f t="shared" si="9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70.2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9">
        <f t="shared" si="89"/>
        <v>41693.780300925922</v>
      </c>
      <c r="U776">
        <f t="shared" si="9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1.7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9">
        <f t="shared" si="89"/>
        <v>40893.060127314813</v>
      </c>
      <c r="U777">
        <f t="shared" si="9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51.4</v>
      </c>
      <c r="P778">
        <f t="shared" si="85"/>
        <v>63.1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9">
        <f t="shared" si="89"/>
        <v>42288.208333333328</v>
      </c>
      <c r="U778">
        <f t="shared" si="9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0.7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9">
        <f t="shared" si="89"/>
        <v>41486.981215277774</v>
      </c>
      <c r="U779">
        <f t="shared" si="9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0.4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9">
        <f t="shared" si="89"/>
        <v>41759.702314814815</v>
      </c>
      <c r="U780">
        <f t="shared" si="9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2.67</v>
      </c>
      <c r="P781">
        <f t="shared" si="85"/>
        <v>66.7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9">
        <f t="shared" si="89"/>
        <v>40466.166666666664</v>
      </c>
      <c r="U781">
        <f t="shared" si="9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38.5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9">
        <f t="shared" si="89"/>
        <v>40666.673900462964</v>
      </c>
      <c r="U782">
        <f t="shared" si="9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133.15</v>
      </c>
      <c r="P783">
        <f t="shared" si="85"/>
        <v>42.6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9">
        <f t="shared" si="89"/>
        <v>41433.000856481485</v>
      </c>
      <c r="U783">
        <f t="shared" si="9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9">
        <f t="shared" si="89"/>
        <v>41146.758125</v>
      </c>
      <c r="U784">
        <f t="shared" si="9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148.13</v>
      </c>
      <c r="P785">
        <f t="shared" si="85"/>
        <v>63.5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9">
        <f t="shared" si="89"/>
        <v>41026.916666666664</v>
      </c>
      <c r="U785">
        <f t="shared" si="9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102.5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9">
        <f t="shared" si="89"/>
        <v>41715.107858796298</v>
      </c>
      <c r="U786">
        <f t="shared" si="9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180.63</v>
      </c>
      <c r="P787">
        <f t="shared" si="85"/>
        <v>31.1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9">
        <f t="shared" si="89"/>
        <v>41333.593923611108</v>
      </c>
      <c r="U787">
        <f t="shared" si="9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142.80000000000001</v>
      </c>
      <c r="P788">
        <f t="shared" si="85"/>
        <v>162.30000000000001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9">
        <f t="shared" si="89"/>
        <v>41040.657638888886</v>
      </c>
      <c r="U788">
        <f t="shared" si="9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114.17</v>
      </c>
      <c r="P789">
        <f t="shared" si="85"/>
        <v>80.599999999999994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9">
        <f t="shared" si="89"/>
        <v>41579.627615740741</v>
      </c>
      <c r="U789">
        <f t="shared" si="9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203.51</v>
      </c>
      <c r="P790">
        <f t="shared" si="85"/>
        <v>59.9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9">
        <f t="shared" si="89"/>
        <v>41097.165972222225</v>
      </c>
      <c r="U790">
        <f t="shared" si="9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109.41</v>
      </c>
      <c r="P791">
        <f t="shared" si="85"/>
        <v>132.9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9">
        <f t="shared" si="89"/>
        <v>41295.332638888889</v>
      </c>
      <c r="U791">
        <f t="shared" si="9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144.37</v>
      </c>
      <c r="P792">
        <f t="shared" si="85"/>
        <v>92.5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9">
        <f t="shared" si="89"/>
        <v>41306.047905092593</v>
      </c>
      <c r="U792">
        <f t="shared" si="9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103.87</v>
      </c>
      <c r="P793">
        <f t="shared" si="85"/>
        <v>60.9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9">
        <f t="shared" si="89"/>
        <v>41591.249305555553</v>
      </c>
      <c r="U793">
        <f t="shared" si="9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100.44</v>
      </c>
      <c r="P794">
        <f t="shared" si="85"/>
        <v>41.9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9">
        <f t="shared" si="89"/>
        <v>41585.915312500001</v>
      </c>
      <c r="U794">
        <f t="shared" si="9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102.78</v>
      </c>
      <c r="P795">
        <f t="shared" si="85"/>
        <v>88.3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9">
        <f t="shared" si="89"/>
        <v>41458.207638888889</v>
      </c>
      <c r="U795">
        <f t="shared" si="9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105.31</v>
      </c>
      <c r="P796">
        <f t="shared" si="85"/>
        <v>159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9">
        <f t="shared" si="89"/>
        <v>40791.712500000001</v>
      </c>
      <c r="U796">
        <f t="shared" si="9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111.79</v>
      </c>
      <c r="P797">
        <f t="shared" si="85"/>
        <v>85.1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9">
        <f t="shared" si="89"/>
        <v>41006.207638888889</v>
      </c>
      <c r="U797">
        <f t="shared" si="9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101.35</v>
      </c>
      <c r="P798">
        <f t="shared" si="85"/>
        <v>112.6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9">
        <f t="shared" si="89"/>
        <v>41532.881944444445</v>
      </c>
      <c r="U798">
        <f t="shared" si="9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107.53</v>
      </c>
      <c r="P799">
        <f t="shared" si="85"/>
        <v>45.4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9">
        <f t="shared" si="89"/>
        <v>41028.166666666664</v>
      </c>
      <c r="U799">
        <f t="shared" si="9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114.89</v>
      </c>
      <c r="P800">
        <f t="shared" si="85"/>
        <v>46.2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9">
        <f t="shared" si="89"/>
        <v>41912.590127314819</v>
      </c>
      <c r="U800">
        <f t="shared" si="9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100.02</v>
      </c>
      <c r="P801">
        <f t="shared" si="85"/>
        <v>178.6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9">
        <f t="shared" si="89"/>
        <v>41026.667199074072</v>
      </c>
      <c r="U801">
        <f t="shared" si="9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152.13</v>
      </c>
      <c r="P802">
        <f t="shared" si="85"/>
        <v>40.799999999999997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9">
        <f t="shared" si="89"/>
        <v>41893.433495370373</v>
      </c>
      <c r="U802">
        <f t="shared" si="9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111.52</v>
      </c>
      <c r="P803">
        <f t="shared" si="85"/>
        <v>43.7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9">
        <f t="shared" si="89"/>
        <v>40725.795370370368</v>
      </c>
      <c r="U803">
        <f t="shared" si="9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101.33</v>
      </c>
      <c r="P804">
        <f t="shared" si="85"/>
        <v>81.099999999999994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9">
        <f t="shared" si="89"/>
        <v>41169.170138888891</v>
      </c>
      <c r="U804">
        <f t="shared" si="9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123.26</v>
      </c>
      <c r="P805">
        <f t="shared" si="85"/>
        <v>74.599999999999994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9">
        <f t="shared" si="89"/>
        <v>40692.041666666664</v>
      </c>
      <c r="U805">
        <f t="shared" si="9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305.60000000000002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9">
        <f t="shared" si="89"/>
        <v>40747.165972222225</v>
      </c>
      <c r="U806">
        <f t="shared" si="9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58.3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9">
        <f t="shared" si="89"/>
        <v>40740.958333333336</v>
      </c>
      <c r="U807">
        <f t="shared" si="9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104.44</v>
      </c>
      <c r="P808">
        <f t="shared" si="85"/>
        <v>117.7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9">
        <f t="shared" si="89"/>
        <v>40793.691423611112</v>
      </c>
      <c r="U808">
        <f t="shared" si="9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105.13</v>
      </c>
      <c r="P809">
        <f t="shared" si="85"/>
        <v>73.8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9">
        <f t="shared" si="89"/>
        <v>42795.083333333328</v>
      </c>
      <c r="U809">
        <f t="shared" si="9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104.7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9">
        <f t="shared" si="89"/>
        <v>41995.207638888889</v>
      </c>
      <c r="U810">
        <f t="shared" si="9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103.78</v>
      </c>
      <c r="P811">
        <f t="shared" si="85"/>
        <v>79.8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9">
        <f t="shared" si="89"/>
        <v>41658.833680555559</v>
      </c>
      <c r="U811">
        <f t="shared" si="9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58.3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9">
        <f t="shared" si="89"/>
        <v>41153.056273148148</v>
      </c>
      <c r="U812">
        <f t="shared" si="9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86.7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9">
        <f t="shared" si="89"/>
        <v>41465.702777777777</v>
      </c>
      <c r="U813">
        <f t="shared" si="9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151.83000000000001</v>
      </c>
      <c r="P814">
        <f t="shared" si="85"/>
        <v>27.6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9">
        <f t="shared" si="89"/>
        <v>41334.581944444442</v>
      </c>
      <c r="U814">
        <f t="shared" si="9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9">
        <f t="shared" si="89"/>
        <v>41110.960243055553</v>
      </c>
      <c r="U815">
        <f t="shared" si="9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127.3</v>
      </c>
      <c r="P816">
        <f t="shared" si="85"/>
        <v>45.5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9">
        <f t="shared" si="89"/>
        <v>40694.75277777778</v>
      </c>
      <c r="U816">
        <f t="shared" si="9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99.5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9">
        <f t="shared" si="89"/>
        <v>41944.917858796296</v>
      </c>
      <c r="U817">
        <f t="shared" si="9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115.12</v>
      </c>
      <c r="P818">
        <f t="shared" si="85"/>
        <v>39.299999999999997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9">
        <f t="shared" si="89"/>
        <v>41373.270833333336</v>
      </c>
      <c r="U818">
        <f t="shared" si="9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137.11000000000001</v>
      </c>
      <c r="P819">
        <f t="shared" si="85"/>
        <v>89.4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9">
        <f t="shared" si="89"/>
        <v>40979.207638888889</v>
      </c>
      <c r="U819">
        <f t="shared" si="9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155.71</v>
      </c>
      <c r="P820">
        <f t="shared" si="85"/>
        <v>28.7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9">
        <f t="shared" si="89"/>
        <v>41128.709027777775</v>
      </c>
      <c r="U820">
        <f t="shared" si="9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108.75</v>
      </c>
      <c r="P821">
        <f t="shared" si="85"/>
        <v>31.1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9">
        <f t="shared" si="89"/>
        <v>41629.197222222225</v>
      </c>
      <c r="U821">
        <f t="shared" si="9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134.05000000000001</v>
      </c>
      <c r="P822">
        <f t="shared" si="85"/>
        <v>70.599999999999994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9">
        <f t="shared" si="89"/>
        <v>41799.208333333336</v>
      </c>
      <c r="U822">
        <f t="shared" si="9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224.1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9">
        <f t="shared" si="89"/>
        <v>42128.167361111111</v>
      </c>
      <c r="U823">
        <f t="shared" si="9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119.17</v>
      </c>
      <c r="P824">
        <f t="shared" si="85"/>
        <v>51.8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9">
        <f t="shared" si="89"/>
        <v>41187.947337962964</v>
      </c>
      <c r="U824">
        <f t="shared" si="9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179.5</v>
      </c>
      <c r="P825">
        <f t="shared" si="85"/>
        <v>43.5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9">
        <f t="shared" si="89"/>
        <v>42085.931157407409</v>
      </c>
      <c r="U825">
        <f t="shared" si="9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134.38</v>
      </c>
      <c r="P826">
        <f t="shared" si="85"/>
        <v>39.799999999999997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9">
        <f t="shared" si="89"/>
        <v>40286.290972222225</v>
      </c>
      <c r="U826">
        <f t="shared" si="9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100.43</v>
      </c>
      <c r="P827">
        <f t="shared" si="85"/>
        <v>126.8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9">
        <f t="shared" si="89"/>
        <v>41211.306527777779</v>
      </c>
      <c r="U827">
        <f t="shared" si="9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101.45</v>
      </c>
      <c r="P828">
        <f t="shared" si="85"/>
        <v>113.9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9">
        <f t="shared" si="89"/>
        <v>40993.996874999997</v>
      </c>
      <c r="U828">
        <f t="shared" si="9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103.33</v>
      </c>
      <c r="P829">
        <f t="shared" si="85"/>
        <v>28.2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9">
        <f t="shared" si="89"/>
        <v>40953.825694444444</v>
      </c>
      <c r="U829">
        <f t="shared" si="9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36.6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9">
        <f t="shared" si="89"/>
        <v>41085.683333333334</v>
      </c>
      <c r="U830">
        <f t="shared" si="9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9">
        <f t="shared" si="89"/>
        <v>42564.801388888889</v>
      </c>
      <c r="U831">
        <f t="shared" si="9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107.83</v>
      </c>
      <c r="P832">
        <f t="shared" si="85"/>
        <v>60.7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9">
        <f t="shared" si="89"/>
        <v>41355.484085648146</v>
      </c>
      <c r="U832">
        <f t="shared" si="9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233.33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9">
        <f t="shared" si="89"/>
        <v>41026.646921296298</v>
      </c>
      <c r="U833">
        <f t="shared" si="9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100.61</v>
      </c>
      <c r="P834">
        <f t="shared" si="85"/>
        <v>98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9">
        <f t="shared" si="89"/>
        <v>40929.342361111114</v>
      </c>
      <c r="U834">
        <f t="shared" si="90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ROUND((E835/D835)*100,2)</f>
        <v>101.67</v>
      </c>
      <c r="P835">
        <f t="shared" ref="P835:P898" si="92">IF(E835=0, 0,ROUND( E835/L835,1))</f>
        <v>148.80000000000001</v>
      </c>
      <c r="Q835" t="str">
        <f t="shared" ref="Q835:Q898" si="93">LEFT(N835,FIND("/",N835,1)-1)</f>
        <v>music</v>
      </c>
      <c r="R835" t="str">
        <f t="shared" ref="R835:R898" si="94">MID(N835,FIND("/",N835)+1,256)</f>
        <v>rock</v>
      </c>
      <c r="S835" s="9">
        <f t="shared" ref="S835:S898" si="95">(((J835/60)/60)/24)+DATE(1970,1,1)</f>
        <v>41718.878182870372</v>
      </c>
      <c r="T835" s="9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131.02000000000001</v>
      </c>
      <c r="P836">
        <f t="shared" si="92"/>
        <v>96.1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9">
        <f t="shared" si="96"/>
        <v>41456.165972222225</v>
      </c>
      <c r="U836">
        <f t="shared" si="9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117.25</v>
      </c>
      <c r="P837">
        <f t="shared" si="92"/>
        <v>58.6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9">
        <f t="shared" si="96"/>
        <v>41048.125</v>
      </c>
      <c r="U837">
        <f t="shared" si="97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100.93</v>
      </c>
      <c r="P838">
        <f t="shared" si="92"/>
        <v>109.7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9">
        <f t="shared" si="96"/>
        <v>41554.056921296295</v>
      </c>
      <c r="U838">
        <f t="shared" si="9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121.8</v>
      </c>
      <c r="P839">
        <f t="shared" si="92"/>
        <v>49.1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9">
        <f t="shared" si="96"/>
        <v>41760.998402777775</v>
      </c>
      <c r="U839">
        <f t="shared" si="9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145.4</v>
      </c>
      <c r="P840">
        <f t="shared" si="92"/>
        <v>47.7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9">
        <f t="shared" si="96"/>
        <v>40925.897974537038</v>
      </c>
      <c r="U840">
        <f t="shared" si="97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116.62</v>
      </c>
      <c r="P841">
        <f t="shared" si="92"/>
        <v>60.7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9">
        <f t="shared" si="96"/>
        <v>41174.763379629629</v>
      </c>
      <c r="U841">
        <f t="shared" si="9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120.42</v>
      </c>
      <c r="P842">
        <f t="shared" si="92"/>
        <v>63.4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9">
        <f t="shared" si="96"/>
        <v>42637.226701388892</v>
      </c>
      <c r="U842">
        <f t="shared" si="9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101.32</v>
      </c>
      <c r="P843">
        <f t="shared" si="92"/>
        <v>53.9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9">
        <f t="shared" si="96"/>
        <v>41953.88035879629</v>
      </c>
      <c r="U843">
        <f t="shared" si="9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104.32</v>
      </c>
      <c r="P844">
        <f t="shared" si="92"/>
        <v>66.900000000000006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9">
        <f t="shared" si="96"/>
        <v>41561.165972222225</v>
      </c>
      <c r="U844">
        <f t="shared" si="9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267.13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9">
        <f t="shared" si="96"/>
        <v>42712.333333333328</v>
      </c>
      <c r="U845">
        <f t="shared" si="9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194.13</v>
      </c>
      <c r="P846">
        <f t="shared" si="92"/>
        <v>36.6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9">
        <f t="shared" si="96"/>
        <v>41944.207638888889</v>
      </c>
      <c r="U846">
        <f t="shared" si="9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120.38</v>
      </c>
      <c r="P847">
        <f t="shared" si="92"/>
        <v>34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9">
        <f t="shared" si="96"/>
        <v>42618.165972222225</v>
      </c>
      <c r="U847">
        <f t="shared" si="9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>
        <f t="shared" si="92"/>
        <v>28.6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9">
        <f t="shared" si="96"/>
        <v>41708.583333333336</v>
      </c>
      <c r="U848">
        <f t="shared" si="97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9">
        <f t="shared" si="96"/>
        <v>42195.79833333334</v>
      </c>
      <c r="U849">
        <f t="shared" si="9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18.8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9">
        <f t="shared" si="96"/>
        <v>42108.792048611111</v>
      </c>
      <c r="U850">
        <f t="shared" si="9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119.9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9">
        <f t="shared" si="96"/>
        <v>42079.107222222221</v>
      </c>
      <c r="U851">
        <f t="shared" si="9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155.18</v>
      </c>
      <c r="P852">
        <f t="shared" si="92"/>
        <v>46.7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9">
        <f t="shared" si="96"/>
        <v>42485.207638888889</v>
      </c>
      <c r="U852">
        <f t="shared" si="9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130.44999999999999</v>
      </c>
      <c r="P853">
        <f t="shared" si="92"/>
        <v>37.299999999999997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9">
        <f t="shared" si="96"/>
        <v>42582.822916666672</v>
      </c>
      <c r="U853">
        <f t="shared" si="9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104.97</v>
      </c>
      <c r="P854">
        <f t="shared" si="92"/>
        <v>59.3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9">
        <f t="shared" si="96"/>
        <v>42667.875</v>
      </c>
      <c r="U854">
        <f t="shared" si="9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9">
        <f t="shared" si="96"/>
        <v>42051.832280092596</v>
      </c>
      <c r="U855">
        <f t="shared" si="9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118.22</v>
      </c>
      <c r="P856">
        <f t="shared" si="92"/>
        <v>65.900000000000006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9">
        <f t="shared" si="96"/>
        <v>42732.212337962963</v>
      </c>
      <c r="U856">
        <f t="shared" si="9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103.45</v>
      </c>
      <c r="P857">
        <f t="shared" si="92"/>
        <v>31.9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9">
        <f t="shared" si="96"/>
        <v>42575.125196759262</v>
      </c>
      <c r="U857">
        <f t="shared" si="9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>
        <f t="shared" si="92"/>
        <v>19.5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9">
        <f t="shared" si="96"/>
        <v>42668.791666666672</v>
      </c>
      <c r="U858">
        <f t="shared" si="9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9">
        <f t="shared" si="96"/>
        <v>42333.623043981483</v>
      </c>
      <c r="U859">
        <f t="shared" si="9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144.01</v>
      </c>
      <c r="P860">
        <f t="shared" si="92"/>
        <v>22.7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9">
        <f t="shared" si="96"/>
        <v>42109.957638888889</v>
      </c>
      <c r="U860">
        <f t="shared" si="9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104.68</v>
      </c>
      <c r="P861">
        <f t="shared" si="92"/>
        <v>42.7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9">
        <f t="shared" si="96"/>
        <v>42159</v>
      </c>
      <c r="U861">
        <f t="shared" si="97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18.14</v>
      </c>
      <c r="P862">
        <f t="shared" si="92"/>
        <v>52.9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9">
        <f t="shared" si="96"/>
        <v>41600.524456018517</v>
      </c>
      <c r="U862">
        <f t="shared" si="97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2.2400000000000002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9">
        <f t="shared" si="96"/>
        <v>42629.965324074074</v>
      </c>
      <c r="U863">
        <f t="shared" si="97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0.34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9">
        <f t="shared" si="96"/>
        <v>41589.596620370372</v>
      </c>
      <c r="U864">
        <f t="shared" si="97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4.5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9">
        <f t="shared" si="96"/>
        <v>40951.117662037039</v>
      </c>
      <c r="U865">
        <f t="shared" si="97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41.54</v>
      </c>
      <c r="P866">
        <f t="shared" si="92"/>
        <v>34.200000000000003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9">
        <f t="shared" si="96"/>
        <v>41563.415972222225</v>
      </c>
      <c r="U866">
        <f t="shared" si="97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2.0499999999999998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9">
        <f t="shared" si="96"/>
        <v>41290.77311342593</v>
      </c>
      <c r="U867">
        <f t="shared" si="97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18.29</v>
      </c>
      <c r="P868">
        <f t="shared" si="92"/>
        <v>58.2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9">
        <f t="shared" si="96"/>
        <v>42063.631944444445</v>
      </c>
      <c r="U868">
        <f t="shared" si="97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24.02</v>
      </c>
      <c r="P869">
        <f t="shared" si="92"/>
        <v>109.2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9">
        <f t="shared" si="96"/>
        <v>40148.207638888889</v>
      </c>
      <c r="U869">
        <f t="shared" si="97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0.11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9">
        <f t="shared" si="96"/>
        <v>41646.027754629627</v>
      </c>
      <c r="U870">
        <f t="shared" si="97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11.82</v>
      </c>
      <c r="P871">
        <f t="shared" si="92"/>
        <v>346.7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9">
        <f t="shared" si="96"/>
        <v>41372.803900462961</v>
      </c>
      <c r="U871">
        <f t="shared" si="97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0.31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9">
        <f t="shared" si="96"/>
        <v>41518.022256944445</v>
      </c>
      <c r="U872">
        <f t="shared" si="97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5.42</v>
      </c>
      <c r="P873">
        <f t="shared" si="92"/>
        <v>27.1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9">
        <f t="shared" si="96"/>
        <v>41607.602951388886</v>
      </c>
      <c r="U873">
        <f t="shared" si="97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0.81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9">
        <f t="shared" si="96"/>
        <v>40612.825543981482</v>
      </c>
      <c r="U874">
        <f t="shared" si="97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1.29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9">
        <f t="shared" si="96"/>
        <v>41224.208796296298</v>
      </c>
      <c r="U875">
        <f t="shared" si="97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24.33</v>
      </c>
      <c r="P876">
        <f t="shared" si="92"/>
        <v>34.799999999999997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9">
        <f t="shared" si="96"/>
        <v>41398.583726851852</v>
      </c>
      <c r="U876">
        <f t="shared" si="97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>
        <f t="shared" si="92"/>
        <v>0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9">
        <f t="shared" si="96"/>
        <v>42268.723738425921</v>
      </c>
      <c r="U877">
        <f t="shared" si="97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40.799999999999997</v>
      </c>
      <c r="P878">
        <f t="shared" si="92"/>
        <v>28.6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9">
        <f t="shared" si="96"/>
        <v>41309.496840277774</v>
      </c>
      <c r="U878">
        <f t="shared" si="97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67.55</v>
      </c>
      <c r="P879">
        <f t="shared" si="92"/>
        <v>46.6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9">
        <f t="shared" si="96"/>
        <v>41627.788888888892</v>
      </c>
      <c r="U879">
        <f t="shared" si="97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1.3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9">
        <f t="shared" si="96"/>
        <v>40535.232916666668</v>
      </c>
      <c r="U880">
        <f t="shared" si="97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30.67</v>
      </c>
      <c r="P881">
        <f t="shared" si="92"/>
        <v>21.5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9">
        <f t="shared" si="96"/>
        <v>41058.829918981479</v>
      </c>
      <c r="U881">
        <f t="shared" si="97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2.99</v>
      </c>
      <c r="P882">
        <f t="shared" si="92"/>
        <v>14.1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9">
        <f t="shared" si="96"/>
        <v>41212.32104166667</v>
      </c>
      <c r="U882">
        <f t="shared" si="97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0.8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9">
        <f t="shared" si="96"/>
        <v>40922.25099537037</v>
      </c>
      <c r="U883">
        <f t="shared" si="97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20.13</v>
      </c>
      <c r="P884">
        <f t="shared" si="92"/>
        <v>21.6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9">
        <f t="shared" si="96"/>
        <v>40792.860532407409</v>
      </c>
      <c r="U884">
        <f t="shared" si="97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40.020000000000003</v>
      </c>
      <c r="P885">
        <f t="shared" si="92"/>
        <v>83.4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9">
        <f t="shared" si="96"/>
        <v>42431.935590277775</v>
      </c>
      <c r="U885">
        <f t="shared" si="97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9">
        <f t="shared" si="96"/>
        <v>41041.104861111111</v>
      </c>
      <c r="U886">
        <f t="shared" si="97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35.700000000000003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9">
        <f t="shared" si="96"/>
        <v>42734.941099537042</v>
      </c>
      <c r="U887">
        <f t="shared" si="97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29.3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9">
        <f t="shared" si="96"/>
        <v>42628.870520833334</v>
      </c>
      <c r="U888">
        <f t="shared" si="97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>
        <f t="shared" si="92"/>
        <v>0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9">
        <f t="shared" si="96"/>
        <v>41056.958969907406</v>
      </c>
      <c r="U889">
        <f t="shared" si="97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7.2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9">
        <f t="shared" si="96"/>
        <v>40787.25</v>
      </c>
      <c r="U890">
        <f t="shared" si="97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9.44</v>
      </c>
      <c r="P891">
        <f t="shared" si="92"/>
        <v>73.8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9">
        <f t="shared" si="96"/>
        <v>41917.784062500003</v>
      </c>
      <c r="U891">
        <f t="shared" si="97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4.17</v>
      </c>
      <c r="P892">
        <f t="shared" si="92"/>
        <v>31.3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9">
        <f t="shared" si="96"/>
        <v>41599.740497685183</v>
      </c>
      <c r="U892">
        <f t="shared" si="97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3.25</v>
      </c>
      <c r="P893">
        <f t="shared" si="92"/>
        <v>28.9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9">
        <f t="shared" si="96"/>
        <v>41872.031597222223</v>
      </c>
      <c r="U893">
        <f t="shared" si="97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40.75</v>
      </c>
      <c r="P894">
        <f t="shared" si="92"/>
        <v>143.80000000000001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9">
        <f t="shared" si="96"/>
        <v>40391.166666666664</v>
      </c>
      <c r="U894">
        <f t="shared" si="97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9">
        <f t="shared" si="96"/>
        <v>42095.856053240743</v>
      </c>
      <c r="U895">
        <f t="shared" si="97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39.17</v>
      </c>
      <c r="P896">
        <f t="shared" si="92"/>
        <v>147.80000000000001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9">
        <f t="shared" si="96"/>
        <v>42526.981597222228</v>
      </c>
      <c r="U896">
        <f t="shared" si="97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2.44</v>
      </c>
      <c r="P897">
        <f t="shared" si="92"/>
        <v>27.9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9">
        <f t="shared" si="96"/>
        <v>40476.127650462964</v>
      </c>
      <c r="U897">
        <f t="shared" si="97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44.4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9">
        <f t="shared" si="96"/>
        <v>42244.166666666672</v>
      </c>
      <c r="U898">
        <f t="shared" si="97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ROUND((E899/D899)*100,2)</f>
        <v>0</v>
      </c>
      <c r="P899">
        <f t="shared" ref="P899:P962" si="99">IF(E899=0, 0,ROUND( E899/L899,1))</f>
        <v>0</v>
      </c>
      <c r="Q899" t="str">
        <f t="shared" ref="Q899:Q962" si="100">LEFT(N899,FIND("/",N899,1)-1)</f>
        <v>music</v>
      </c>
      <c r="R899" t="str">
        <f t="shared" ref="R899:R962" si="101">MID(N899,FIND("/",N899)+1,256)</f>
        <v>indie rock</v>
      </c>
      <c r="S899" s="9">
        <f t="shared" ref="S899:S962" si="102">(((J899/60)/60)/24)+DATE(1970,1,1)</f>
        <v>41211.688750000001</v>
      </c>
      <c r="T899" s="9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2.8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9">
        <f t="shared" si="103"/>
        <v>40923.758217592593</v>
      </c>
      <c r="U900">
        <f t="shared" si="10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37.33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9">
        <f t="shared" si="103"/>
        <v>40691.099097222221</v>
      </c>
      <c r="U901">
        <f t="shared" si="10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0.42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9">
        <f t="shared" si="103"/>
        <v>42459.807893518519</v>
      </c>
      <c r="U902">
        <f t="shared" si="10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>
        <f t="shared" si="99"/>
        <v>0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9">
        <f t="shared" si="103"/>
        <v>40337.799305555556</v>
      </c>
      <c r="U903">
        <f t="shared" si="10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0.3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9">
        <f t="shared" si="103"/>
        <v>41881.645833333336</v>
      </c>
      <c r="U904">
        <f t="shared" si="10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3.2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9">
        <f t="shared" si="103"/>
        <v>41175.100694444445</v>
      </c>
      <c r="U905">
        <f t="shared" si="10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0.3</v>
      </c>
      <c r="P906">
        <f t="shared" si="99"/>
        <v>50.3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9">
        <f t="shared" si="103"/>
        <v>42372.080289351856</v>
      </c>
      <c r="U906">
        <f t="shared" si="10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3.02</v>
      </c>
      <c r="P907">
        <f t="shared" si="99"/>
        <v>32.700000000000003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9">
        <f t="shared" si="103"/>
        <v>40567.239884259259</v>
      </c>
      <c r="U907">
        <f t="shared" si="10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>
        <f t="shared" si="99"/>
        <v>0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9">
        <f t="shared" si="103"/>
        <v>41711.148032407407</v>
      </c>
      <c r="U908">
        <f t="shared" si="10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>
        <f t="shared" si="99"/>
        <v>0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9">
        <f t="shared" si="103"/>
        <v>40797.192395833335</v>
      </c>
      <c r="U909">
        <f t="shared" si="10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>
        <f t="shared" si="99"/>
        <v>0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9">
        <f t="shared" si="103"/>
        <v>40386.207638888889</v>
      </c>
      <c r="U910">
        <f t="shared" si="10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3.25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9">
        <f t="shared" si="103"/>
        <v>41113.166666666664</v>
      </c>
      <c r="U911">
        <f t="shared" si="10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22.36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9">
        <f t="shared" si="103"/>
        <v>42797.545358796298</v>
      </c>
      <c r="U912">
        <f t="shared" si="10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>
        <f t="shared" si="99"/>
        <v>0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9">
        <f t="shared" si="103"/>
        <v>41663.005150462966</v>
      </c>
      <c r="U913">
        <f t="shared" si="10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0.86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9">
        <f t="shared" si="103"/>
        <v>41254.151006944441</v>
      </c>
      <c r="U914">
        <f t="shared" si="10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6.61</v>
      </c>
      <c r="P915">
        <f t="shared" si="99"/>
        <v>82.6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9">
        <f t="shared" si="103"/>
        <v>41034.139108796298</v>
      </c>
      <c r="U915">
        <f t="shared" si="10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>
        <f t="shared" si="99"/>
        <v>0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9">
        <f t="shared" si="103"/>
        <v>41146.763275462967</v>
      </c>
      <c r="U916">
        <f t="shared" si="10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5.77</v>
      </c>
      <c r="P917">
        <f t="shared" si="99"/>
        <v>41.7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9">
        <f t="shared" si="103"/>
        <v>40969.207638888889</v>
      </c>
      <c r="U917">
        <f t="shared" si="10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>
        <f t="shared" si="99"/>
        <v>0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9">
        <f t="shared" si="103"/>
        <v>40473.208333333336</v>
      </c>
      <c r="U918">
        <f t="shared" si="10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0.6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9">
        <f t="shared" si="103"/>
        <v>41834.104166666664</v>
      </c>
      <c r="U919">
        <f t="shared" si="10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5.03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9">
        <f t="shared" si="103"/>
        <v>41974.957881944443</v>
      </c>
      <c r="U920">
        <f t="shared" si="10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0.5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9">
        <f t="shared" si="103"/>
        <v>41262.641724537039</v>
      </c>
      <c r="U921">
        <f t="shared" si="10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>
        <f t="shared" si="99"/>
        <v>0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9">
        <f t="shared" si="103"/>
        <v>41592.713217592594</v>
      </c>
      <c r="U922">
        <f t="shared" si="10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30.9</v>
      </c>
      <c r="P923">
        <f t="shared" si="99"/>
        <v>231.8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9">
        <f t="shared" si="103"/>
        <v>40889.212685185186</v>
      </c>
      <c r="U923">
        <f t="shared" si="10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21.04</v>
      </c>
      <c r="P924">
        <f t="shared" si="99"/>
        <v>189.3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9">
        <f t="shared" si="103"/>
        <v>41913.530011574076</v>
      </c>
      <c r="U924">
        <f t="shared" si="10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2.2000000000000002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9">
        <f t="shared" si="103"/>
        <v>41965.001423611116</v>
      </c>
      <c r="U925">
        <f t="shared" si="10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10.9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9">
        <f t="shared" si="103"/>
        <v>41318.942928240744</v>
      </c>
      <c r="U926">
        <f t="shared" si="10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2.67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9">
        <f t="shared" si="103"/>
        <v>41605.922581018516</v>
      </c>
      <c r="U927">
        <f t="shared" si="10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>
        <f t="shared" si="99"/>
        <v>0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9">
        <f t="shared" si="103"/>
        <v>40367.944444444445</v>
      </c>
      <c r="U928">
        <f t="shared" si="10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>
        <f t="shared" si="99"/>
        <v>0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9">
        <f t="shared" si="103"/>
        <v>41043.822858796295</v>
      </c>
      <c r="U929">
        <f t="shared" si="10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10.86</v>
      </c>
      <c r="P930">
        <f t="shared" si="99"/>
        <v>56.3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9">
        <f t="shared" si="103"/>
        <v>41231</v>
      </c>
      <c r="U930">
        <f t="shared" si="10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>
        <f t="shared" si="99"/>
        <v>0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9">
        <f t="shared" si="103"/>
        <v>41008.196400462963</v>
      </c>
      <c r="U931">
        <f t="shared" si="10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38.33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9">
        <f t="shared" si="103"/>
        <v>40354.897222222222</v>
      </c>
      <c r="U932">
        <f t="shared" si="10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6.55</v>
      </c>
      <c r="P933">
        <f t="shared" si="99"/>
        <v>18.7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9">
        <f t="shared" si="103"/>
        <v>41714.916666666664</v>
      </c>
      <c r="U933">
        <f t="shared" si="10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14.54</v>
      </c>
      <c r="P934">
        <f t="shared" si="99"/>
        <v>46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9">
        <f t="shared" si="103"/>
        <v>41355.927604166667</v>
      </c>
      <c r="U934">
        <f t="shared" si="10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9">
        <f t="shared" si="103"/>
        <v>41771.169085648151</v>
      </c>
      <c r="U935">
        <f t="shared" si="10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30.4</v>
      </c>
      <c r="P936">
        <f t="shared" si="99"/>
        <v>50.7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9">
        <f t="shared" si="103"/>
        <v>41763.25</v>
      </c>
      <c r="U936">
        <f t="shared" si="10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1.43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9">
        <f t="shared" si="103"/>
        <v>42398.333668981482</v>
      </c>
      <c r="U937">
        <f t="shared" si="10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>
        <f t="shared" si="99"/>
        <v>0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9">
        <f t="shared" si="103"/>
        <v>40926.833333333336</v>
      </c>
      <c r="U938">
        <f t="shared" si="10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1.1399999999999999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9">
        <f t="shared" si="103"/>
        <v>41581.839780092596</v>
      </c>
      <c r="U939">
        <f t="shared" si="10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0.36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9">
        <f t="shared" si="103"/>
        <v>41154.479722222226</v>
      </c>
      <c r="U940">
        <f t="shared" si="10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1.45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9">
        <f t="shared" si="103"/>
        <v>41455.831944444442</v>
      </c>
      <c r="U941">
        <f t="shared" si="10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17.16</v>
      </c>
      <c r="P942">
        <f t="shared" si="99"/>
        <v>110.3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9">
        <f t="shared" si="103"/>
        <v>42227.008402777778</v>
      </c>
      <c r="U942">
        <f t="shared" si="10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2.3199999999999998</v>
      </c>
      <c r="P943">
        <f t="shared" si="99"/>
        <v>37.5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9">
        <f t="shared" si="103"/>
        <v>42776.096585648149</v>
      </c>
      <c r="U943">
        <f t="shared" si="10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8.91</v>
      </c>
      <c r="P944">
        <f t="shared" si="99"/>
        <v>41.8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9">
        <f t="shared" si="103"/>
        <v>42418.843287037031</v>
      </c>
      <c r="U944">
        <f t="shared" si="10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9.6300000000000008</v>
      </c>
      <c r="P945">
        <f t="shared" si="99"/>
        <v>24.1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9">
        <f t="shared" si="103"/>
        <v>42703.709548611107</v>
      </c>
      <c r="U945">
        <f t="shared" si="10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13.33</v>
      </c>
      <c r="P946">
        <f t="shared" si="99"/>
        <v>69.400000000000006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9">
        <f t="shared" si="103"/>
        <v>42478.583333333328</v>
      </c>
      <c r="U946">
        <f t="shared" si="10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2.48</v>
      </c>
      <c r="P947">
        <f t="shared" si="99"/>
        <v>155.30000000000001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9">
        <f t="shared" si="103"/>
        <v>42784.999305555553</v>
      </c>
      <c r="U947">
        <f t="shared" si="10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1.91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9">
        <f t="shared" si="103"/>
        <v>42622.750555555554</v>
      </c>
      <c r="U948">
        <f t="shared" si="10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>
        <f t="shared" si="99"/>
        <v>0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9">
        <f t="shared" si="103"/>
        <v>42551.781319444446</v>
      </c>
      <c r="U949">
        <f t="shared" si="10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9">
        <f t="shared" si="103"/>
        <v>42441.828287037039</v>
      </c>
      <c r="U950">
        <f t="shared" si="10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1.37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9">
        <f t="shared" si="103"/>
        <v>42421.043703703705</v>
      </c>
      <c r="U951">
        <f t="shared" si="10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28.04</v>
      </c>
      <c r="P952">
        <f t="shared" si="99"/>
        <v>58.4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9">
        <f t="shared" si="103"/>
        <v>42386.750706018516</v>
      </c>
      <c r="U952">
        <f t="shared" si="10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38.39</v>
      </c>
      <c r="P953">
        <f t="shared" si="99"/>
        <v>158.6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9">
        <f t="shared" si="103"/>
        <v>42525.653611111105</v>
      </c>
      <c r="U953">
        <f t="shared" si="10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39.94</v>
      </c>
      <c r="P954">
        <f t="shared" si="99"/>
        <v>99.9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9">
        <f t="shared" si="103"/>
        <v>42692.655231481483</v>
      </c>
      <c r="U954">
        <f t="shared" si="10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0.84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9">
        <f t="shared" si="103"/>
        <v>42029.164340277777</v>
      </c>
      <c r="U955">
        <f t="shared" si="10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43.41</v>
      </c>
      <c r="P956">
        <f t="shared" si="99"/>
        <v>89.2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9">
        <f t="shared" si="103"/>
        <v>42236.833784722221</v>
      </c>
      <c r="U956">
        <f t="shared" si="10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5.66</v>
      </c>
      <c r="P957">
        <f t="shared" si="99"/>
        <v>182.6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9">
        <f t="shared" si="103"/>
        <v>42626.295138888891</v>
      </c>
      <c r="U957">
        <f t="shared" si="10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1.72</v>
      </c>
      <c r="P958">
        <f t="shared" si="99"/>
        <v>50.6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9">
        <f t="shared" si="103"/>
        <v>42120.872210648144</v>
      </c>
      <c r="U958">
        <f t="shared" si="10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1.94</v>
      </c>
      <c r="P959">
        <f t="shared" si="99"/>
        <v>33.299999999999997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9">
        <f t="shared" si="103"/>
        <v>42691.594131944439</v>
      </c>
      <c r="U959">
        <f t="shared" si="10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11.33</v>
      </c>
      <c r="P960">
        <f t="shared" si="99"/>
        <v>51.8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9">
        <f t="shared" si="103"/>
        <v>42104.207638888889</v>
      </c>
      <c r="U960">
        <f t="shared" si="10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38.86</v>
      </c>
      <c r="P961">
        <f t="shared" si="99"/>
        <v>113.6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9">
        <f t="shared" si="103"/>
        <v>42023.174363425926</v>
      </c>
      <c r="U961">
        <f t="shared" si="10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46.1</v>
      </c>
      <c r="P962">
        <f t="shared" si="99"/>
        <v>136.5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9">
        <f t="shared" si="103"/>
        <v>42808.585127314815</v>
      </c>
      <c r="U962">
        <f t="shared" si="10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ROUND((E963/D963)*100,2)</f>
        <v>42.19</v>
      </c>
      <c r="P963">
        <f t="shared" ref="P963:P1026" si="106">IF(E963=0, 0,ROUND( E963/L963,1))</f>
        <v>364.4</v>
      </c>
      <c r="Q963" t="str">
        <f t="shared" ref="Q963:Q1026" si="107">LEFT(N963,FIND("/",N963,1)-1)</f>
        <v>technology</v>
      </c>
      <c r="R963" t="str">
        <f t="shared" ref="R963:R1026" si="108">MID(N963,FIND("/",N963)+1,256)</f>
        <v>wearables</v>
      </c>
      <c r="S963" s="9">
        <f t="shared" ref="S963:S1026" si="109">(((J963/60)/60)/24)+DATE(1970,1,1)</f>
        <v>42740.693692129629</v>
      </c>
      <c r="T963" s="9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28.48</v>
      </c>
      <c r="P964">
        <f t="shared" si="106"/>
        <v>19.2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9">
        <f t="shared" si="110"/>
        <v>42411.712418981479</v>
      </c>
      <c r="U964">
        <f t="shared" si="11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1.08</v>
      </c>
      <c r="P965">
        <f t="shared" si="106"/>
        <v>41.9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9">
        <f t="shared" si="110"/>
        <v>42660.635636574079</v>
      </c>
      <c r="U965">
        <f t="shared" si="11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0.8</v>
      </c>
      <c r="P966">
        <f t="shared" si="106"/>
        <v>30.3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9">
        <f t="shared" si="110"/>
        <v>42248.628692129627</v>
      </c>
      <c r="U966">
        <f t="shared" si="11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1.19</v>
      </c>
      <c r="P967">
        <f t="shared" si="106"/>
        <v>49.7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9">
        <f t="shared" si="110"/>
        <v>42669.165972222225</v>
      </c>
      <c r="U967">
        <f t="shared" si="11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14.8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9">
        <f t="shared" si="110"/>
        <v>42649.635787037041</v>
      </c>
      <c r="U968">
        <f t="shared" si="11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17.809999999999999</v>
      </c>
      <c r="P969">
        <f t="shared" si="106"/>
        <v>44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9">
        <f t="shared" si="110"/>
        <v>42482.21266203704</v>
      </c>
      <c r="U969">
        <f t="shared" si="11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1.33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9">
        <f t="shared" si="110"/>
        <v>41866.847615740742</v>
      </c>
      <c r="U970">
        <f t="shared" si="11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46.67</v>
      </c>
      <c r="P971">
        <f t="shared" si="106"/>
        <v>1272.7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9">
        <f t="shared" si="110"/>
        <v>42775.30332175926</v>
      </c>
      <c r="U971">
        <f t="shared" si="11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45.92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9">
        <f t="shared" si="110"/>
        <v>42758.207638888889</v>
      </c>
      <c r="U972">
        <f t="shared" si="11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0.23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9">
        <f t="shared" si="110"/>
        <v>42156.709027777775</v>
      </c>
      <c r="U973">
        <f t="shared" si="11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34.630000000000003</v>
      </c>
      <c r="P974">
        <f t="shared" si="106"/>
        <v>153.9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9">
        <f t="shared" si="110"/>
        <v>41886.290972222225</v>
      </c>
      <c r="U974">
        <f t="shared" si="11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2.06</v>
      </c>
      <c r="P975">
        <f t="shared" si="106"/>
        <v>51.4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9">
        <f t="shared" si="110"/>
        <v>42317.056631944448</v>
      </c>
      <c r="U975">
        <f t="shared" si="11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0.56000000000000005</v>
      </c>
      <c r="P976">
        <f t="shared" si="106"/>
        <v>93.3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9">
        <f t="shared" si="110"/>
        <v>42454.707824074074</v>
      </c>
      <c r="U976">
        <f t="shared" si="11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2.61</v>
      </c>
      <c r="P977">
        <f t="shared" si="106"/>
        <v>108.6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9">
        <f t="shared" si="110"/>
        <v>42549.696585648147</v>
      </c>
      <c r="U977">
        <f t="shared" si="11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1.93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9">
        <f t="shared" si="110"/>
        <v>42230.058993055558</v>
      </c>
      <c r="U978">
        <f t="shared" si="11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33.67</v>
      </c>
      <c r="P979">
        <f t="shared" si="106"/>
        <v>75.8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9">
        <f t="shared" si="110"/>
        <v>42421.942094907412</v>
      </c>
      <c r="U979">
        <f t="shared" si="11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56.26</v>
      </c>
      <c r="P980">
        <f t="shared" si="106"/>
        <v>790.8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9">
        <f t="shared" si="110"/>
        <v>42425.309039351851</v>
      </c>
      <c r="U980">
        <f t="shared" si="11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82.82</v>
      </c>
      <c r="P981">
        <f t="shared" si="106"/>
        <v>301.89999999999998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9">
        <f t="shared" si="110"/>
        <v>42541.790972222225</v>
      </c>
      <c r="U981">
        <f t="shared" si="11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14.86</v>
      </c>
      <c r="P982">
        <f t="shared" si="106"/>
        <v>47.9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9">
        <f t="shared" si="110"/>
        <v>41973.945856481485</v>
      </c>
      <c r="U982">
        <f t="shared" si="11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0.01</v>
      </c>
      <c r="P983">
        <f t="shared" si="106"/>
        <v>2.8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9">
        <f t="shared" si="110"/>
        <v>41860.947013888886</v>
      </c>
      <c r="U983">
        <f t="shared" si="11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0.02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9">
        <f t="shared" si="110"/>
        <v>42645.753310185188</v>
      </c>
      <c r="U984">
        <f t="shared" si="11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29.51</v>
      </c>
      <c r="P985">
        <f t="shared" si="106"/>
        <v>171.8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9">
        <f t="shared" si="110"/>
        <v>42605.870833333334</v>
      </c>
      <c r="U985">
        <f t="shared" si="11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1.06</v>
      </c>
      <c r="P986">
        <f t="shared" si="106"/>
        <v>35.299999999999997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9">
        <f t="shared" si="110"/>
        <v>42091.074166666673</v>
      </c>
      <c r="U986">
        <f t="shared" si="11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6.29</v>
      </c>
      <c r="P987">
        <f t="shared" si="106"/>
        <v>82.1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9">
        <f t="shared" si="110"/>
        <v>42369.958333333328</v>
      </c>
      <c r="U987">
        <f t="shared" si="11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12.75</v>
      </c>
      <c r="P988">
        <f t="shared" si="106"/>
        <v>110.9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9">
        <f t="shared" si="110"/>
        <v>42379</v>
      </c>
      <c r="U988">
        <f t="shared" si="11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13.22</v>
      </c>
      <c r="P989">
        <f t="shared" si="106"/>
        <v>161.19999999999999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9">
        <f t="shared" si="110"/>
        <v>41813.294560185182</v>
      </c>
      <c r="U989">
        <f t="shared" si="11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>
        <f t="shared" si="106"/>
        <v>0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9">
        <f t="shared" si="110"/>
        <v>42644.356770833328</v>
      </c>
      <c r="U990">
        <f t="shared" si="11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16.77</v>
      </c>
      <c r="P991">
        <f t="shared" si="106"/>
        <v>52.4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9">
        <f t="shared" si="110"/>
        <v>42641.933969907404</v>
      </c>
      <c r="U991">
        <f t="shared" si="11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0.1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9">
        <f t="shared" si="110"/>
        <v>41885.784305555557</v>
      </c>
      <c r="U992">
        <f t="shared" si="11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4.24</v>
      </c>
      <c r="P993">
        <f t="shared" si="106"/>
        <v>30.3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9">
        <f t="shared" si="110"/>
        <v>42563.785416666666</v>
      </c>
      <c r="U993">
        <f t="shared" si="11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0.47</v>
      </c>
      <c r="P994">
        <f t="shared" si="106"/>
        <v>116.8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9">
        <f t="shared" si="110"/>
        <v>42497.883321759262</v>
      </c>
      <c r="U994">
        <f t="shared" si="11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25.09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9">
        <f t="shared" si="110"/>
        <v>42686.208333333328</v>
      </c>
      <c r="U995">
        <f t="shared" si="11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2.33</v>
      </c>
      <c r="P996">
        <f t="shared" si="106"/>
        <v>424.5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9">
        <f t="shared" si="110"/>
        <v>41973.957638888889</v>
      </c>
      <c r="U996">
        <f t="shared" si="11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7.26</v>
      </c>
      <c r="P997">
        <f t="shared" si="106"/>
        <v>80.7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9">
        <f t="shared" si="110"/>
        <v>41972.666666666672</v>
      </c>
      <c r="U997">
        <f t="shared" si="11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1.63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9">
        <f t="shared" si="110"/>
        <v>41847.643750000003</v>
      </c>
      <c r="U998">
        <f t="shared" si="11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1.3</v>
      </c>
      <c r="P999">
        <f t="shared" si="106"/>
        <v>8.1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9">
        <f t="shared" si="110"/>
        <v>41971.144641203704</v>
      </c>
      <c r="U999">
        <f t="shared" si="11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58.56</v>
      </c>
      <c r="P1000">
        <f t="shared" si="106"/>
        <v>153.4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9">
        <f t="shared" si="110"/>
        <v>42327.210659722223</v>
      </c>
      <c r="U1000">
        <f t="shared" si="11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7.79</v>
      </c>
      <c r="P1001">
        <f t="shared" si="106"/>
        <v>292.10000000000002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9">
        <f t="shared" si="110"/>
        <v>41956.334722222222</v>
      </c>
      <c r="U1001">
        <f t="shared" si="11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2.2200000000000002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9">
        <f t="shared" si="110"/>
        <v>42809.018055555556</v>
      </c>
      <c r="U1002">
        <f t="shared" si="11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9">
        <f t="shared" si="110"/>
        <v>42765.720057870371</v>
      </c>
      <c r="U1003">
        <f t="shared" si="11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29.6</v>
      </c>
      <c r="P1004">
        <f t="shared" si="106"/>
        <v>134.5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9">
        <f t="shared" si="110"/>
        <v>42355.249305555553</v>
      </c>
      <c r="U1004">
        <f t="shared" si="11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16.059999999999999</v>
      </c>
      <c r="P1005">
        <f t="shared" si="106"/>
        <v>214.1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9">
        <f t="shared" si="110"/>
        <v>42810.667372685188</v>
      </c>
      <c r="U1005">
        <f t="shared" si="11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82.21</v>
      </c>
      <c r="P1006">
        <f t="shared" si="106"/>
        <v>216.3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9">
        <f t="shared" si="110"/>
        <v>42418.708645833336</v>
      </c>
      <c r="U1006">
        <f t="shared" si="11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75.05</v>
      </c>
      <c r="P1007">
        <f t="shared" si="106"/>
        <v>932.3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9">
        <f t="shared" si="110"/>
        <v>42307.624803240738</v>
      </c>
      <c r="U1007">
        <f t="shared" si="11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5.85</v>
      </c>
      <c r="P1008">
        <f t="shared" si="106"/>
        <v>29.3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9">
        <f t="shared" si="110"/>
        <v>41985.299305555556</v>
      </c>
      <c r="U1008">
        <f t="shared" si="11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44.32</v>
      </c>
      <c r="P1009">
        <f t="shared" si="106"/>
        <v>174.9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9">
        <f t="shared" si="110"/>
        <v>42718.6252662037</v>
      </c>
      <c r="U1009">
        <f t="shared" si="11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0.27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9">
        <f t="shared" si="110"/>
        <v>42732.809201388889</v>
      </c>
      <c r="U1010">
        <f t="shared" si="11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13.13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9">
        <f t="shared" si="110"/>
        <v>42540.604699074072</v>
      </c>
      <c r="U1011">
        <f t="shared" si="11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0.19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9">
        <f t="shared" si="110"/>
        <v>42618.124305555553</v>
      </c>
      <c r="U1012">
        <f t="shared" si="11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0.38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9">
        <f t="shared" si="110"/>
        <v>41991.898090277777</v>
      </c>
      <c r="U1013">
        <f t="shared" si="11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21535.02</v>
      </c>
      <c r="P1014">
        <f t="shared" si="106"/>
        <v>1389.4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9">
        <f t="shared" si="110"/>
        <v>42759.440416666665</v>
      </c>
      <c r="U1014">
        <f t="shared" si="11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34.53</v>
      </c>
      <c r="P1015">
        <f t="shared" si="106"/>
        <v>95.9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9">
        <f t="shared" si="110"/>
        <v>42367.833333333328</v>
      </c>
      <c r="U1015">
        <f t="shared" si="11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30.6</v>
      </c>
      <c r="P1016">
        <f t="shared" si="106"/>
        <v>191.3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9">
        <f t="shared" si="110"/>
        <v>42005.002488425926</v>
      </c>
      <c r="U1016">
        <f t="shared" si="11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2.67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9">
        <f t="shared" si="110"/>
        <v>42333.920081018514</v>
      </c>
      <c r="U1017">
        <f t="shared" si="11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2.84</v>
      </c>
      <c r="P1018">
        <f t="shared" si="106"/>
        <v>74.8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9">
        <f t="shared" si="110"/>
        <v>42467.065462962957</v>
      </c>
      <c r="U1018">
        <f t="shared" si="11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22.88</v>
      </c>
      <c r="P1019">
        <f t="shared" si="106"/>
        <v>161.1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9">
        <f t="shared" si="110"/>
        <v>42329.716840277775</v>
      </c>
      <c r="U1019">
        <f t="shared" si="11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3.11</v>
      </c>
      <c r="P1020">
        <f t="shared" si="106"/>
        <v>88.7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9">
        <f t="shared" si="110"/>
        <v>42565.492280092592</v>
      </c>
      <c r="U1020">
        <f t="shared" si="11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47.33</v>
      </c>
      <c r="P1021">
        <f t="shared" si="106"/>
        <v>53.3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9">
        <f t="shared" si="110"/>
        <v>42039.973946759259</v>
      </c>
      <c r="U1021">
        <f t="shared" si="11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205.55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9">
        <f t="shared" si="110"/>
        <v>42157.032638888893</v>
      </c>
      <c r="U1022">
        <f t="shared" si="11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351.8</v>
      </c>
      <c r="P1023">
        <f t="shared" si="106"/>
        <v>22.1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9">
        <f t="shared" si="110"/>
        <v>42294.166666666672</v>
      </c>
      <c r="U1023">
        <f t="shared" si="11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114.9</v>
      </c>
      <c r="P1024">
        <f t="shared" si="106"/>
        <v>31.1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9">
        <f t="shared" si="110"/>
        <v>42141.646724537044</v>
      </c>
      <c r="U1024">
        <f t="shared" si="11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237.15</v>
      </c>
      <c r="P1025">
        <f t="shared" si="106"/>
        <v>36.200000000000003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9">
        <f t="shared" si="110"/>
        <v>42175.919687500005</v>
      </c>
      <c r="U1025">
        <f t="shared" si="11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118.64</v>
      </c>
      <c r="P1026">
        <f t="shared" si="106"/>
        <v>389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9">
        <f t="shared" si="110"/>
        <v>42400.580590277779</v>
      </c>
      <c r="U1026">
        <f t="shared" si="11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ROUND((E1027/D1027)*100,2)</f>
        <v>109.93</v>
      </c>
      <c r="P1027">
        <f t="shared" ref="P1027:P1090" si="113">IF(E1027=0, 0,ROUND( E1027/L1027,1))</f>
        <v>71.8</v>
      </c>
      <c r="Q1027" t="str">
        <f t="shared" ref="Q1027:Q1090" si="114">LEFT(N1027,FIND("/",N1027,1)-1)</f>
        <v>music</v>
      </c>
      <c r="R1027" t="str">
        <f t="shared" ref="R1027:R1090" si="115">MID(N1027,FIND("/",N1027)+1,256)</f>
        <v>electronic music</v>
      </c>
      <c r="S1027" s="9">
        <f t="shared" ref="S1027:S1090" si="116">(((J1027/60)/60)/24)+DATE(1970,1,1)</f>
        <v>42049.833761574075</v>
      </c>
      <c r="T1027" s="9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100.01</v>
      </c>
      <c r="P1028">
        <f t="shared" si="113"/>
        <v>57.4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9">
        <f t="shared" si="117"/>
        <v>42460.365925925929</v>
      </c>
      <c r="U1028">
        <f t="shared" si="11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103.09</v>
      </c>
      <c r="P1029">
        <f t="shared" si="113"/>
        <v>69.7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9">
        <f t="shared" si="117"/>
        <v>41935.034108796295</v>
      </c>
      <c r="U1029">
        <f t="shared" si="11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117.27</v>
      </c>
      <c r="P1030">
        <f t="shared" si="113"/>
        <v>46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9">
        <f t="shared" si="117"/>
        <v>42800.833333333328</v>
      </c>
      <c r="U1030">
        <f t="shared" si="11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111.76</v>
      </c>
      <c r="P1031">
        <f t="shared" si="113"/>
        <v>79.3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9">
        <f t="shared" si="117"/>
        <v>42098.915972222225</v>
      </c>
      <c r="U1031">
        <f t="shared" si="11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342.1</v>
      </c>
      <c r="P1032">
        <f t="shared" si="113"/>
        <v>43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9">
        <f t="shared" si="117"/>
        <v>42625.483206018514</v>
      </c>
      <c r="U1032">
        <f t="shared" si="11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107.4</v>
      </c>
      <c r="P1033">
        <f t="shared" si="113"/>
        <v>108.5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9">
        <f t="shared" si="117"/>
        <v>42354.764004629629</v>
      </c>
      <c r="U1033">
        <f t="shared" si="11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108.5</v>
      </c>
      <c r="P1034">
        <f t="shared" si="113"/>
        <v>61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9">
        <f t="shared" si="117"/>
        <v>42544.666956018518</v>
      </c>
      <c r="U1034">
        <f t="shared" si="11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102.86</v>
      </c>
      <c r="P1035">
        <f t="shared" si="113"/>
        <v>50.6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9">
        <f t="shared" si="117"/>
        <v>42716.732407407413</v>
      </c>
      <c r="U1035">
        <f t="shared" si="11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>
        <f t="shared" si="113"/>
        <v>39.200000000000003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9">
        <f t="shared" si="117"/>
        <v>42587.165972222225</v>
      </c>
      <c r="U1036">
        <f t="shared" si="11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107.65</v>
      </c>
      <c r="P1037">
        <f t="shared" si="113"/>
        <v>65.2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9">
        <f t="shared" si="117"/>
        <v>42046.641435185185</v>
      </c>
      <c r="U1037">
        <f t="shared" si="11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112.36</v>
      </c>
      <c r="P1038">
        <f t="shared" si="113"/>
        <v>24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9">
        <f t="shared" si="117"/>
        <v>41281.333333333336</v>
      </c>
      <c r="U1038">
        <f t="shared" si="118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102.1</v>
      </c>
      <c r="P1039">
        <f t="shared" si="113"/>
        <v>48.6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9">
        <f t="shared" si="117"/>
        <v>42142.208333333328</v>
      </c>
      <c r="U1039">
        <f t="shared" si="11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145.33000000000001</v>
      </c>
      <c r="P1040">
        <f t="shared" si="113"/>
        <v>35.700000000000003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9">
        <f t="shared" si="117"/>
        <v>42448.190081018518</v>
      </c>
      <c r="U1040">
        <f t="shared" si="11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128.19999999999999</v>
      </c>
      <c r="P1041">
        <f t="shared" si="113"/>
        <v>21.4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9">
        <f t="shared" si="117"/>
        <v>42717.332638888889</v>
      </c>
      <c r="U1041">
        <f t="shared" si="11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0.28999999999999998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9">
        <f t="shared" si="117"/>
        <v>42609.708437499998</v>
      </c>
      <c r="U1042">
        <f t="shared" si="11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>
        <f t="shared" si="113"/>
        <v>0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9">
        <f t="shared" si="117"/>
        <v>41851.060092592597</v>
      </c>
      <c r="U1043">
        <f t="shared" si="11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1.54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9">
        <f t="shared" si="117"/>
        <v>41894.416666666664</v>
      </c>
      <c r="U1044">
        <f t="shared" si="11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8.5399999999999991</v>
      </c>
      <c r="P1045">
        <f t="shared" si="113"/>
        <v>29.2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9">
        <f t="shared" si="117"/>
        <v>42144.252951388888</v>
      </c>
      <c r="U1045">
        <f t="shared" si="11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0.09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9">
        <f t="shared" si="117"/>
        <v>42068.852083333331</v>
      </c>
      <c r="U1046">
        <f t="shared" si="11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2.66</v>
      </c>
      <c r="P1047">
        <f t="shared" si="113"/>
        <v>33.299999999999997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9">
        <f t="shared" si="117"/>
        <v>41874.874421296299</v>
      </c>
      <c r="U1047">
        <f t="shared" si="11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>
        <f t="shared" si="113"/>
        <v>0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9">
        <f t="shared" si="117"/>
        <v>42364.851388888885</v>
      </c>
      <c r="U1048">
        <f t="shared" si="11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0.05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9">
        <f t="shared" si="117"/>
        <v>41948.860127314816</v>
      </c>
      <c r="U1049">
        <f t="shared" si="11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1.41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9">
        <f t="shared" si="117"/>
        <v>42638.053113425922</v>
      </c>
      <c r="U1050">
        <f t="shared" si="118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>
        <f t="shared" si="113"/>
        <v>0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9">
        <f t="shared" si="117"/>
        <v>42412.431076388893</v>
      </c>
      <c r="U1051">
        <f t="shared" si="118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>
        <f t="shared" si="113"/>
        <v>0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9">
        <f t="shared" si="117"/>
        <v>42261.7971875</v>
      </c>
      <c r="U1052">
        <f t="shared" si="11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>
        <f t="shared" si="113"/>
        <v>0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9">
        <f t="shared" si="117"/>
        <v>41878.014178240745</v>
      </c>
      <c r="U1053">
        <f t="shared" si="11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>
        <f t="shared" si="113"/>
        <v>0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9">
        <f t="shared" si="117"/>
        <v>42527.839583333334</v>
      </c>
      <c r="U1054">
        <f t="shared" si="11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9">
        <f t="shared" si="117"/>
        <v>42800.172824074078</v>
      </c>
      <c r="U1055">
        <f t="shared" si="11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>
        <f t="shared" si="113"/>
        <v>0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9">
        <f t="shared" si="117"/>
        <v>41861.916666666664</v>
      </c>
      <c r="U1056">
        <f t="shared" si="11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>
        <f t="shared" si="113"/>
        <v>0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9">
        <f t="shared" si="117"/>
        <v>42436.992418981477</v>
      </c>
      <c r="U1057">
        <f t="shared" si="11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>
        <f t="shared" si="113"/>
        <v>0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9">
        <f t="shared" si="117"/>
        <v>42118.677974537044</v>
      </c>
      <c r="U1058">
        <f t="shared" si="11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>
        <f t="shared" si="113"/>
        <v>0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9">
        <f t="shared" si="117"/>
        <v>42708.912997685184</v>
      </c>
      <c r="U1059">
        <f t="shared" si="11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>
        <f t="shared" si="113"/>
        <v>0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9">
        <f t="shared" si="117"/>
        <v>42089</v>
      </c>
      <c r="U1060">
        <f t="shared" si="118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>
        <f t="shared" si="113"/>
        <v>0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9">
        <f t="shared" si="117"/>
        <v>42076.748333333337</v>
      </c>
      <c r="U1061">
        <f t="shared" si="11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9">
        <f t="shared" si="117"/>
        <v>42109.913113425922</v>
      </c>
      <c r="U1062">
        <f t="shared" si="11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>
        <f t="shared" si="113"/>
        <v>0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9">
        <f t="shared" si="117"/>
        <v>42492.041666666672</v>
      </c>
      <c r="U1063">
        <f t="shared" si="118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95.48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9">
        <f t="shared" si="117"/>
        <v>42563.807187500002</v>
      </c>
      <c r="U1064">
        <f t="shared" si="11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>
        <f t="shared" si="113"/>
        <v>0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9">
        <f t="shared" si="117"/>
        <v>42613.030810185184</v>
      </c>
      <c r="U1065">
        <f t="shared" si="11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8.9700000000000006</v>
      </c>
      <c r="P1066">
        <f t="shared" si="113"/>
        <v>65.7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9">
        <f t="shared" si="117"/>
        <v>41462.228043981479</v>
      </c>
      <c r="U1066">
        <f t="shared" si="11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2.7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9">
        <f t="shared" si="117"/>
        <v>41689.381041666667</v>
      </c>
      <c r="U1067">
        <f t="shared" si="11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3.37</v>
      </c>
      <c r="P1068">
        <f t="shared" si="113"/>
        <v>34.1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9">
        <f t="shared" si="117"/>
        <v>41490.962754629632</v>
      </c>
      <c r="U1068">
        <f t="shared" si="11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9">
        <f t="shared" si="117"/>
        <v>41629.855682870373</v>
      </c>
      <c r="U1069">
        <f t="shared" si="11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0.15</v>
      </c>
      <c r="P1070">
        <f t="shared" si="113"/>
        <v>11.3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9">
        <f t="shared" si="117"/>
        <v>42470.329444444447</v>
      </c>
      <c r="U1070">
        <f t="shared" si="11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38.64</v>
      </c>
      <c r="P1071">
        <f t="shared" si="113"/>
        <v>40.5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9">
        <f t="shared" si="117"/>
        <v>41604.271516203706</v>
      </c>
      <c r="U1071">
        <f t="shared" si="11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0.7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9">
        <f t="shared" si="117"/>
        <v>41183.011828703704</v>
      </c>
      <c r="U1072">
        <f t="shared" si="11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>
        <f t="shared" si="113"/>
        <v>0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9">
        <f t="shared" si="117"/>
        <v>42325.795057870375</v>
      </c>
      <c r="U1073">
        <f t="shared" si="11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7.0000000000000007E-2</v>
      </c>
      <c r="P1074">
        <f t="shared" si="113"/>
        <v>12.8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9">
        <f t="shared" si="117"/>
        <v>41675.832141203704</v>
      </c>
      <c r="U1074">
        <f t="shared" si="11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1.33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9">
        <f t="shared" si="117"/>
        <v>40832.964594907404</v>
      </c>
      <c r="U1075">
        <f t="shared" si="11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6.31</v>
      </c>
      <c r="P1076">
        <f t="shared" si="113"/>
        <v>113.6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9">
        <f t="shared" si="117"/>
        <v>41643.172974537039</v>
      </c>
      <c r="U1076">
        <f t="shared" si="118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4.5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9">
        <f t="shared" si="117"/>
        <v>41035.904120370367</v>
      </c>
      <c r="U1077">
        <f t="shared" si="11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62.77</v>
      </c>
      <c r="P1078">
        <f t="shared" si="113"/>
        <v>48.3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9">
        <f t="shared" si="117"/>
        <v>41893.377893518518</v>
      </c>
      <c r="U1078">
        <f t="shared" si="11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29.38</v>
      </c>
      <c r="P1079">
        <f t="shared" si="113"/>
        <v>44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9">
        <f t="shared" si="117"/>
        <v>42383.16679398148</v>
      </c>
      <c r="U1079">
        <f t="shared" si="118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7.5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9">
        <f t="shared" si="117"/>
        <v>40746.195844907408</v>
      </c>
      <c r="U1080">
        <f t="shared" si="11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2.61</v>
      </c>
      <c r="P1081">
        <f t="shared" si="113"/>
        <v>37.700000000000003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9">
        <f t="shared" si="117"/>
        <v>42504.566388888896</v>
      </c>
      <c r="U1081">
        <f t="shared" si="11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9.11</v>
      </c>
      <c r="P1082">
        <f t="shared" si="113"/>
        <v>18.600000000000001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9">
        <f t="shared" si="117"/>
        <v>41770.138113425928</v>
      </c>
      <c r="U1082">
        <f t="shared" si="11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0.02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9">
        <f t="shared" si="117"/>
        <v>42032.926990740743</v>
      </c>
      <c r="U1083">
        <f t="shared" si="118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0.56000000000000005</v>
      </c>
      <c r="P1084">
        <f t="shared" si="113"/>
        <v>18.7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9">
        <f t="shared" si="117"/>
        <v>41131.906111111115</v>
      </c>
      <c r="U1084">
        <f t="shared" si="11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0.82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9">
        <f t="shared" si="117"/>
        <v>41853.659525462965</v>
      </c>
      <c r="U1085">
        <f t="shared" si="118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>
        <f t="shared" si="113"/>
        <v>0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9">
        <f t="shared" si="117"/>
        <v>41859.912083333329</v>
      </c>
      <c r="U1086">
        <f t="shared" si="11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3.42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9">
        <f t="shared" si="117"/>
        <v>42443.629340277781</v>
      </c>
      <c r="U1087">
        <f t="shared" si="118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0.08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9">
        <f t="shared" si="117"/>
        <v>41875.866793981484</v>
      </c>
      <c r="U1088">
        <f t="shared" si="11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>
        <f t="shared" si="113"/>
        <v>0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9">
        <f t="shared" si="117"/>
        <v>41805.713969907411</v>
      </c>
      <c r="U1089">
        <f t="shared" si="11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14.18</v>
      </c>
      <c r="P1090">
        <f t="shared" si="113"/>
        <v>43.4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9">
        <f t="shared" si="117"/>
        <v>41753.799386574072</v>
      </c>
      <c r="U1090">
        <f t="shared" si="118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ROUND((E1091/D1091)*100,2)</f>
        <v>7.83</v>
      </c>
      <c r="P1091">
        <f t="shared" ref="P1091:P1154" si="120">IF(E1091=0, 0,ROUND( E1091/L1091,1))</f>
        <v>24</v>
      </c>
      <c r="Q1091" t="str">
        <f t="shared" ref="Q1091:Q1154" si="121">LEFT(N1091,FIND("/",N1091,1)-1)</f>
        <v>games</v>
      </c>
      <c r="R1091" t="str">
        <f t="shared" ref="R1091:R1154" si="122">MID(N1091,FIND("/",N1091)+1,256)</f>
        <v>video games</v>
      </c>
      <c r="S1091" s="9">
        <f t="shared" ref="S1091:S1154" si="123">(((J1091/60)/60)/24)+DATE(1970,1,1)</f>
        <v>42151.189525462964</v>
      </c>
      <c r="T1091" s="9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0.04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9">
        <f t="shared" si="124"/>
        <v>42153.185798611114</v>
      </c>
      <c r="U1092">
        <f t="shared" si="12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12.5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9">
        <f t="shared" si="124"/>
        <v>42470.778611111105</v>
      </c>
      <c r="U1093">
        <f t="shared" si="12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1.05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9">
        <f t="shared" si="124"/>
        <v>41280.025902777779</v>
      </c>
      <c r="U1094">
        <f t="shared" si="12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14.08</v>
      </c>
      <c r="P1095">
        <f t="shared" si="120"/>
        <v>10.6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9">
        <f t="shared" si="124"/>
        <v>42411.973807870367</v>
      </c>
      <c r="U1095">
        <f t="shared" si="12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18.3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9">
        <f t="shared" si="124"/>
        <v>40825.713344907403</v>
      </c>
      <c r="U1096">
        <f t="shared" si="12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5.03</v>
      </c>
      <c r="P1097">
        <f t="shared" si="120"/>
        <v>267.8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9">
        <f t="shared" si="124"/>
        <v>41516.537268518521</v>
      </c>
      <c r="U1097">
        <f t="shared" si="12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17.93</v>
      </c>
      <c r="P1098">
        <f t="shared" si="120"/>
        <v>74.2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9">
        <f t="shared" si="124"/>
        <v>41916.145833333336</v>
      </c>
      <c r="U1098">
        <f t="shared" si="12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0.05</v>
      </c>
      <c r="P1099">
        <f t="shared" si="120"/>
        <v>6.7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9">
        <f t="shared" si="124"/>
        <v>41700.792557870373</v>
      </c>
      <c r="U1099">
        <f t="shared" si="12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7.21</v>
      </c>
      <c r="P1100">
        <f t="shared" si="120"/>
        <v>82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9">
        <f t="shared" si="124"/>
        <v>41742.762673611112</v>
      </c>
      <c r="U1100">
        <f t="shared" si="12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0.5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9">
        <f t="shared" si="124"/>
        <v>42137.836435185185</v>
      </c>
      <c r="U1101">
        <f t="shared" si="12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2.5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9">
        <f t="shared" si="124"/>
        <v>42414.110775462963</v>
      </c>
      <c r="U1102">
        <f t="shared" si="12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0.04</v>
      </c>
      <c r="P1103">
        <f t="shared" si="120"/>
        <v>6.8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9">
        <f t="shared" si="124"/>
        <v>42565.758333333331</v>
      </c>
      <c r="U1103">
        <f t="shared" si="12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5.31</v>
      </c>
      <c r="P1104">
        <f t="shared" si="120"/>
        <v>17.7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9">
        <f t="shared" si="124"/>
        <v>41617.249305555553</v>
      </c>
      <c r="U1104">
        <f t="shared" si="12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1.62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9">
        <f t="shared" si="124"/>
        <v>42539.22210648148</v>
      </c>
      <c r="U1105">
        <f t="shared" si="12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4.95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9">
        <f t="shared" si="124"/>
        <v>41801.40996527778</v>
      </c>
      <c r="U1106">
        <f t="shared" si="12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0.16</v>
      </c>
      <c r="P1107">
        <f t="shared" si="120"/>
        <v>71.599999999999994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9">
        <f t="shared" si="124"/>
        <v>41722.0940625</v>
      </c>
      <c r="U1107">
        <f t="shared" si="12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41.25</v>
      </c>
      <c r="P1108">
        <f t="shared" si="120"/>
        <v>23.6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9">
        <f t="shared" si="124"/>
        <v>41003.698784722219</v>
      </c>
      <c r="U1108">
        <f t="shared" si="12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>
        <f t="shared" si="120"/>
        <v>0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9">
        <f t="shared" si="124"/>
        <v>41843.861388888887</v>
      </c>
      <c r="U1109">
        <f t="shared" si="12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2.93</v>
      </c>
      <c r="P1110">
        <f t="shared" si="120"/>
        <v>34.9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9">
        <f t="shared" si="124"/>
        <v>41012.595312500001</v>
      </c>
      <c r="U1110">
        <f t="shared" si="12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0.45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9">
        <f t="shared" si="124"/>
        <v>42692.793865740736</v>
      </c>
      <c r="U1111">
        <f t="shared" si="12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0.51</v>
      </c>
      <c r="P1112">
        <f t="shared" si="120"/>
        <v>23.2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9">
        <f t="shared" si="124"/>
        <v>41250.933124999996</v>
      </c>
      <c r="U1112">
        <f t="shared" si="12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0.04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9">
        <f t="shared" si="124"/>
        <v>42377.203587962969</v>
      </c>
      <c r="U1113">
        <f t="shared" si="12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35.54</v>
      </c>
      <c r="P1114">
        <f t="shared" si="120"/>
        <v>100.2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9">
        <f t="shared" si="124"/>
        <v>42023.354166666672</v>
      </c>
      <c r="U1114">
        <f t="shared" si="12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0.5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9">
        <f t="shared" si="124"/>
        <v>41865.977083333331</v>
      </c>
      <c r="U1115">
        <f t="shared" si="12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0.17</v>
      </c>
      <c r="P1116">
        <f t="shared" si="120"/>
        <v>3.3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9">
        <f t="shared" si="124"/>
        <v>41556.345914351856</v>
      </c>
      <c r="U1116">
        <f t="shared" si="12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0.13</v>
      </c>
      <c r="P1117">
        <f t="shared" si="120"/>
        <v>13.3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9">
        <f t="shared" si="124"/>
        <v>42459.653877314813</v>
      </c>
      <c r="U1117">
        <f t="shared" si="12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0.04</v>
      </c>
      <c r="P1118">
        <f t="shared" si="120"/>
        <v>17.899999999999999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9">
        <f t="shared" si="124"/>
        <v>41069.847314814811</v>
      </c>
      <c r="U1118">
        <f t="shared" si="12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8.3000000000000007</v>
      </c>
      <c r="P1119">
        <f t="shared" si="120"/>
        <v>10.4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9">
        <f t="shared" si="124"/>
        <v>42363.598530092597</v>
      </c>
      <c r="U1119">
        <f t="shared" si="12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2.42</v>
      </c>
      <c r="P1120">
        <f t="shared" si="120"/>
        <v>36.299999999999997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9">
        <f t="shared" si="124"/>
        <v>41734.124756944446</v>
      </c>
      <c r="U1120">
        <f t="shared" si="12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0.24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9">
        <f t="shared" si="124"/>
        <v>41735.792407407411</v>
      </c>
      <c r="U1121">
        <f t="shared" si="12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>
        <f t="shared" si="120"/>
        <v>0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9">
        <f t="shared" si="124"/>
        <v>40844.872685185182</v>
      </c>
      <c r="U1122">
        <f t="shared" si="12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0.01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9">
        <f t="shared" si="124"/>
        <v>42442.892546296294</v>
      </c>
      <c r="U1123">
        <f t="shared" si="12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>
        <f t="shared" si="120"/>
        <v>0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9">
        <f t="shared" si="124"/>
        <v>41424.703993055555</v>
      </c>
      <c r="U1124">
        <f t="shared" si="12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0.22</v>
      </c>
      <c r="P1125">
        <f t="shared" si="120"/>
        <v>3.7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9">
        <f t="shared" si="124"/>
        <v>41748.5237037037</v>
      </c>
      <c r="U1125">
        <f t="shared" si="12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0.47</v>
      </c>
      <c r="P1126">
        <f t="shared" si="120"/>
        <v>60.7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9">
        <f t="shared" si="124"/>
        <v>42124.667256944449</v>
      </c>
      <c r="U1126">
        <f t="shared" si="12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9">
        <f t="shared" si="124"/>
        <v>42272.624189814815</v>
      </c>
      <c r="U1127">
        <f t="shared" si="12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0.5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9">
        <f t="shared" si="124"/>
        <v>42565.327476851846</v>
      </c>
      <c r="U1128">
        <f t="shared" si="12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1.67</v>
      </c>
      <c r="P1129">
        <f t="shared" si="120"/>
        <v>25.4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9">
        <f t="shared" si="124"/>
        <v>41957.895833333328</v>
      </c>
      <c r="U1129">
        <f t="shared" si="12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0.1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9">
        <f t="shared" si="124"/>
        <v>41858.649502314816</v>
      </c>
      <c r="U1130">
        <f t="shared" si="12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0.11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9">
        <f t="shared" si="124"/>
        <v>42526.264965277776</v>
      </c>
      <c r="U1131">
        <f t="shared" si="12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0.22</v>
      </c>
      <c r="P1132">
        <f t="shared" si="120"/>
        <v>3.7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9">
        <f t="shared" si="124"/>
        <v>41969.038194444445</v>
      </c>
      <c r="U1132">
        <f t="shared" si="12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>
        <f t="shared" si="120"/>
        <v>0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9">
        <f t="shared" si="124"/>
        <v>42362.908194444448</v>
      </c>
      <c r="U1133">
        <f t="shared" si="12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14.38</v>
      </c>
      <c r="P1134">
        <f t="shared" si="120"/>
        <v>110.6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9">
        <f t="shared" si="124"/>
        <v>42736.115405092598</v>
      </c>
      <c r="U1134">
        <f t="shared" si="12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0.67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9">
        <f t="shared" si="124"/>
        <v>41851.407187500001</v>
      </c>
      <c r="U1135">
        <f t="shared" si="12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9">
        <f t="shared" si="124"/>
        <v>41972.189583333333</v>
      </c>
      <c r="U1136">
        <f t="shared" si="12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9">
        <f t="shared" si="124"/>
        <v>42588.989513888882</v>
      </c>
      <c r="U1137">
        <f t="shared" si="12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6.44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9">
        <f t="shared" si="124"/>
        <v>42357.671631944439</v>
      </c>
      <c r="U1138">
        <f t="shared" si="12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39.5</v>
      </c>
      <c r="P1139">
        <f t="shared" si="120"/>
        <v>253.2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9">
        <f t="shared" si="124"/>
        <v>42483.819687499999</v>
      </c>
      <c r="U1139">
        <f t="shared" si="12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0.36</v>
      </c>
      <c r="P1140">
        <f t="shared" si="120"/>
        <v>31.3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9">
        <f t="shared" si="124"/>
        <v>42756.9066087963</v>
      </c>
      <c r="U1140">
        <f t="shared" si="12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0.06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9">
        <f t="shared" si="124"/>
        <v>42005.347523148142</v>
      </c>
      <c r="U1141">
        <f t="shared" si="12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>
        <f t="shared" si="120"/>
        <v>0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9">
        <f t="shared" si="124"/>
        <v>42222.462048611109</v>
      </c>
      <c r="U1142">
        <f t="shared" si="12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>
        <f t="shared" si="120"/>
        <v>0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9">
        <f t="shared" si="124"/>
        <v>42194.699652777781</v>
      </c>
      <c r="U1143">
        <f t="shared" si="12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9">
        <f t="shared" si="124"/>
        <v>42052.006099537044</v>
      </c>
      <c r="U1144">
        <f t="shared" si="12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0.41</v>
      </c>
      <c r="P1145">
        <f t="shared" si="120"/>
        <v>23.3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9">
        <f t="shared" si="124"/>
        <v>42355.19358796296</v>
      </c>
      <c r="U1145">
        <f t="shared" si="12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>
        <f t="shared" si="120"/>
        <v>0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9">
        <f t="shared" si="124"/>
        <v>42123.181944444441</v>
      </c>
      <c r="U1146">
        <f t="shared" si="12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0.13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9">
        <f t="shared" si="124"/>
        <v>41914.747592592597</v>
      </c>
      <c r="U1147">
        <f t="shared" si="12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8.83</v>
      </c>
      <c r="P1148">
        <f t="shared" si="120"/>
        <v>44.2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9">
        <f t="shared" si="124"/>
        <v>41761.9533912037</v>
      </c>
      <c r="U1148">
        <f t="shared" si="12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>
        <f t="shared" si="120"/>
        <v>0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9">
        <f t="shared" si="124"/>
        <v>41931.972025462965</v>
      </c>
      <c r="U1149">
        <f t="shared" si="12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0.49</v>
      </c>
      <c r="P1150">
        <f t="shared" si="120"/>
        <v>24.3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9">
        <f t="shared" si="124"/>
        <v>42705.212743055556</v>
      </c>
      <c r="U1150">
        <f t="shared" si="12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0.15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9">
        <f t="shared" si="124"/>
        <v>42537.71025462963</v>
      </c>
      <c r="U1151">
        <f t="shared" si="12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10.08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9">
        <f t="shared" si="124"/>
        <v>42377.954571759255</v>
      </c>
      <c r="U1152">
        <f t="shared" si="125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>
        <f t="shared" si="120"/>
        <v>0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9">
        <f t="shared" si="124"/>
        <v>42254.102581018517</v>
      </c>
      <c r="U1153">
        <f t="shared" si="12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5.69</v>
      </c>
      <c r="P1154">
        <f t="shared" si="120"/>
        <v>60.7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9">
        <f t="shared" si="124"/>
        <v>42139.709629629629</v>
      </c>
      <c r="U1154">
        <f t="shared" si="125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ROUND((E1155/D1155)*100,2)</f>
        <v>0.63</v>
      </c>
      <c r="P1155">
        <f t="shared" ref="P1155:P1218" si="127">IF(E1155=0, 0,ROUND( E1155/L1155,1))</f>
        <v>50</v>
      </c>
      <c r="Q1155" t="str">
        <f t="shared" ref="Q1155:Q1218" si="128">LEFT(N1155,FIND("/",N1155,1)-1)</f>
        <v>food</v>
      </c>
      <c r="R1155" t="str">
        <f t="shared" ref="R1155:R1218" si="129">MID(N1155,FIND("/",N1155)+1,256)</f>
        <v>food trucks</v>
      </c>
      <c r="S1155" s="9">
        <f t="shared" ref="S1155:S1218" si="130">(((J1155/60)/60)/24)+DATE(1970,1,1)</f>
        <v>42143.714178240742</v>
      </c>
      <c r="T1155" s="9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6.5</v>
      </c>
      <c r="P1156">
        <f t="shared" si="127"/>
        <v>108.3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9">
        <f t="shared" si="131"/>
        <v>42253.108865740738</v>
      </c>
      <c r="U1156">
        <f t="shared" si="132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0.75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9">
        <f t="shared" si="131"/>
        <v>41865.763981481483</v>
      </c>
      <c r="U1157">
        <f t="shared" si="132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>
        <f t="shared" si="127"/>
        <v>0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9">
        <f t="shared" si="131"/>
        <v>42059.07131944444</v>
      </c>
      <c r="U1158">
        <f t="shared" si="132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1.51</v>
      </c>
      <c r="P1159">
        <f t="shared" si="127"/>
        <v>50.3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9">
        <f t="shared" si="131"/>
        <v>41978.669907407413</v>
      </c>
      <c r="U1159">
        <f t="shared" si="132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0.47</v>
      </c>
      <c r="P1160">
        <f t="shared" si="127"/>
        <v>11.7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9">
        <f t="shared" si="131"/>
        <v>41982.09175925926</v>
      </c>
      <c r="U1160">
        <f t="shared" si="132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>
        <f t="shared" si="127"/>
        <v>0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9">
        <f t="shared" si="131"/>
        <v>42185.65625</v>
      </c>
      <c r="U1161">
        <f t="shared" si="132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3.85</v>
      </c>
      <c r="P1162">
        <f t="shared" si="127"/>
        <v>60.8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9">
        <f t="shared" si="131"/>
        <v>42091.113263888896</v>
      </c>
      <c r="U1162">
        <f t="shared" si="132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>
        <f t="shared" si="127"/>
        <v>0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9">
        <f t="shared" si="131"/>
        <v>42143.629502314812</v>
      </c>
      <c r="U1163">
        <f t="shared" si="132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0.06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9">
        <f t="shared" si="131"/>
        <v>41907.683611111112</v>
      </c>
      <c r="U1164">
        <f t="shared" si="132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>
        <f t="shared" si="127"/>
        <v>0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9">
        <f t="shared" si="131"/>
        <v>41860.723611111112</v>
      </c>
      <c r="U1165">
        <f t="shared" si="132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>
        <f t="shared" si="127"/>
        <v>0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9">
        <f t="shared" si="131"/>
        <v>42539.724328703705</v>
      </c>
      <c r="U1166">
        <f t="shared" si="132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20.71</v>
      </c>
      <c r="P1167">
        <f t="shared" si="127"/>
        <v>82.8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9">
        <f t="shared" si="131"/>
        <v>41826.214467592588</v>
      </c>
      <c r="U1167">
        <f t="shared" si="132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19.14</v>
      </c>
      <c r="P1168">
        <f t="shared" si="127"/>
        <v>358.9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9">
        <f t="shared" si="131"/>
        <v>42181.166666666672</v>
      </c>
      <c r="U1168">
        <f t="shared" si="132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1.63</v>
      </c>
      <c r="P1169">
        <f t="shared" si="127"/>
        <v>61.2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9">
        <f t="shared" si="131"/>
        <v>41894.734895833331</v>
      </c>
      <c r="U1169">
        <f t="shared" si="132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5.67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9">
        <f t="shared" si="131"/>
        <v>42635.053993055553</v>
      </c>
      <c r="U1170">
        <f t="shared" si="132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0.17</v>
      </c>
      <c r="P1171">
        <f t="shared" si="127"/>
        <v>5.7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9">
        <f t="shared" si="131"/>
        <v>42057.353738425925</v>
      </c>
      <c r="U1171">
        <f t="shared" si="132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0.4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9">
        <f t="shared" si="131"/>
        <v>42154.893182870372</v>
      </c>
      <c r="U1172">
        <f t="shared" si="132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0.1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9">
        <f t="shared" si="131"/>
        <v>41956.846377314811</v>
      </c>
      <c r="U1173">
        <f t="shared" si="132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>
        <f t="shared" si="127"/>
        <v>0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9">
        <f t="shared" si="131"/>
        <v>41871.682314814818</v>
      </c>
      <c r="U1174">
        <f t="shared" si="132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0.02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9">
        <f t="shared" si="131"/>
        <v>42219.185844907406</v>
      </c>
      <c r="U1175">
        <f t="shared" si="132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5.91</v>
      </c>
      <c r="P1176">
        <f t="shared" si="127"/>
        <v>46.6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9">
        <f t="shared" si="131"/>
        <v>42498.84174768519</v>
      </c>
      <c r="U1176">
        <f t="shared" si="132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2.93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9">
        <f t="shared" si="131"/>
        <v>42200.728460648148</v>
      </c>
      <c r="U1177">
        <f t="shared" si="132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0.01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9">
        <f t="shared" si="131"/>
        <v>42800.541666666672</v>
      </c>
      <c r="U1178">
        <f t="shared" si="132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>
        <f t="shared" si="127"/>
        <v>0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9">
        <f t="shared" si="131"/>
        <v>41927.660833333335</v>
      </c>
      <c r="U1179">
        <f t="shared" si="132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0.01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9">
        <f t="shared" si="131"/>
        <v>41867.905694444446</v>
      </c>
      <c r="U1180">
        <f t="shared" si="132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5.33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9">
        <f t="shared" si="131"/>
        <v>42305.720219907409</v>
      </c>
      <c r="U1181">
        <f t="shared" si="132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11.75</v>
      </c>
      <c r="P1182">
        <f t="shared" si="127"/>
        <v>69.099999999999994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9">
        <f t="shared" si="131"/>
        <v>41818.806875000002</v>
      </c>
      <c r="U1182">
        <f t="shared" si="132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0.01</v>
      </c>
      <c r="P1183">
        <f t="shared" si="127"/>
        <v>1.3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9">
        <f t="shared" si="131"/>
        <v>42064.339363425926</v>
      </c>
      <c r="U1183">
        <f t="shared" si="132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4.2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9">
        <f t="shared" si="131"/>
        <v>42747.695833333331</v>
      </c>
      <c r="U1184">
        <f t="shared" si="132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33.299999999999997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9">
        <f t="shared" si="131"/>
        <v>42676.165972222225</v>
      </c>
      <c r="U1185">
        <f t="shared" si="13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104.94</v>
      </c>
      <c r="P1186">
        <f t="shared" si="127"/>
        <v>61.6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9">
        <f t="shared" si="131"/>
        <v>42772.599664351852</v>
      </c>
      <c r="U1186">
        <f t="shared" si="13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105.44</v>
      </c>
      <c r="P1187">
        <f t="shared" si="127"/>
        <v>118.7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9">
        <f t="shared" si="131"/>
        <v>42163.166666666672</v>
      </c>
      <c r="U1187">
        <f t="shared" si="13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106.73</v>
      </c>
      <c r="P1188">
        <f t="shared" si="127"/>
        <v>65.099999999999994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9">
        <f t="shared" si="131"/>
        <v>42156.945833333331</v>
      </c>
      <c r="U1188">
        <f t="shared" si="13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104.13</v>
      </c>
      <c r="P1189">
        <f t="shared" si="127"/>
        <v>130.19999999999999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9">
        <f t="shared" si="131"/>
        <v>42141.75</v>
      </c>
      <c r="U1189">
        <f t="shared" si="13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160.55000000000001</v>
      </c>
      <c r="P1190">
        <f t="shared" si="127"/>
        <v>37.799999999999997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9">
        <f t="shared" si="131"/>
        <v>42732.700694444444</v>
      </c>
      <c r="U1190">
        <f t="shared" si="13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107.78</v>
      </c>
      <c r="P1191">
        <f t="shared" si="127"/>
        <v>112.8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9">
        <f t="shared" si="131"/>
        <v>42550.979108796295</v>
      </c>
      <c r="U1191">
        <f t="shared" si="13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51.9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9">
        <f t="shared" si="131"/>
        <v>41882.665798611109</v>
      </c>
      <c r="U1192">
        <f t="shared" si="13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109.07</v>
      </c>
      <c r="P1193">
        <f t="shared" si="127"/>
        <v>89.2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9">
        <f t="shared" si="131"/>
        <v>42449.562037037031</v>
      </c>
      <c r="U1193">
        <f t="shared" si="13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19.3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9">
        <f t="shared" si="131"/>
        <v>42777.506689814814</v>
      </c>
      <c r="U1194">
        <f t="shared" si="13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103.96</v>
      </c>
      <c r="P1195">
        <f t="shared" si="127"/>
        <v>80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9">
        <f t="shared" si="131"/>
        <v>42469.734409722223</v>
      </c>
      <c r="U1195">
        <f t="shared" si="13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322.24</v>
      </c>
      <c r="P1196">
        <f t="shared" si="127"/>
        <v>56.4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9">
        <f t="shared" si="131"/>
        <v>42102.488182870366</v>
      </c>
      <c r="U1196">
        <f t="shared" si="13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79.400000000000006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9">
        <f t="shared" si="131"/>
        <v>42358.375</v>
      </c>
      <c r="U1197">
        <f t="shared" si="13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269.91000000000003</v>
      </c>
      <c r="P1198">
        <f t="shared" si="127"/>
        <v>76.400000000000006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9">
        <f t="shared" si="131"/>
        <v>42356.818738425922</v>
      </c>
      <c r="U1198">
        <f t="shared" si="13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253.29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9">
        <f t="shared" si="131"/>
        <v>42534.249305555553</v>
      </c>
      <c r="U1199">
        <f t="shared" si="13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260.60000000000002</v>
      </c>
      <c r="P1200">
        <f t="shared" si="127"/>
        <v>54.6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9">
        <f t="shared" si="131"/>
        <v>42369.125</v>
      </c>
      <c r="U1200">
        <f t="shared" si="13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101.32</v>
      </c>
      <c r="P1201">
        <f t="shared" si="127"/>
        <v>299.2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9">
        <f t="shared" si="131"/>
        <v>42193.770833333328</v>
      </c>
      <c r="U1201">
        <f t="shared" si="13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125.6</v>
      </c>
      <c r="P1202">
        <f t="shared" si="127"/>
        <v>58.5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9">
        <f t="shared" si="131"/>
        <v>42110.477500000001</v>
      </c>
      <c r="U1202">
        <f t="shared" si="13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102.44</v>
      </c>
      <c r="P1203">
        <f t="shared" si="127"/>
        <v>55.4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9">
        <f t="shared" si="131"/>
        <v>42566.60701388889</v>
      </c>
      <c r="U1203">
        <f t="shared" si="13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199.24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9">
        <f t="shared" si="131"/>
        <v>42182.288819444439</v>
      </c>
      <c r="U1204">
        <f t="shared" si="13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102.45</v>
      </c>
      <c r="P1205">
        <f t="shared" si="127"/>
        <v>165.3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9">
        <f t="shared" si="131"/>
        <v>42155.614895833336</v>
      </c>
      <c r="U1205">
        <f t="shared" si="13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102.95</v>
      </c>
      <c r="P1206">
        <f t="shared" si="127"/>
        <v>234.8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9">
        <f t="shared" si="131"/>
        <v>42342.208333333328</v>
      </c>
      <c r="U1206">
        <f t="shared" si="13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100.86</v>
      </c>
      <c r="P1207">
        <f t="shared" si="127"/>
        <v>211.5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9">
        <f t="shared" si="131"/>
        <v>42168.506377314814</v>
      </c>
      <c r="U1207">
        <f t="shared" si="13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>
        <f t="shared" si="127"/>
        <v>32.299999999999997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9">
        <f t="shared" si="131"/>
        <v>42805.561805555553</v>
      </c>
      <c r="U1208">
        <f t="shared" si="13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104.17</v>
      </c>
      <c r="P1209">
        <f t="shared" si="127"/>
        <v>123.4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9">
        <f t="shared" si="131"/>
        <v>42460.416666666672</v>
      </c>
      <c r="U1209">
        <f t="shared" si="13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155.30000000000001</v>
      </c>
      <c r="P1210">
        <f t="shared" si="127"/>
        <v>207.1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9">
        <f t="shared" si="131"/>
        <v>42453.667407407411</v>
      </c>
      <c r="U1210">
        <f t="shared" si="13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138.30000000000001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9">
        <f t="shared" si="131"/>
        <v>42791.846122685187</v>
      </c>
      <c r="U1211">
        <f t="shared" si="13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254.32</v>
      </c>
      <c r="P1212">
        <f t="shared" si="127"/>
        <v>493.8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9">
        <f t="shared" si="131"/>
        <v>42155.875</v>
      </c>
      <c r="U1212">
        <f t="shared" si="13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101.1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9">
        <f t="shared" si="131"/>
        <v>42530.866446759261</v>
      </c>
      <c r="U1213">
        <f t="shared" si="13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129.04</v>
      </c>
      <c r="P1214">
        <f t="shared" si="127"/>
        <v>38.9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9">
        <f t="shared" si="131"/>
        <v>42335.041666666672</v>
      </c>
      <c r="U1214">
        <f t="shared" si="13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102.23</v>
      </c>
      <c r="P1215">
        <f t="shared" si="127"/>
        <v>61.5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9">
        <f t="shared" si="131"/>
        <v>42766.755787037036</v>
      </c>
      <c r="U1215">
        <f t="shared" si="132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131.80000000000001</v>
      </c>
      <c r="P1216">
        <f t="shared" si="127"/>
        <v>105.4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9">
        <f t="shared" si="131"/>
        <v>42164.840335648143</v>
      </c>
      <c r="U1216">
        <f t="shared" si="13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786.08</v>
      </c>
      <c r="P1217">
        <f t="shared" si="127"/>
        <v>71.599999999999994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9">
        <f t="shared" si="131"/>
        <v>41789.923101851848</v>
      </c>
      <c r="U1217">
        <f t="shared" si="13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145.69999999999999</v>
      </c>
      <c r="P1218">
        <f t="shared" si="127"/>
        <v>91.9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9">
        <f t="shared" si="131"/>
        <v>42279.960416666669</v>
      </c>
      <c r="U1218">
        <f t="shared" si="132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ROUND((E1219/D1219)*100,2)</f>
        <v>102.6</v>
      </c>
      <c r="P1219">
        <f t="shared" ref="P1219:P1282" si="134">IF(E1219=0, 0,ROUND( E1219/L1219,1))</f>
        <v>148.6</v>
      </c>
      <c r="Q1219" t="str">
        <f t="shared" ref="Q1219:Q1282" si="135">LEFT(N1219,FIND("/",N1219,1)-1)</f>
        <v>photography</v>
      </c>
      <c r="R1219" t="str">
        <f t="shared" ref="R1219:R1282" si="136">MID(N1219,FIND("/",N1219)+1,256)</f>
        <v>photobooks</v>
      </c>
      <c r="S1219" s="9">
        <f t="shared" ref="S1219:S1282" si="137">(((J1219/60)/60)/24)+DATE(1970,1,1)</f>
        <v>42535.809490740736</v>
      </c>
      <c r="T1219" s="9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172.28</v>
      </c>
      <c r="P1220">
        <f t="shared" si="134"/>
        <v>174.2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9">
        <f t="shared" si="138"/>
        <v>42309.125</v>
      </c>
      <c r="U1220">
        <f t="shared" si="13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159.16999999999999</v>
      </c>
      <c r="P1221">
        <f t="shared" si="134"/>
        <v>102.9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9">
        <f t="shared" si="138"/>
        <v>42663.461956018517</v>
      </c>
      <c r="U1221">
        <f t="shared" si="13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103.77</v>
      </c>
      <c r="P1222">
        <f t="shared" si="134"/>
        <v>111.2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9">
        <f t="shared" si="138"/>
        <v>42241.628611111111</v>
      </c>
      <c r="U1222">
        <f t="shared" si="13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111.41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9">
        <f t="shared" si="138"/>
        <v>42708</v>
      </c>
      <c r="U1223">
        <f t="shared" si="13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280.38</v>
      </c>
      <c r="P1224">
        <f t="shared" si="134"/>
        <v>81.3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9">
        <f t="shared" si="138"/>
        <v>42461.166666666672</v>
      </c>
      <c r="U1224">
        <f t="shared" si="13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112.11</v>
      </c>
      <c r="P1225">
        <f t="shared" si="134"/>
        <v>116.2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9">
        <f t="shared" si="138"/>
        <v>42684.218854166669</v>
      </c>
      <c r="U1225">
        <f t="shared" si="13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7.07</v>
      </c>
      <c r="P1226">
        <f t="shared" si="134"/>
        <v>58.9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9">
        <f t="shared" si="138"/>
        <v>41796.549791666665</v>
      </c>
      <c r="U1226">
        <f t="shared" si="13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4.4000000000000004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9">
        <f t="shared" si="138"/>
        <v>41569.905995370369</v>
      </c>
      <c r="U1227">
        <f t="shared" si="13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3.87</v>
      </c>
      <c r="P1228">
        <f t="shared" si="134"/>
        <v>48.4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9">
        <f t="shared" si="138"/>
        <v>41750.041666666664</v>
      </c>
      <c r="U1228">
        <f t="shared" si="13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>
        <f t="shared" si="134"/>
        <v>0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9">
        <f t="shared" si="138"/>
        <v>41858.291666666664</v>
      </c>
      <c r="U1229">
        <f t="shared" si="13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29.3</v>
      </c>
      <c r="P1230">
        <f t="shared" si="134"/>
        <v>61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9">
        <f t="shared" si="138"/>
        <v>40814.729259259257</v>
      </c>
      <c r="U1230">
        <f t="shared" si="13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0.91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9">
        <f t="shared" si="138"/>
        <v>41015.666666666664</v>
      </c>
      <c r="U1231">
        <f t="shared" si="13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>
        <f t="shared" si="134"/>
        <v>0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9">
        <f t="shared" si="138"/>
        <v>40598.972569444442</v>
      </c>
      <c r="U1232">
        <f t="shared" si="13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>
        <f t="shared" si="134"/>
        <v>0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9">
        <f t="shared" si="138"/>
        <v>42244.041666666672</v>
      </c>
      <c r="U1233">
        <f t="shared" si="13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0.8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9">
        <f t="shared" si="138"/>
        <v>41553.848032407412</v>
      </c>
      <c r="U1234">
        <f t="shared" si="13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11.6</v>
      </c>
      <c r="P1235">
        <f t="shared" si="134"/>
        <v>19.3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9">
        <f t="shared" si="138"/>
        <v>40960.948773148149</v>
      </c>
      <c r="U1235">
        <f t="shared" si="13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>
        <f t="shared" si="134"/>
        <v>0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9">
        <f t="shared" si="138"/>
        <v>42037.788680555561</v>
      </c>
      <c r="U1236">
        <f t="shared" si="13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2.79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9">
        <f t="shared" si="138"/>
        <v>41623.135405092595</v>
      </c>
      <c r="U1237">
        <f t="shared" si="13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>
        <f t="shared" si="134"/>
        <v>0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9">
        <f t="shared" si="138"/>
        <v>41118.666666666664</v>
      </c>
      <c r="U1238">
        <f t="shared" si="13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>
        <f t="shared" si="134"/>
        <v>0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9">
        <f t="shared" si="138"/>
        <v>41145.283159722225</v>
      </c>
      <c r="U1239">
        <f t="shared" si="13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17.8</v>
      </c>
      <c r="P1240">
        <f t="shared" si="134"/>
        <v>59.3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9">
        <f t="shared" si="138"/>
        <v>40761.61037037037</v>
      </c>
      <c r="U1240">
        <f t="shared" si="13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>
        <f t="shared" si="134"/>
        <v>0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9">
        <f t="shared" si="138"/>
        <v>40913.962581018517</v>
      </c>
      <c r="U1241">
        <f t="shared" si="13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3.01</v>
      </c>
      <c r="P1242">
        <f t="shared" si="134"/>
        <v>30.1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9">
        <f t="shared" si="138"/>
        <v>41467.910416666666</v>
      </c>
      <c r="U1242">
        <f t="shared" si="13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50.74</v>
      </c>
      <c r="P1243">
        <f t="shared" si="134"/>
        <v>74.599999999999994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9">
        <f t="shared" si="138"/>
        <v>41946.249305555553</v>
      </c>
      <c r="U1243">
        <f t="shared" si="13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0.55000000000000004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9">
        <f t="shared" si="138"/>
        <v>40797.554166666669</v>
      </c>
      <c r="U1244">
        <f t="shared" si="13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14.09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9">
        <f t="shared" si="138"/>
        <v>40732.875</v>
      </c>
      <c r="U1245">
        <f t="shared" si="13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103.8</v>
      </c>
      <c r="P1246">
        <f t="shared" si="134"/>
        <v>46.1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9">
        <f t="shared" si="138"/>
        <v>41386.875</v>
      </c>
      <c r="U1246">
        <f t="shared" si="13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120.25</v>
      </c>
      <c r="P1247">
        <f t="shared" si="134"/>
        <v>141.5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9">
        <f t="shared" si="138"/>
        <v>41804.599930555552</v>
      </c>
      <c r="U1247">
        <f t="shared" si="13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75.5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9">
        <f t="shared" si="138"/>
        <v>40883.085057870368</v>
      </c>
      <c r="U1248">
        <f t="shared" si="13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122.14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9">
        <f t="shared" si="138"/>
        <v>41400.292303240742</v>
      </c>
      <c r="U1249">
        <f t="shared" si="13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151.63999999999999</v>
      </c>
      <c r="P1250">
        <f t="shared" si="134"/>
        <v>64.3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9">
        <f t="shared" si="138"/>
        <v>41803.290972222225</v>
      </c>
      <c r="U1250">
        <f t="shared" si="13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104.44</v>
      </c>
      <c r="P1251">
        <f t="shared" si="134"/>
        <v>64.5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9">
        <f t="shared" si="138"/>
        <v>41097.74086805556</v>
      </c>
      <c r="U1251">
        <f t="shared" si="13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200.15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9">
        <f t="shared" si="138"/>
        <v>41888.64271990741</v>
      </c>
      <c r="U1252">
        <f t="shared" si="13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101.8</v>
      </c>
      <c r="P1253">
        <f t="shared" si="134"/>
        <v>82.5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9">
        <f t="shared" si="138"/>
        <v>40811.814432870371</v>
      </c>
      <c r="U1253">
        <f t="shared" si="13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137.66</v>
      </c>
      <c r="P1254">
        <f t="shared" si="134"/>
        <v>34.200000000000003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9">
        <f t="shared" si="138"/>
        <v>41571.988067129627</v>
      </c>
      <c r="U1254">
        <f t="shared" si="13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303833.2</v>
      </c>
      <c r="P1255">
        <f t="shared" si="134"/>
        <v>42.7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9">
        <f t="shared" si="138"/>
        <v>41885.783645833333</v>
      </c>
      <c r="U1255">
        <f t="shared" si="13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198.85</v>
      </c>
      <c r="P1256">
        <f t="shared" si="134"/>
        <v>94.5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9">
        <f t="shared" si="138"/>
        <v>40544.207638888889</v>
      </c>
      <c r="U1256">
        <f t="shared" si="13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202.37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9">
        <f t="shared" si="138"/>
        <v>41609.887175925927</v>
      </c>
      <c r="U1257">
        <f t="shared" si="13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117.96</v>
      </c>
      <c r="P1258">
        <f t="shared" si="134"/>
        <v>98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9">
        <f t="shared" si="138"/>
        <v>40951.919340277782</v>
      </c>
      <c r="U1258">
        <f t="shared" si="13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294.73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9">
        <f t="shared" si="138"/>
        <v>40636.043865740743</v>
      </c>
      <c r="U1259">
        <f t="shared" si="13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213.15</v>
      </c>
      <c r="P1260">
        <f t="shared" si="134"/>
        <v>38.200000000000003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9">
        <f t="shared" si="138"/>
        <v>41517.611250000002</v>
      </c>
      <c r="U1260">
        <f t="shared" si="13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104.24</v>
      </c>
      <c r="P1261">
        <f t="shared" si="134"/>
        <v>27.1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9">
        <f t="shared" si="138"/>
        <v>41799.165972222225</v>
      </c>
      <c r="U1261">
        <f t="shared" si="13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113.67</v>
      </c>
      <c r="P1262">
        <f t="shared" si="134"/>
        <v>50.7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9">
        <f t="shared" si="138"/>
        <v>41696.842824074076</v>
      </c>
      <c r="U1262">
        <f t="shared" si="13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101.25</v>
      </c>
      <c r="P1263">
        <f t="shared" si="134"/>
        <v>38.9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9">
        <f t="shared" si="138"/>
        <v>41668.342905092592</v>
      </c>
      <c r="U1263">
        <f t="shared" si="13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125.42</v>
      </c>
      <c r="P1264">
        <f t="shared" si="134"/>
        <v>77.599999999999994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9">
        <f t="shared" si="138"/>
        <v>41686.762638888889</v>
      </c>
      <c r="U1264">
        <f t="shared" si="13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43.5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9">
        <f t="shared" si="138"/>
        <v>41727.041666666664</v>
      </c>
      <c r="U1265">
        <f t="shared" si="13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166.46</v>
      </c>
      <c r="P1266">
        <f t="shared" si="134"/>
        <v>31.8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9">
        <f t="shared" si="138"/>
        <v>41576.662997685184</v>
      </c>
      <c r="U1266">
        <f t="shared" si="13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119.15</v>
      </c>
      <c r="P1267">
        <f t="shared" si="134"/>
        <v>63.2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9">
        <f t="shared" si="138"/>
        <v>40512.655266203699</v>
      </c>
      <c r="U1267">
        <f t="shared" si="13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100.47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9">
        <f t="shared" si="138"/>
        <v>41650.87667824074</v>
      </c>
      <c r="U1268">
        <f t="shared" si="13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101.8</v>
      </c>
      <c r="P1269">
        <f t="shared" si="134"/>
        <v>140.9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9">
        <f t="shared" si="138"/>
        <v>41479.585162037038</v>
      </c>
      <c r="U1269">
        <f t="shared" si="13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116.67</v>
      </c>
      <c r="P1270">
        <f t="shared" si="134"/>
        <v>76.900000000000006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9">
        <f t="shared" si="138"/>
        <v>41537.845451388886</v>
      </c>
      <c r="U1270">
        <f t="shared" si="13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108.65</v>
      </c>
      <c r="P1271">
        <f t="shared" si="134"/>
        <v>99.2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9">
        <f t="shared" si="138"/>
        <v>42476</v>
      </c>
      <c r="U1271">
        <f t="shared" si="13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114.72</v>
      </c>
      <c r="P1272">
        <f t="shared" si="134"/>
        <v>67.900000000000006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9">
        <f t="shared" si="138"/>
        <v>40993.815300925926</v>
      </c>
      <c r="U1272">
        <f t="shared" si="13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101.8</v>
      </c>
      <c r="P1273">
        <f t="shared" si="134"/>
        <v>246.3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9">
        <f t="shared" si="138"/>
        <v>41591.725219907406</v>
      </c>
      <c r="U1273">
        <f t="shared" si="13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189.3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9">
        <f t="shared" si="138"/>
        <v>40344.166666666664</v>
      </c>
      <c r="U1274">
        <f t="shared" si="13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103.5</v>
      </c>
      <c r="P1275">
        <f t="shared" si="134"/>
        <v>76.7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9">
        <f t="shared" si="138"/>
        <v>41882.730219907404</v>
      </c>
      <c r="U1275">
        <f t="shared" si="13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154.97999999999999</v>
      </c>
      <c r="P1276">
        <f t="shared" si="134"/>
        <v>83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9">
        <f t="shared" si="138"/>
        <v>41151.690104166664</v>
      </c>
      <c r="U1276">
        <f t="shared" si="13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162.13999999999999</v>
      </c>
      <c r="P1277">
        <f t="shared" si="134"/>
        <v>62.5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9">
        <f t="shared" si="138"/>
        <v>41493.867905092593</v>
      </c>
      <c r="U1277">
        <f t="shared" si="13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104.42</v>
      </c>
      <c r="P1278">
        <f t="shared" si="134"/>
        <v>46.1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9">
        <f t="shared" si="138"/>
        <v>40057.166666666664</v>
      </c>
      <c r="U1278">
        <f t="shared" si="13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106.12</v>
      </c>
      <c r="P1279">
        <f t="shared" si="134"/>
        <v>38.5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9">
        <f t="shared" si="138"/>
        <v>41156.561886574076</v>
      </c>
      <c r="U1279">
        <f t="shared" si="13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154.94</v>
      </c>
      <c r="P1280">
        <f t="shared" si="134"/>
        <v>53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9">
        <f t="shared" si="138"/>
        <v>41815.083333333336</v>
      </c>
      <c r="U1280">
        <f t="shared" si="13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110.77</v>
      </c>
      <c r="P1281">
        <f t="shared" si="134"/>
        <v>73.400000000000006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9">
        <f t="shared" si="138"/>
        <v>41722.057523148149</v>
      </c>
      <c r="U1281">
        <f t="shared" si="13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110.91</v>
      </c>
      <c r="P1282">
        <f t="shared" si="134"/>
        <v>128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9">
        <f t="shared" si="138"/>
        <v>40603.757569444446</v>
      </c>
      <c r="U1282">
        <f t="shared" si="13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ROUND((E1283/D1283)*100,2)</f>
        <v>110.71</v>
      </c>
      <c r="P1283">
        <f t="shared" ref="P1283:P1346" si="141">IF(E1283=0, 0,ROUND( E1283/L1283,1))</f>
        <v>104.7</v>
      </c>
      <c r="Q1283" t="str">
        <f t="shared" ref="Q1283:Q1346" si="142">LEFT(N1283,FIND("/",N1283,1)-1)</f>
        <v>music</v>
      </c>
      <c r="R1283" t="str">
        <f t="shared" ref="R1283:R1346" si="143">MID(N1283,FIND("/",N1283)+1,256)</f>
        <v>rock</v>
      </c>
      <c r="S1283" s="9">
        <f t="shared" ref="S1283:S1346" si="144">(((J1283/60)/60)/24)+DATE(1970,1,1)</f>
        <v>41463.743472222224</v>
      </c>
      <c r="T1283" s="9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123.61</v>
      </c>
      <c r="P1284">
        <f t="shared" si="141"/>
        <v>67.7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9">
        <f t="shared" si="145"/>
        <v>41617.207638888889</v>
      </c>
      <c r="U1284">
        <f t="shared" si="14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211.05</v>
      </c>
      <c r="P1285">
        <f t="shared" si="141"/>
        <v>95.9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9">
        <f t="shared" si="145"/>
        <v>41344.166666666664</v>
      </c>
      <c r="U1285">
        <f t="shared" si="14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65.2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9">
        <f t="shared" si="145"/>
        <v>42735.707638888889</v>
      </c>
      <c r="U1286">
        <f t="shared" si="14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101.65</v>
      </c>
      <c r="P1287">
        <f t="shared" si="141"/>
        <v>32.299999999999997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9">
        <f t="shared" si="145"/>
        <v>42175.583043981482</v>
      </c>
      <c r="U1287">
        <f t="shared" si="14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108.33</v>
      </c>
      <c r="P1288">
        <f t="shared" si="141"/>
        <v>81.3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9">
        <f t="shared" si="145"/>
        <v>42052.583333333328</v>
      </c>
      <c r="U1288">
        <f t="shared" si="14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9">
        <f t="shared" si="145"/>
        <v>42167.621018518519</v>
      </c>
      <c r="U1289">
        <f t="shared" si="14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100.45</v>
      </c>
      <c r="P1290">
        <f t="shared" si="141"/>
        <v>65.900000000000006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9">
        <f t="shared" si="145"/>
        <v>42592.166666666672</v>
      </c>
      <c r="U1290">
        <f t="shared" si="14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125.07</v>
      </c>
      <c r="P1291">
        <f t="shared" si="141"/>
        <v>36.1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9">
        <f t="shared" si="145"/>
        <v>42739.134780092587</v>
      </c>
      <c r="U1291">
        <f t="shared" si="14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108.57</v>
      </c>
      <c r="P1292">
        <f t="shared" si="141"/>
        <v>44.2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9">
        <f t="shared" si="145"/>
        <v>42117.290972222225</v>
      </c>
      <c r="U1292">
        <f t="shared" si="14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145.69999999999999</v>
      </c>
      <c r="P1293">
        <f t="shared" si="141"/>
        <v>104.1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9">
        <f t="shared" si="145"/>
        <v>42101.291666666672</v>
      </c>
      <c r="U1293">
        <f t="shared" si="14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>
        <f t="shared" si="141"/>
        <v>36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9">
        <f t="shared" si="145"/>
        <v>42283.957638888889</v>
      </c>
      <c r="U1294">
        <f t="shared" si="14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102.23</v>
      </c>
      <c r="P1295">
        <f t="shared" si="141"/>
        <v>127.8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9">
        <f t="shared" si="145"/>
        <v>42322.742719907401</v>
      </c>
      <c r="U1295">
        <f t="shared" si="14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27.7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9">
        <f t="shared" si="145"/>
        <v>42296.458333333328</v>
      </c>
      <c r="U1296">
        <f t="shared" si="14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101.96</v>
      </c>
      <c r="P1297">
        <f t="shared" si="141"/>
        <v>39.799999999999997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9">
        <f t="shared" si="145"/>
        <v>42214.708333333328</v>
      </c>
      <c r="U1297">
        <f t="shared" si="14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141.18</v>
      </c>
      <c r="P1298">
        <f t="shared" si="141"/>
        <v>52.2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9">
        <f t="shared" si="145"/>
        <v>42443.008946759262</v>
      </c>
      <c r="U1298">
        <f t="shared" si="14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109.53</v>
      </c>
      <c r="P1299">
        <f t="shared" si="141"/>
        <v>92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9">
        <f t="shared" si="145"/>
        <v>42491.747199074074</v>
      </c>
      <c r="U1299">
        <f t="shared" si="14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104.65</v>
      </c>
      <c r="P1300">
        <f t="shared" si="141"/>
        <v>63.4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9">
        <f t="shared" si="145"/>
        <v>42488.680925925932</v>
      </c>
      <c r="U1300">
        <f t="shared" si="14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135.6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9">
        <f t="shared" si="145"/>
        <v>42199.814340277779</v>
      </c>
      <c r="U1301">
        <f t="shared" si="14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168.8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9">
        <f t="shared" si="145"/>
        <v>42522.789583333331</v>
      </c>
      <c r="U1302">
        <f t="shared" si="14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102.75</v>
      </c>
      <c r="P1303">
        <f t="shared" si="141"/>
        <v>70.900000000000006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9">
        <f t="shared" si="145"/>
        <v>42206.125</v>
      </c>
      <c r="U1303">
        <f t="shared" si="14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9">
        <f t="shared" si="145"/>
        <v>42705.099664351852</v>
      </c>
      <c r="U1304">
        <f t="shared" si="14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130.26</v>
      </c>
      <c r="P1305">
        <f t="shared" si="141"/>
        <v>42.2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9">
        <f t="shared" si="145"/>
        <v>42582.458333333328</v>
      </c>
      <c r="U1305">
        <f t="shared" si="14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39.630000000000003</v>
      </c>
      <c r="P1306">
        <f t="shared" si="141"/>
        <v>152.4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9">
        <f t="shared" si="145"/>
        <v>42807.152835648143</v>
      </c>
      <c r="U1306">
        <f t="shared" si="14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25.98</v>
      </c>
      <c r="P1307">
        <f t="shared" si="141"/>
        <v>90.6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9">
        <f t="shared" si="145"/>
        <v>42572.729166666672</v>
      </c>
      <c r="U1307">
        <f t="shared" si="14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65.25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9">
        <f t="shared" si="145"/>
        <v>41977.457569444443</v>
      </c>
      <c r="U1308">
        <f t="shared" si="14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11.51</v>
      </c>
      <c r="P1309">
        <f t="shared" si="141"/>
        <v>127.9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9">
        <f t="shared" si="145"/>
        <v>42417.503229166665</v>
      </c>
      <c r="U1309">
        <f t="shared" si="14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11.36</v>
      </c>
      <c r="P1310">
        <f t="shared" si="141"/>
        <v>29.9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9">
        <f t="shared" si="145"/>
        <v>42651.613564814819</v>
      </c>
      <c r="U1310">
        <f t="shared" si="14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111.99</v>
      </c>
      <c r="P1311">
        <f t="shared" si="141"/>
        <v>368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9">
        <f t="shared" si="145"/>
        <v>42292.882731481484</v>
      </c>
      <c r="U1311">
        <f t="shared" si="14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15.5</v>
      </c>
      <c r="P1312">
        <f t="shared" si="141"/>
        <v>129.19999999999999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9">
        <f t="shared" si="145"/>
        <v>42601.667245370365</v>
      </c>
      <c r="U1312">
        <f t="shared" si="14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32.03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9">
        <f t="shared" si="145"/>
        <v>42704.843969907408</v>
      </c>
      <c r="U1313">
        <f t="shared" si="14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0.61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9">
        <f t="shared" si="145"/>
        <v>42112.702800925923</v>
      </c>
      <c r="U1314">
        <f t="shared" si="14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31.12</v>
      </c>
      <c r="P1315">
        <f t="shared" si="141"/>
        <v>102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9">
        <f t="shared" si="145"/>
        <v>42432.709652777776</v>
      </c>
      <c r="U1315">
        <f t="shared" si="14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1.1299999999999999</v>
      </c>
      <c r="P1316">
        <f t="shared" si="141"/>
        <v>184.4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9">
        <f t="shared" si="145"/>
        <v>42664.669675925921</v>
      </c>
      <c r="U1316">
        <f t="shared" si="14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40.4</v>
      </c>
      <c r="P1317">
        <f t="shared" si="141"/>
        <v>162.9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9">
        <f t="shared" si="145"/>
        <v>42314.041666666672</v>
      </c>
      <c r="U1317">
        <f t="shared" si="14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9">
        <f t="shared" si="145"/>
        <v>42428.961909722217</v>
      </c>
      <c r="U1318">
        <f t="shared" si="14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5.73</v>
      </c>
      <c r="P1319">
        <f t="shared" si="141"/>
        <v>603.5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9">
        <f t="shared" si="145"/>
        <v>42572.583333333328</v>
      </c>
      <c r="U1319">
        <f t="shared" si="14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15.33</v>
      </c>
      <c r="P1320">
        <f t="shared" si="141"/>
        <v>45.4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9">
        <f t="shared" si="145"/>
        <v>42015.043657407412</v>
      </c>
      <c r="U1320">
        <f t="shared" si="14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15.1</v>
      </c>
      <c r="P1321">
        <f t="shared" si="141"/>
        <v>97.3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9">
        <f t="shared" si="145"/>
        <v>41831.666666666664</v>
      </c>
      <c r="U1321">
        <f t="shared" si="14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0.5</v>
      </c>
      <c r="P1322">
        <f t="shared" si="141"/>
        <v>167.7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9">
        <f t="shared" si="145"/>
        <v>42734.958333333328</v>
      </c>
      <c r="U1322">
        <f t="shared" si="14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1.3</v>
      </c>
      <c r="P1323">
        <f t="shared" si="141"/>
        <v>859.9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9">
        <f t="shared" si="145"/>
        <v>42727.74927083333</v>
      </c>
      <c r="U1323">
        <f t="shared" si="14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0.3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9">
        <f t="shared" si="145"/>
        <v>42145.656539351854</v>
      </c>
      <c r="U1324">
        <f t="shared" si="14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8.8800000000000008</v>
      </c>
      <c r="P1325">
        <f t="shared" si="141"/>
        <v>30.3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9">
        <f t="shared" si="145"/>
        <v>42486.288194444445</v>
      </c>
      <c r="U1325">
        <f t="shared" si="14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9.84</v>
      </c>
      <c r="P1326">
        <f t="shared" si="141"/>
        <v>54.7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9">
        <f t="shared" si="145"/>
        <v>42656.633703703701</v>
      </c>
      <c r="U1326">
        <f t="shared" si="14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2.4300000000000002</v>
      </c>
      <c r="P1327">
        <f t="shared" si="141"/>
        <v>60.8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9">
        <f t="shared" si="145"/>
        <v>42734.086053240739</v>
      </c>
      <c r="U1327">
        <f t="shared" si="14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1.1299999999999999</v>
      </c>
      <c r="P1328">
        <f t="shared" si="141"/>
        <v>102.7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9">
        <f t="shared" si="145"/>
        <v>42019.791990740734</v>
      </c>
      <c r="U1328">
        <f t="shared" si="14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3.55</v>
      </c>
      <c r="P1329">
        <f t="shared" si="141"/>
        <v>41.6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9">
        <f t="shared" si="145"/>
        <v>42153.678645833337</v>
      </c>
      <c r="U1329">
        <f t="shared" si="14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2.33</v>
      </c>
      <c r="P1330">
        <f t="shared" si="141"/>
        <v>116.5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9">
        <f t="shared" si="145"/>
        <v>42657.642754629633</v>
      </c>
      <c r="U1330">
        <f t="shared" si="14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0.82</v>
      </c>
      <c r="P1331">
        <f t="shared" si="141"/>
        <v>45.3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9">
        <f t="shared" si="145"/>
        <v>41975.263252314813</v>
      </c>
      <c r="U1331">
        <f t="shared" si="14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22.49</v>
      </c>
      <c r="P1332">
        <f t="shared" si="141"/>
        <v>157.5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9">
        <f t="shared" si="145"/>
        <v>42553.166666666672</v>
      </c>
      <c r="U1332">
        <f t="shared" si="14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1.37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9">
        <f t="shared" si="145"/>
        <v>42599.50409722222</v>
      </c>
      <c r="U1333">
        <f t="shared" si="14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9">
        <f t="shared" si="145"/>
        <v>42762.060277777782</v>
      </c>
      <c r="U1334">
        <f t="shared" si="14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9">
        <f t="shared" si="145"/>
        <v>41836.106770833336</v>
      </c>
      <c r="U1335">
        <f t="shared" si="14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10.75</v>
      </c>
      <c r="P1336">
        <f t="shared" si="141"/>
        <v>51.8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9">
        <f t="shared" si="145"/>
        <v>42440.774155092593</v>
      </c>
      <c r="U1336">
        <f t="shared" si="14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19.760000000000002</v>
      </c>
      <c r="P1337">
        <f t="shared" si="141"/>
        <v>308.8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9">
        <f t="shared" si="145"/>
        <v>42343.936365740738</v>
      </c>
      <c r="U1337">
        <f t="shared" si="14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84.95</v>
      </c>
      <c r="P1338">
        <f t="shared" si="141"/>
        <v>379.2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9">
        <f t="shared" si="145"/>
        <v>41990.863750000004</v>
      </c>
      <c r="U1338">
        <f t="shared" si="14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49.38</v>
      </c>
      <c r="P1339">
        <f t="shared" si="141"/>
        <v>176.4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9">
        <f t="shared" si="145"/>
        <v>42797.577303240745</v>
      </c>
      <c r="U1339">
        <f t="shared" si="14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3.3</v>
      </c>
      <c r="P1340">
        <f t="shared" si="141"/>
        <v>66.099999999999994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9">
        <f t="shared" si="145"/>
        <v>42218.803622685184</v>
      </c>
      <c r="U1340">
        <f t="shared" si="14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6.63</v>
      </c>
      <c r="P1341">
        <f t="shared" si="141"/>
        <v>89.6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9">
        <f t="shared" si="145"/>
        <v>41981.688831018517</v>
      </c>
      <c r="U1341">
        <f t="shared" si="14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9">
        <f t="shared" si="145"/>
        <v>41866.595520833333</v>
      </c>
      <c r="U1342">
        <f t="shared" si="14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70.36</v>
      </c>
      <c r="P1343">
        <f t="shared" si="141"/>
        <v>382.4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9">
        <f t="shared" si="145"/>
        <v>42644.624039351853</v>
      </c>
      <c r="U1343">
        <f t="shared" si="14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0.2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9">
        <f t="shared" si="145"/>
        <v>42202.816423611104</v>
      </c>
      <c r="U1344">
        <f t="shared" si="14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102.3</v>
      </c>
      <c r="P1345">
        <f t="shared" si="141"/>
        <v>158.4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9">
        <f t="shared" si="145"/>
        <v>42601.165972222225</v>
      </c>
      <c r="U1345">
        <f t="shared" si="14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377.73</v>
      </c>
      <c r="P1346">
        <f t="shared" si="141"/>
        <v>40.799999999999997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9">
        <f t="shared" si="145"/>
        <v>42551.789803240739</v>
      </c>
      <c r="U1346">
        <f t="shared" si="14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ROUND((E1347/D1347)*100,2)</f>
        <v>125</v>
      </c>
      <c r="P1347">
        <f t="shared" ref="P1347:P1410" si="148">IF(E1347=0, 0,ROUND( E1347/L1347,1))</f>
        <v>53.6</v>
      </c>
      <c r="Q1347" t="str">
        <f t="shared" ref="Q1347:Q1410" si="149">LEFT(N1347,FIND("/",N1347,1)-1)</f>
        <v>publishing</v>
      </c>
      <c r="R1347" t="str">
        <f t="shared" ref="R1347:R1410" si="150">MID(N1347,FIND("/",N1347)+1,256)</f>
        <v>nonfiction</v>
      </c>
      <c r="S1347" s="9">
        <f t="shared" ref="S1347:S1410" si="151">(((J1347/60)/60)/24)+DATE(1970,1,1)</f>
        <v>41799.814340277779</v>
      </c>
      <c r="T1347" s="9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147.33000000000001</v>
      </c>
      <c r="P1348">
        <f t="shared" si="148"/>
        <v>48.4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9">
        <f t="shared" si="152"/>
        <v>41452.075821759259</v>
      </c>
      <c r="U1348">
        <f t="shared" si="153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102.2</v>
      </c>
      <c r="P1349">
        <f t="shared" si="148"/>
        <v>82.4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9">
        <f t="shared" si="152"/>
        <v>42070.638020833328</v>
      </c>
      <c r="U1349">
        <f t="shared" si="153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101.87</v>
      </c>
      <c r="P1350">
        <f t="shared" si="148"/>
        <v>230.2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9">
        <f t="shared" si="152"/>
        <v>41991.506168981476</v>
      </c>
      <c r="U1350">
        <f t="shared" si="153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204.2</v>
      </c>
      <c r="P1351">
        <f t="shared" si="148"/>
        <v>59.4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9">
        <f t="shared" si="152"/>
        <v>42354.290972222225</v>
      </c>
      <c r="U1351">
        <f t="shared" si="153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104.05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9">
        <f t="shared" si="152"/>
        <v>42364.013124999998</v>
      </c>
      <c r="U1352">
        <f t="shared" si="153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101.27</v>
      </c>
      <c r="P1353">
        <f t="shared" si="148"/>
        <v>168.8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9">
        <f t="shared" si="152"/>
        <v>42412.74009259259</v>
      </c>
      <c r="U1353">
        <f t="shared" si="153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136.13999999999999</v>
      </c>
      <c r="P1354">
        <f t="shared" si="148"/>
        <v>60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9">
        <f t="shared" si="152"/>
        <v>42252.165972222225</v>
      </c>
      <c r="U1354">
        <f t="shared" si="153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133.6</v>
      </c>
      <c r="P1355">
        <f t="shared" si="148"/>
        <v>31.8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9">
        <f t="shared" si="152"/>
        <v>41344</v>
      </c>
      <c r="U1355">
        <f t="shared" si="153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130.25</v>
      </c>
      <c r="P1356">
        <f t="shared" si="148"/>
        <v>24.4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9">
        <f t="shared" si="152"/>
        <v>42532.807627314818</v>
      </c>
      <c r="U1356">
        <f t="shared" si="153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122.68</v>
      </c>
      <c r="P1357">
        <f t="shared" si="148"/>
        <v>25.3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9">
        <f t="shared" si="152"/>
        <v>41243.416666666664</v>
      </c>
      <c r="U1357">
        <f t="shared" si="153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182.81</v>
      </c>
      <c r="P1358">
        <f t="shared" si="148"/>
        <v>71.400000000000006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9">
        <f t="shared" si="152"/>
        <v>41460.038888888892</v>
      </c>
      <c r="U1358">
        <f t="shared" si="153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125.3</v>
      </c>
      <c r="P1359">
        <f t="shared" si="148"/>
        <v>38.6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9">
        <f t="shared" si="152"/>
        <v>41334.249305555553</v>
      </c>
      <c r="U1359">
        <f t="shared" si="153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111.67</v>
      </c>
      <c r="P1360">
        <f t="shared" si="148"/>
        <v>68.400000000000006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9">
        <f t="shared" si="152"/>
        <v>40719.570868055554</v>
      </c>
      <c r="U1360">
        <f t="shared" si="153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115.76</v>
      </c>
      <c r="P1361">
        <f t="shared" si="148"/>
        <v>40.200000000000003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9">
        <f t="shared" si="152"/>
        <v>40730.814699074072</v>
      </c>
      <c r="U1361">
        <f t="shared" si="153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173.2</v>
      </c>
      <c r="P1362">
        <f t="shared" si="148"/>
        <v>32.1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9">
        <f t="shared" si="152"/>
        <v>41123.900694444441</v>
      </c>
      <c r="U1362">
        <f t="shared" si="153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125.98</v>
      </c>
      <c r="P1363">
        <f t="shared" si="148"/>
        <v>28.6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9">
        <f t="shared" si="152"/>
        <v>41811.717268518521</v>
      </c>
      <c r="U1363">
        <f t="shared" si="153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109.1</v>
      </c>
      <c r="P1364">
        <f t="shared" si="148"/>
        <v>43.6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9">
        <f t="shared" si="152"/>
        <v>41524.934386574074</v>
      </c>
      <c r="U1364">
        <f t="shared" si="153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9">
        <f t="shared" si="152"/>
        <v>42415.332638888889</v>
      </c>
      <c r="U1365">
        <f t="shared" si="153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118.64</v>
      </c>
      <c r="P1366">
        <f t="shared" si="148"/>
        <v>346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9">
        <f t="shared" si="152"/>
        <v>42011.6956712963</v>
      </c>
      <c r="U1366">
        <f t="shared" si="153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100.27</v>
      </c>
      <c r="P1367">
        <f t="shared" si="148"/>
        <v>81.7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9">
        <f t="shared" si="152"/>
        <v>42079.691574074073</v>
      </c>
      <c r="U1367">
        <f t="shared" si="153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126.49</v>
      </c>
      <c r="P1368">
        <f t="shared" si="148"/>
        <v>64.5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9">
        <f t="shared" si="152"/>
        <v>41970.037766203706</v>
      </c>
      <c r="U1368">
        <f t="shared" si="153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114.26</v>
      </c>
      <c r="P1369">
        <f t="shared" si="148"/>
        <v>63.5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9">
        <f t="shared" si="152"/>
        <v>42322.044560185182</v>
      </c>
      <c r="U1369">
        <f t="shared" si="153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110.7</v>
      </c>
      <c r="P1370">
        <f t="shared" si="148"/>
        <v>63.6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9">
        <f t="shared" si="152"/>
        <v>42170.190902777773</v>
      </c>
      <c r="U1370">
        <f t="shared" si="153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105.35</v>
      </c>
      <c r="P1371">
        <f t="shared" si="148"/>
        <v>84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9">
        <f t="shared" si="152"/>
        <v>41740.594282407408</v>
      </c>
      <c r="U1371">
        <f t="shared" si="153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103.67</v>
      </c>
      <c r="P1372">
        <f t="shared" si="148"/>
        <v>77.8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9">
        <f t="shared" si="152"/>
        <v>41563.00335648148</v>
      </c>
      <c r="U1372">
        <f t="shared" si="153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107.09</v>
      </c>
      <c r="P1373">
        <f t="shared" si="148"/>
        <v>107.1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9">
        <f t="shared" si="152"/>
        <v>42131.758587962962</v>
      </c>
      <c r="U1373">
        <f t="shared" si="153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38.799999999999997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9">
        <f t="shared" si="152"/>
        <v>41102.739953703705</v>
      </c>
      <c r="U1374">
        <f t="shared" si="153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105.01</v>
      </c>
      <c r="P1375">
        <f t="shared" si="148"/>
        <v>201.9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9">
        <f t="shared" si="152"/>
        <v>42734.95177083333</v>
      </c>
      <c r="U1375">
        <f t="shared" si="153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189.47</v>
      </c>
      <c r="P1376">
        <f t="shared" si="148"/>
        <v>43.1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9">
        <f t="shared" si="152"/>
        <v>42454.12023148148</v>
      </c>
      <c r="U1376">
        <f t="shared" si="153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171.33</v>
      </c>
      <c r="P1377">
        <f t="shared" si="148"/>
        <v>62.9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9">
        <f t="shared" si="152"/>
        <v>42750.066192129627</v>
      </c>
      <c r="U1377">
        <f t="shared" si="153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252.49</v>
      </c>
      <c r="P1378">
        <f t="shared" si="148"/>
        <v>55.6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9">
        <f t="shared" si="152"/>
        <v>42707.710717592592</v>
      </c>
      <c r="U1378">
        <f t="shared" si="153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116.15</v>
      </c>
      <c r="P1379">
        <f t="shared" si="148"/>
        <v>48.7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9">
        <f t="shared" si="152"/>
        <v>42769.174305555556</v>
      </c>
      <c r="U1379">
        <f t="shared" si="153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203.35</v>
      </c>
      <c r="P1380">
        <f t="shared" si="148"/>
        <v>30.6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9">
        <f t="shared" si="152"/>
        <v>42583.759374999994</v>
      </c>
      <c r="U1380">
        <f t="shared" si="153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111.6</v>
      </c>
      <c r="P1381">
        <f t="shared" si="148"/>
        <v>73.900000000000006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9">
        <f t="shared" si="152"/>
        <v>42160.491620370376</v>
      </c>
      <c r="U1381">
        <f t="shared" si="153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9">
        <f t="shared" si="152"/>
        <v>42164.083333333328</v>
      </c>
      <c r="U1382">
        <f t="shared" si="153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107.1</v>
      </c>
      <c r="P1383">
        <f t="shared" si="148"/>
        <v>73.400000000000006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9">
        <f t="shared" si="152"/>
        <v>42733.214409722219</v>
      </c>
      <c r="U1383">
        <f t="shared" si="153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104.36</v>
      </c>
      <c r="P1384">
        <f t="shared" si="148"/>
        <v>56.4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9">
        <f t="shared" si="152"/>
        <v>41400.800185185188</v>
      </c>
      <c r="U1384">
        <f t="shared" si="153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212.41</v>
      </c>
      <c r="P1385">
        <f t="shared" si="148"/>
        <v>50.2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9">
        <f t="shared" si="152"/>
        <v>42727.074976851851</v>
      </c>
      <c r="U1385">
        <f t="shared" si="153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124.09</v>
      </c>
      <c r="P1386">
        <f t="shared" si="148"/>
        <v>68.900000000000006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9">
        <f t="shared" si="152"/>
        <v>42190.735208333332</v>
      </c>
      <c r="U1386">
        <f t="shared" si="153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110.41</v>
      </c>
      <c r="P1387">
        <f t="shared" si="148"/>
        <v>65.900000000000006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9">
        <f t="shared" si="152"/>
        <v>42489.507638888885</v>
      </c>
      <c r="U1387">
        <f t="shared" si="153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218.75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9">
        <f t="shared" si="152"/>
        <v>42214.646863425922</v>
      </c>
      <c r="U1388">
        <f t="shared" si="153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136.63</v>
      </c>
      <c r="P1389">
        <f t="shared" si="148"/>
        <v>70.099999999999994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9">
        <f t="shared" si="152"/>
        <v>42158.1875</v>
      </c>
      <c r="U1389">
        <f t="shared" si="153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134.81</v>
      </c>
      <c r="P1390">
        <f t="shared" si="148"/>
        <v>60.2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9">
        <f t="shared" si="152"/>
        <v>42660.676388888889</v>
      </c>
      <c r="U1390">
        <f t="shared" si="153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145.4</v>
      </c>
      <c r="P1391">
        <f t="shared" si="148"/>
        <v>21.4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9">
        <f t="shared" si="152"/>
        <v>42595.480983796297</v>
      </c>
      <c r="U1391">
        <f t="shared" si="153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109.11</v>
      </c>
      <c r="P1392">
        <f t="shared" si="148"/>
        <v>160.80000000000001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9">
        <f t="shared" si="152"/>
        <v>42121.716666666667</v>
      </c>
      <c r="U1392">
        <f t="shared" si="153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110.2</v>
      </c>
      <c r="P1393">
        <f t="shared" si="148"/>
        <v>42.4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9">
        <f t="shared" si="152"/>
        <v>42238.207638888889</v>
      </c>
      <c r="U1393">
        <f t="shared" si="153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113.64</v>
      </c>
      <c r="P1394">
        <f t="shared" si="148"/>
        <v>27.3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9">
        <f t="shared" si="152"/>
        <v>42432.154930555553</v>
      </c>
      <c r="U1394">
        <f t="shared" si="153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102.35</v>
      </c>
      <c r="P1395">
        <f t="shared" si="148"/>
        <v>196.8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9">
        <f t="shared" si="152"/>
        <v>42583.681979166664</v>
      </c>
      <c r="U1395">
        <f t="shared" si="153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122.13</v>
      </c>
      <c r="P1396">
        <f t="shared" si="148"/>
        <v>53.9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9">
        <f t="shared" si="152"/>
        <v>42795.125</v>
      </c>
      <c r="U1396">
        <f t="shared" si="153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111.89</v>
      </c>
      <c r="P1397">
        <f t="shared" si="148"/>
        <v>47.8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9">
        <f t="shared" si="152"/>
        <v>42749.90834490741</v>
      </c>
      <c r="U1397">
        <f t="shared" si="153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107.3</v>
      </c>
      <c r="P1398">
        <f t="shared" si="148"/>
        <v>88.2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9">
        <f t="shared" si="152"/>
        <v>42048.99863425926</v>
      </c>
      <c r="U1398">
        <f t="shared" si="153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113.85</v>
      </c>
      <c r="P1399">
        <f t="shared" si="148"/>
        <v>72.099999999999994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9">
        <f t="shared" si="152"/>
        <v>42670.888194444444</v>
      </c>
      <c r="U1399">
        <f t="shared" si="153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109.68</v>
      </c>
      <c r="P1400">
        <f t="shared" si="148"/>
        <v>74.2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9">
        <f t="shared" si="152"/>
        <v>42556.874236111107</v>
      </c>
      <c r="U1400">
        <f t="shared" si="153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126.14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9">
        <f t="shared" si="152"/>
        <v>41919.004317129627</v>
      </c>
      <c r="U1401">
        <f t="shared" si="153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167.43</v>
      </c>
      <c r="P1402">
        <f t="shared" si="148"/>
        <v>17.2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9">
        <f t="shared" si="152"/>
        <v>42533.229166666672</v>
      </c>
      <c r="U1402">
        <f t="shared" si="153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496.52</v>
      </c>
      <c r="P1403">
        <f t="shared" si="148"/>
        <v>51.7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9">
        <f t="shared" si="152"/>
        <v>41420.99622685185</v>
      </c>
      <c r="U1403">
        <f t="shared" si="153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109.16</v>
      </c>
      <c r="P1404">
        <f t="shared" si="148"/>
        <v>24.2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9">
        <f t="shared" si="152"/>
        <v>42125.011701388896</v>
      </c>
      <c r="U1404">
        <f t="shared" si="153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102.58</v>
      </c>
      <c r="P1405">
        <f t="shared" si="148"/>
        <v>62.2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9">
        <f t="shared" si="152"/>
        <v>41481.062905092593</v>
      </c>
      <c r="U1405">
        <f t="shared" si="153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1.66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9">
        <f t="shared" si="152"/>
        <v>42057.510243055556</v>
      </c>
      <c r="U1406">
        <f t="shared" si="153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0.42</v>
      </c>
      <c r="P1407">
        <f t="shared" si="148"/>
        <v>6.2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9">
        <f t="shared" si="152"/>
        <v>41971.722233796296</v>
      </c>
      <c r="U1407">
        <f t="shared" si="153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0.13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9">
        <f t="shared" si="152"/>
        <v>42350.416666666672</v>
      </c>
      <c r="U1408">
        <f t="shared" si="153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0.5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9">
        <f t="shared" si="152"/>
        <v>41863.536782407406</v>
      </c>
      <c r="U1409">
        <f t="shared" si="153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7.2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9">
        <f t="shared" si="152"/>
        <v>42321.913842592592</v>
      </c>
      <c r="U1410">
        <f t="shared" si="153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ROUND((E1411/D1411)*100,2)</f>
        <v>0</v>
      </c>
      <c r="P1411">
        <f t="shared" ref="P1411:P1474" si="155">IF(E1411=0, 0,ROUND( E1411/L1411,1))</f>
        <v>0</v>
      </c>
      <c r="Q1411" t="str">
        <f t="shared" ref="Q1411:Q1474" si="156">LEFT(N1411,FIND("/",N1411,1)-1)</f>
        <v>publishing</v>
      </c>
      <c r="R1411" t="str">
        <f t="shared" ref="R1411:R1474" si="157">MID(N1411,FIND("/",N1411)+1,256)</f>
        <v>translations</v>
      </c>
      <c r="S1411" s="9">
        <f t="shared" ref="S1411:S1474" si="158">(((J1411/60)/60)/24)+DATE(1970,1,1)</f>
        <v>41945.133506944447</v>
      </c>
      <c r="T1411" s="9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0.02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9">
        <f t="shared" si="159"/>
        <v>42524.318518518514</v>
      </c>
      <c r="U1412">
        <f t="shared" si="16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0.23</v>
      </c>
      <c r="P1413">
        <f t="shared" si="155"/>
        <v>2.2999999999999998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9">
        <f t="shared" si="159"/>
        <v>42041.059027777781</v>
      </c>
      <c r="U1413">
        <f t="shared" si="16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4.57</v>
      </c>
      <c r="P1414">
        <f t="shared" si="155"/>
        <v>24.6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9">
        <f t="shared" si="159"/>
        <v>41977.063645833332</v>
      </c>
      <c r="U1414">
        <f t="shared" si="16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9">
        <f t="shared" si="159"/>
        <v>42420.437152777777</v>
      </c>
      <c r="U1415">
        <f t="shared" si="16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0.2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9">
        <f t="shared" si="159"/>
        <v>42738.25309027778</v>
      </c>
      <c r="U1416">
        <f t="shared" si="16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18.18</v>
      </c>
      <c r="P1417">
        <f t="shared" si="155"/>
        <v>88.9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9">
        <f t="shared" si="159"/>
        <v>42232.675821759258</v>
      </c>
      <c r="U1417">
        <f t="shared" si="16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9">
        <f t="shared" si="159"/>
        <v>42329.967812499999</v>
      </c>
      <c r="U1418">
        <f t="shared" si="16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1.22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9">
        <f t="shared" si="159"/>
        <v>42262.465972222228</v>
      </c>
      <c r="U1419">
        <f t="shared" si="16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0.2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9">
        <f t="shared" si="159"/>
        <v>42425.456412037034</v>
      </c>
      <c r="U1420">
        <f t="shared" si="16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7.06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9">
        <f t="shared" si="159"/>
        <v>42652.456238425926</v>
      </c>
      <c r="U1421">
        <f t="shared" si="16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2.73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9">
        <f t="shared" si="159"/>
        <v>42549.667662037042</v>
      </c>
      <c r="U1422">
        <f t="shared" si="16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0.1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9">
        <f t="shared" si="159"/>
        <v>42043.915613425925</v>
      </c>
      <c r="U1423">
        <f t="shared" si="16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0.1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9">
        <f t="shared" si="159"/>
        <v>42634.239629629628</v>
      </c>
      <c r="U1424">
        <f t="shared" si="16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0.33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9">
        <f t="shared" si="159"/>
        <v>42370.360312500001</v>
      </c>
      <c r="U1425">
        <f t="shared" si="16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20.36</v>
      </c>
      <c r="P1426">
        <f t="shared" si="155"/>
        <v>109.1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9">
        <f t="shared" si="159"/>
        <v>42689.759282407409</v>
      </c>
      <c r="U1426">
        <f t="shared" si="16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9">
        <f t="shared" si="159"/>
        <v>42123.131469907406</v>
      </c>
      <c r="U1427">
        <f t="shared" si="16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9">
        <f t="shared" si="159"/>
        <v>42240.390277777777</v>
      </c>
      <c r="U1428">
        <f t="shared" si="16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8.3800000000000008</v>
      </c>
      <c r="P1429">
        <f t="shared" si="155"/>
        <v>104.8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9">
        <f t="shared" si="159"/>
        <v>42631.851678240739</v>
      </c>
      <c r="U1429">
        <f t="shared" si="16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4.5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9">
        <f t="shared" si="159"/>
        <v>42462.338159722218</v>
      </c>
      <c r="U1430">
        <f t="shared" si="16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9">
        <f t="shared" si="159"/>
        <v>42104.060671296291</v>
      </c>
      <c r="U1431">
        <f t="shared" si="16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8.06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9">
        <f t="shared" si="159"/>
        <v>41992.813518518517</v>
      </c>
      <c r="U1432">
        <f t="shared" si="16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31.95</v>
      </c>
      <c r="P1433">
        <f t="shared" si="155"/>
        <v>115.6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9">
        <f t="shared" si="159"/>
        <v>42334.252500000002</v>
      </c>
      <c r="U1433">
        <f t="shared" si="16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9">
        <f t="shared" si="159"/>
        <v>42205.780416666668</v>
      </c>
      <c r="U1434">
        <f t="shared" si="16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6.71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9">
        <f t="shared" si="159"/>
        <v>42714.458333333328</v>
      </c>
      <c r="U1435">
        <f t="shared" si="16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9.99</v>
      </c>
      <c r="P1436">
        <f t="shared" si="155"/>
        <v>744.5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9">
        <f t="shared" si="159"/>
        <v>42163.625</v>
      </c>
      <c r="U1436">
        <f t="shared" si="16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0.1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9">
        <f t="shared" si="159"/>
        <v>42288.780324074076</v>
      </c>
      <c r="U1437">
        <f t="shared" si="16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0.77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9">
        <f t="shared" si="159"/>
        <v>42421.35019675926</v>
      </c>
      <c r="U1438">
        <f t="shared" si="16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26.9</v>
      </c>
      <c r="P1439">
        <f t="shared" si="155"/>
        <v>36.700000000000003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9">
        <f t="shared" si="159"/>
        <v>41833.207638888889</v>
      </c>
      <c r="U1439">
        <f t="shared" si="16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9">
        <f t="shared" si="159"/>
        <v>42487.579861111109</v>
      </c>
      <c r="U1440">
        <f t="shared" si="16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6.61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9">
        <f t="shared" si="159"/>
        <v>42070.829872685179</v>
      </c>
      <c r="U1441">
        <f t="shared" si="16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0.01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9">
        <f t="shared" si="159"/>
        <v>42516.748414351852</v>
      </c>
      <c r="U1442">
        <f t="shared" si="16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1.1200000000000001</v>
      </c>
      <c r="P1443">
        <f t="shared" si="155"/>
        <v>673.3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9">
        <f t="shared" si="159"/>
        <v>42258.765844907408</v>
      </c>
      <c r="U1443">
        <f t="shared" si="16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9">
        <f t="shared" si="159"/>
        <v>42515.64534722222</v>
      </c>
      <c r="U1444">
        <f t="shared" si="16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9">
        <f t="shared" si="159"/>
        <v>42737.926030092596</v>
      </c>
      <c r="U1445">
        <f t="shared" si="16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9">
        <f t="shared" si="159"/>
        <v>42259.873402777783</v>
      </c>
      <c r="U1446">
        <f t="shared" si="16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9">
        <f t="shared" si="159"/>
        <v>42169.542303240742</v>
      </c>
      <c r="U1447">
        <f t="shared" si="16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9">
        <f t="shared" si="159"/>
        <v>42481.447662037041</v>
      </c>
      <c r="U1448">
        <f t="shared" si="16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0.02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9">
        <f t="shared" si="159"/>
        <v>42559.730717592596</v>
      </c>
      <c r="U1449">
        <f t="shared" si="16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9">
        <f t="shared" si="159"/>
        <v>42146.225694444445</v>
      </c>
      <c r="U1450">
        <f t="shared" si="16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9">
        <f t="shared" si="159"/>
        <v>42134.811400462961</v>
      </c>
      <c r="U1451">
        <f t="shared" si="16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9">
        <f t="shared" si="159"/>
        <v>42420.171261574069</v>
      </c>
      <c r="U1452">
        <f t="shared" si="16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0.01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9">
        <f t="shared" si="159"/>
        <v>41962.00068287037</v>
      </c>
      <c r="U1453">
        <f t="shared" si="16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9">
        <f t="shared" si="159"/>
        <v>41848.703275462962</v>
      </c>
      <c r="U1454">
        <f t="shared" si="16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9">
        <f t="shared" si="159"/>
        <v>42840.654479166667</v>
      </c>
      <c r="U1455">
        <f t="shared" si="16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0.86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9">
        <f t="shared" si="159"/>
        <v>42484.915972222225</v>
      </c>
      <c r="U1456">
        <f t="shared" si="16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10.5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9">
        <f t="shared" si="159"/>
        <v>41887.568749999999</v>
      </c>
      <c r="U1457">
        <f t="shared" si="16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2.9</v>
      </c>
      <c r="P1458">
        <f t="shared" si="155"/>
        <v>48.3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9">
        <f t="shared" si="159"/>
        <v>42738.668576388889</v>
      </c>
      <c r="U1458">
        <f t="shared" si="16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9">
        <f t="shared" si="159"/>
        <v>42319.938009259262</v>
      </c>
      <c r="U1459">
        <f t="shared" si="16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9">
        <f t="shared" si="159"/>
        <v>41862.166666666664</v>
      </c>
      <c r="U1460">
        <f t="shared" si="16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9">
        <f t="shared" si="159"/>
        <v>42340.725694444445</v>
      </c>
      <c r="U1461">
        <f t="shared" si="16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9">
        <f t="shared" si="159"/>
        <v>41973.989583333328</v>
      </c>
      <c r="U1462">
        <f t="shared" si="16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101.24</v>
      </c>
      <c r="P1463">
        <f t="shared" si="155"/>
        <v>44.7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9">
        <f t="shared" si="159"/>
        <v>41933</v>
      </c>
      <c r="U1463">
        <f t="shared" si="16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108.52</v>
      </c>
      <c r="P1464">
        <f t="shared" si="155"/>
        <v>28.9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9">
        <f t="shared" si="159"/>
        <v>41374.662858796299</v>
      </c>
      <c r="U1464">
        <f t="shared" si="16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147.66999999999999</v>
      </c>
      <c r="P1465">
        <f t="shared" si="155"/>
        <v>35.4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9">
        <f t="shared" si="159"/>
        <v>41371.869652777779</v>
      </c>
      <c r="U1465">
        <f t="shared" si="16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163.19999999999999</v>
      </c>
      <c r="P1466">
        <f t="shared" si="155"/>
        <v>34.9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9">
        <f t="shared" si="159"/>
        <v>41321.661550925928</v>
      </c>
      <c r="U1466">
        <f t="shared" si="16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456.41</v>
      </c>
      <c r="P1467">
        <f t="shared" si="155"/>
        <v>52.6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9">
        <f t="shared" si="159"/>
        <v>40990.125</v>
      </c>
      <c r="U1467">
        <f t="shared" si="16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107.88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9">
        <f t="shared" si="159"/>
        <v>42381.208333333328</v>
      </c>
      <c r="U1468">
        <f t="shared" si="16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115.08</v>
      </c>
      <c r="P1469">
        <f t="shared" si="155"/>
        <v>76.7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9">
        <f t="shared" si="159"/>
        <v>40993.760243055556</v>
      </c>
      <c r="U1469">
        <f t="shared" si="16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102.37</v>
      </c>
      <c r="P1470">
        <f t="shared" si="155"/>
        <v>33.200000000000003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9">
        <f t="shared" si="159"/>
        <v>40706.014456018522</v>
      </c>
      <c r="U1470">
        <f t="shared" si="16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108.42</v>
      </c>
      <c r="P1471">
        <f t="shared" si="155"/>
        <v>149.5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9">
        <f t="shared" si="159"/>
        <v>41320.598483796297</v>
      </c>
      <c r="U1471">
        <f t="shared" si="16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125.13</v>
      </c>
      <c r="P1472">
        <f t="shared" si="155"/>
        <v>23.2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9">
        <f t="shared" si="159"/>
        <v>41271.827118055553</v>
      </c>
      <c r="U1472">
        <f t="shared" si="16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103.84</v>
      </c>
      <c r="P1473">
        <f t="shared" si="155"/>
        <v>96.9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9">
        <f t="shared" si="159"/>
        <v>42103.957569444443</v>
      </c>
      <c r="U1473">
        <f t="shared" si="16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138.69999999999999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9">
        <f t="shared" si="159"/>
        <v>41563.542858796296</v>
      </c>
      <c r="U1474">
        <f t="shared" si="16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ROUND((E1475/D1475)*100,2)</f>
        <v>120.52</v>
      </c>
      <c r="P1475">
        <f t="shared" ref="P1475:P1538" si="162">IF(E1475=0, 0,ROUND( E1475/L1475,1))</f>
        <v>38.5</v>
      </c>
      <c r="Q1475" t="str">
        <f t="shared" ref="Q1475:Q1538" si="163">LEFT(N1475,FIND("/",N1475,1)-1)</f>
        <v>publishing</v>
      </c>
      <c r="R1475" t="str">
        <f t="shared" ref="R1475:R1538" si="164">MID(N1475,FIND("/",N1475)+1,256)</f>
        <v>radio &amp; podcasts</v>
      </c>
      <c r="S1475" s="9">
        <f t="shared" ref="S1475:S1538" si="165">(((J1475/60)/60)/24)+DATE(1970,1,1)</f>
        <v>40939.979618055557</v>
      </c>
      <c r="T1475" s="9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112.27</v>
      </c>
      <c r="P1476">
        <f t="shared" si="162"/>
        <v>44.3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9">
        <f t="shared" si="166"/>
        <v>41530.727916666663</v>
      </c>
      <c r="U1476">
        <f t="shared" si="16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188.67</v>
      </c>
      <c r="P1477">
        <f t="shared" si="162"/>
        <v>64.2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9">
        <f t="shared" si="166"/>
        <v>41993.207638888889</v>
      </c>
      <c r="U1477">
        <f t="shared" si="16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661.55</v>
      </c>
      <c r="P1478">
        <f t="shared" si="162"/>
        <v>43.3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9">
        <f t="shared" si="166"/>
        <v>40796.041921296295</v>
      </c>
      <c r="U1478">
        <f t="shared" si="16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111.31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9">
        <f t="shared" si="166"/>
        <v>40900.125</v>
      </c>
      <c r="U1479">
        <f t="shared" si="16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1181.6099999999999</v>
      </c>
      <c r="P1480">
        <f t="shared" si="162"/>
        <v>29.2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9">
        <f t="shared" si="166"/>
        <v>41408.871678240743</v>
      </c>
      <c r="U1480">
        <f t="shared" si="16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137.38</v>
      </c>
      <c r="P1481">
        <f t="shared" si="162"/>
        <v>31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9">
        <f t="shared" si="166"/>
        <v>41769.165972222225</v>
      </c>
      <c r="U1481">
        <f t="shared" si="16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117.04</v>
      </c>
      <c r="P1482">
        <f t="shared" si="162"/>
        <v>92.2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9">
        <f t="shared" si="166"/>
        <v>41481.708333333336</v>
      </c>
      <c r="U1482">
        <f t="shared" si="167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2.1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9">
        <f t="shared" si="166"/>
        <v>41580.922974537039</v>
      </c>
      <c r="U1483">
        <f t="shared" si="167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0.1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9">
        <f t="shared" si="166"/>
        <v>41159.32708333333</v>
      </c>
      <c r="U1484">
        <f t="shared" si="167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0.71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9">
        <f t="shared" si="166"/>
        <v>42573.192997685182</v>
      </c>
      <c r="U1485">
        <f t="shared" si="167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9">
        <f t="shared" si="166"/>
        <v>41111.618750000001</v>
      </c>
      <c r="U1486">
        <f t="shared" si="167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2.2400000000000002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9">
        <f t="shared" si="166"/>
        <v>42175.795983796299</v>
      </c>
      <c r="U1487">
        <f t="shared" si="167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0.24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9">
        <f t="shared" si="166"/>
        <v>42062.168530092589</v>
      </c>
      <c r="U1488">
        <f t="shared" si="167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9">
        <f t="shared" si="166"/>
        <v>42584.917488425926</v>
      </c>
      <c r="U1489">
        <f t="shared" si="167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2.4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9">
        <f t="shared" si="166"/>
        <v>41644.563194444447</v>
      </c>
      <c r="U1490">
        <f t="shared" si="167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>
        <f t="shared" si="162"/>
        <v>0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9">
        <f t="shared" si="166"/>
        <v>41228.653379629628</v>
      </c>
      <c r="U1491">
        <f t="shared" si="167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30.86</v>
      </c>
      <c r="P1492">
        <f t="shared" si="162"/>
        <v>47.1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9">
        <f t="shared" si="166"/>
        <v>41549.561041666668</v>
      </c>
      <c r="U1492">
        <f t="shared" si="167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8.33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9">
        <f t="shared" si="166"/>
        <v>42050.651388888888</v>
      </c>
      <c r="U1493">
        <f t="shared" si="167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0.75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9">
        <f t="shared" si="166"/>
        <v>40712.884791666671</v>
      </c>
      <c r="U1494">
        <f t="shared" si="167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9">
        <f t="shared" si="166"/>
        <v>41441.866608796299</v>
      </c>
      <c r="U1495">
        <f t="shared" si="167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8.9</v>
      </c>
      <c r="P1496">
        <f t="shared" si="162"/>
        <v>40.5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9">
        <f t="shared" si="166"/>
        <v>42097.651388888888</v>
      </c>
      <c r="U1496">
        <f t="shared" si="167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9">
        <f t="shared" si="166"/>
        <v>40782.789710648147</v>
      </c>
      <c r="U1497">
        <f t="shared" si="167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9">
        <f t="shared" si="166"/>
        <v>41898.475219907406</v>
      </c>
      <c r="U1498">
        <f t="shared" si="167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0.01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9">
        <f t="shared" si="166"/>
        <v>41486.821527777778</v>
      </c>
      <c r="U1499">
        <f t="shared" si="167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1.9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9">
        <f t="shared" si="166"/>
        <v>41885.983541666668</v>
      </c>
      <c r="U1500">
        <f t="shared" si="167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0.25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9">
        <f t="shared" si="166"/>
        <v>42587.007326388892</v>
      </c>
      <c r="U1501">
        <f t="shared" si="167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25.04</v>
      </c>
      <c r="P1502">
        <f t="shared" si="162"/>
        <v>46.7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9">
        <f t="shared" si="166"/>
        <v>41395.904594907406</v>
      </c>
      <c r="U1502">
        <f t="shared" si="16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166.33</v>
      </c>
      <c r="P1503">
        <f t="shared" si="162"/>
        <v>97.7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9">
        <f t="shared" si="166"/>
        <v>42193.583599537036</v>
      </c>
      <c r="U1503">
        <f t="shared" si="16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101.45</v>
      </c>
      <c r="P1504">
        <f t="shared" si="162"/>
        <v>67.8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9">
        <f t="shared" si="166"/>
        <v>42454.916666666672</v>
      </c>
      <c r="U1504">
        <f t="shared" si="16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107.89</v>
      </c>
      <c r="P1505">
        <f t="shared" si="162"/>
        <v>57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9">
        <f t="shared" si="166"/>
        <v>42666.347233796296</v>
      </c>
      <c r="U1505">
        <f t="shared" si="16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277.94</v>
      </c>
      <c r="P1506">
        <f t="shared" si="162"/>
        <v>67.2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9">
        <f t="shared" si="166"/>
        <v>41800.356249999997</v>
      </c>
      <c r="U1506">
        <f t="shared" si="16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103.58</v>
      </c>
      <c r="P1507">
        <f t="shared" si="162"/>
        <v>48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9">
        <f t="shared" si="166"/>
        <v>42451.834027777775</v>
      </c>
      <c r="U1507">
        <f t="shared" si="16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111.4</v>
      </c>
      <c r="P1508">
        <f t="shared" si="162"/>
        <v>38.9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9">
        <f t="shared" si="166"/>
        <v>41844.785925925928</v>
      </c>
      <c r="U1508">
        <f t="shared" si="16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78.2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9">
        <f t="shared" si="166"/>
        <v>40313.340277777781</v>
      </c>
      <c r="U1509">
        <f t="shared" si="16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110.76</v>
      </c>
      <c r="P1510">
        <f t="shared" si="162"/>
        <v>97.1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9">
        <f t="shared" si="166"/>
        <v>41817.614363425928</v>
      </c>
      <c r="U1510">
        <f t="shared" si="16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123.64</v>
      </c>
      <c r="P1511">
        <f t="shared" si="162"/>
        <v>110.4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9">
        <f t="shared" si="166"/>
        <v>42780.957638888889</v>
      </c>
      <c r="U1511">
        <f t="shared" si="16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101.04</v>
      </c>
      <c r="P1512">
        <f t="shared" si="162"/>
        <v>39.9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9">
        <f t="shared" si="166"/>
        <v>41839.385162037033</v>
      </c>
      <c r="U1512">
        <f t="shared" si="16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111.79</v>
      </c>
      <c r="P1513">
        <f t="shared" si="162"/>
        <v>76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9">
        <f t="shared" si="166"/>
        <v>42326.625046296293</v>
      </c>
      <c r="U1513">
        <f t="shared" si="16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558.77</v>
      </c>
      <c r="P1514">
        <f t="shared" si="162"/>
        <v>58.4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9">
        <f t="shared" si="166"/>
        <v>42771.684479166666</v>
      </c>
      <c r="U1514">
        <f t="shared" si="16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150.02000000000001</v>
      </c>
      <c r="P1515">
        <f t="shared" si="162"/>
        <v>55.8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9">
        <f t="shared" si="166"/>
        <v>41836.637337962966</v>
      </c>
      <c r="U1515">
        <f t="shared" si="16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106.48</v>
      </c>
      <c r="P1516">
        <f t="shared" si="162"/>
        <v>151.19999999999999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9">
        <f t="shared" si="166"/>
        <v>42274.597685185188</v>
      </c>
      <c r="U1516">
        <f t="shared" si="16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157.19</v>
      </c>
      <c r="P1517">
        <f t="shared" si="162"/>
        <v>849.7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9">
        <f t="shared" si="166"/>
        <v>42445.211770833332</v>
      </c>
      <c r="U1517">
        <f t="shared" si="16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108.66</v>
      </c>
      <c r="P1518">
        <f t="shared" si="162"/>
        <v>159.19999999999999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9">
        <f t="shared" si="166"/>
        <v>42649.583333333328</v>
      </c>
      <c r="U1518">
        <f t="shared" si="16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161.97999999999999</v>
      </c>
      <c r="P1519">
        <f t="shared" si="162"/>
        <v>39.5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9">
        <f t="shared" si="166"/>
        <v>41979.25</v>
      </c>
      <c r="U1519">
        <f t="shared" si="16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205.37</v>
      </c>
      <c r="P1520">
        <f t="shared" si="162"/>
        <v>130.5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9">
        <f t="shared" si="166"/>
        <v>41790.8200462963</v>
      </c>
      <c r="U1520">
        <f t="shared" si="16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103.36</v>
      </c>
      <c r="P1521">
        <f t="shared" si="162"/>
        <v>64.2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9">
        <f t="shared" si="166"/>
        <v>41810.915972222225</v>
      </c>
      <c r="U1521">
        <f t="shared" si="16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103.47</v>
      </c>
      <c r="P1522">
        <f t="shared" si="162"/>
        <v>111.5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9">
        <f t="shared" si="166"/>
        <v>41992.166666666672</v>
      </c>
      <c r="U1522">
        <f t="shared" si="16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106.81</v>
      </c>
      <c r="P1523">
        <f t="shared" si="162"/>
        <v>170.4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9">
        <f t="shared" si="166"/>
        <v>42528.167719907404</v>
      </c>
      <c r="U1523">
        <f t="shared" si="16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138.97</v>
      </c>
      <c r="P1524">
        <f t="shared" si="162"/>
        <v>133.69999999999999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9">
        <f t="shared" si="166"/>
        <v>41929.830312500002</v>
      </c>
      <c r="U1524">
        <f t="shared" si="16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124.84</v>
      </c>
      <c r="P1525">
        <f t="shared" si="162"/>
        <v>95.8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9">
        <f t="shared" si="166"/>
        <v>41996</v>
      </c>
      <c r="U1525">
        <f t="shared" si="16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>
        <f t="shared" si="162"/>
        <v>221.8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9">
        <f t="shared" si="166"/>
        <v>42786.501041666663</v>
      </c>
      <c r="U1526">
        <f t="shared" si="16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174.01</v>
      </c>
      <c r="P1527">
        <f t="shared" si="162"/>
        <v>32.299999999999997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9">
        <f t="shared" si="166"/>
        <v>42600.702986111108</v>
      </c>
      <c r="U1527">
        <f t="shared" si="16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120.33</v>
      </c>
      <c r="P1528">
        <f t="shared" si="162"/>
        <v>98.8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9">
        <f t="shared" si="166"/>
        <v>42388.276006944448</v>
      </c>
      <c r="U1528">
        <f t="shared" si="167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110.44</v>
      </c>
      <c r="P1529">
        <f t="shared" si="162"/>
        <v>55.2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9">
        <f t="shared" si="166"/>
        <v>42808.558865740735</v>
      </c>
      <c r="U1529">
        <f t="shared" si="16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281.57</v>
      </c>
      <c r="P1530">
        <f t="shared" si="162"/>
        <v>52.8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9">
        <f t="shared" si="166"/>
        <v>42767</v>
      </c>
      <c r="U1530">
        <f t="shared" si="16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100.68</v>
      </c>
      <c r="P1531">
        <f t="shared" si="162"/>
        <v>135.69999999999999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9">
        <f t="shared" si="166"/>
        <v>42082.587037037039</v>
      </c>
      <c r="U1531">
        <f t="shared" si="16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134.83000000000001</v>
      </c>
      <c r="P1532">
        <f t="shared" si="162"/>
        <v>54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9">
        <f t="shared" si="166"/>
        <v>42300.767303240747</v>
      </c>
      <c r="U1532">
        <f t="shared" si="16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175.96</v>
      </c>
      <c r="P1533">
        <f t="shared" si="162"/>
        <v>56.6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9">
        <f t="shared" si="166"/>
        <v>41974.125</v>
      </c>
      <c r="U1533">
        <f t="shared" si="16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484.02</v>
      </c>
      <c r="P1534">
        <f t="shared" si="162"/>
        <v>82.3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9">
        <f t="shared" si="166"/>
        <v>42415.625</v>
      </c>
      <c r="U1534">
        <f t="shared" si="16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145.13999999999999</v>
      </c>
      <c r="P1535">
        <f t="shared" si="162"/>
        <v>88.3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9">
        <f t="shared" si="166"/>
        <v>42492.165972222225</v>
      </c>
      <c r="U1535">
        <f t="shared" si="16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417.73</v>
      </c>
      <c r="P1536">
        <f t="shared" si="162"/>
        <v>84.9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9">
        <f t="shared" si="166"/>
        <v>42251.67432870371</v>
      </c>
      <c r="U1536">
        <f t="shared" si="16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132.43</v>
      </c>
      <c r="P1537">
        <f t="shared" si="162"/>
        <v>48.2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9">
        <f t="shared" si="166"/>
        <v>42513.916666666672</v>
      </c>
      <c r="U1537">
        <f t="shared" si="16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250.31</v>
      </c>
      <c r="P1538">
        <f t="shared" si="162"/>
        <v>66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9">
        <f t="shared" si="166"/>
        <v>42243.802199074074</v>
      </c>
      <c r="U1538">
        <f t="shared" si="167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ROUND((E1539/D1539)*100,2)</f>
        <v>179.9</v>
      </c>
      <c r="P1539">
        <f t="shared" ref="P1539:P1602" si="169">IF(E1539=0, 0,ROUND( E1539/L1539,1))</f>
        <v>96.4</v>
      </c>
      <c r="Q1539" t="str">
        <f t="shared" ref="Q1539:Q1602" si="170">LEFT(N1539,FIND("/",N1539,1)-1)</f>
        <v>photography</v>
      </c>
      <c r="R1539" t="str">
        <f t="shared" ref="R1539:R1602" si="171">MID(N1539,FIND("/",N1539)+1,256)</f>
        <v>photobooks</v>
      </c>
      <c r="S1539" s="9">
        <f t="shared" ref="S1539:S1602" si="172">(((J1539/60)/60)/24)+DATE(1970,1,1)</f>
        <v>42552.315127314811</v>
      </c>
      <c r="T1539" s="9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102.63</v>
      </c>
      <c r="P1540">
        <f t="shared" si="169"/>
        <v>156.19999999999999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9">
        <f t="shared" si="173"/>
        <v>42026.782060185185</v>
      </c>
      <c r="U1540">
        <f t="shared" si="17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135.99</v>
      </c>
      <c r="P1541">
        <f t="shared" si="169"/>
        <v>95.8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9">
        <f t="shared" si="173"/>
        <v>42738.919201388882</v>
      </c>
      <c r="U1541">
        <f t="shared" si="17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117.87</v>
      </c>
      <c r="P1542">
        <f t="shared" si="169"/>
        <v>180.4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9">
        <f t="shared" si="173"/>
        <v>41969.052083333328</v>
      </c>
      <c r="U1542">
        <f t="shared" si="17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0.03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9">
        <f t="shared" si="173"/>
        <v>42004.712245370371</v>
      </c>
      <c r="U1543">
        <f t="shared" si="17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9">
        <f t="shared" si="173"/>
        <v>42185.996527777781</v>
      </c>
      <c r="U1544">
        <f t="shared" si="17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0.44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9">
        <f t="shared" si="173"/>
        <v>41965.551319444443</v>
      </c>
      <c r="U1545">
        <f t="shared" si="17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9">
        <f t="shared" si="173"/>
        <v>42095.012499999997</v>
      </c>
      <c r="U1546">
        <f t="shared" si="17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0.03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9">
        <f t="shared" si="173"/>
        <v>42065.886111111111</v>
      </c>
      <c r="U1547">
        <f t="shared" si="17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28.9</v>
      </c>
      <c r="P1548">
        <f t="shared" si="169"/>
        <v>26.3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9">
        <f t="shared" si="173"/>
        <v>41899.212951388887</v>
      </c>
      <c r="U1548">
        <f t="shared" si="17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9">
        <f t="shared" si="173"/>
        <v>42789.426875000005</v>
      </c>
      <c r="U1549">
        <f t="shared" si="17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8.57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9">
        <f t="shared" si="173"/>
        <v>42316.923842592587</v>
      </c>
      <c r="U1550">
        <f t="shared" si="17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28.3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9">
        <f t="shared" si="173"/>
        <v>42311.177766203706</v>
      </c>
      <c r="U1551">
        <f t="shared" si="17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13.47</v>
      </c>
      <c r="P1552">
        <f t="shared" si="169"/>
        <v>14.4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9">
        <f t="shared" si="173"/>
        <v>42502.449467592596</v>
      </c>
      <c r="U1552">
        <f t="shared" si="17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>
        <f t="shared" si="169"/>
        <v>0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9">
        <f t="shared" si="173"/>
        <v>42151.824525462958</v>
      </c>
      <c r="U1553">
        <f t="shared" si="17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49.19</v>
      </c>
      <c r="P1554">
        <f t="shared" si="169"/>
        <v>132.19999999999999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9">
        <f t="shared" si="173"/>
        <v>41913.165972222225</v>
      </c>
      <c r="U1554">
        <f t="shared" si="17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9">
        <f t="shared" si="173"/>
        <v>42249.282951388886</v>
      </c>
      <c r="U1555">
        <f t="shared" si="17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9">
        <f t="shared" si="173"/>
        <v>42218.252199074079</v>
      </c>
      <c r="U1556">
        <f t="shared" si="17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9">
        <f t="shared" si="173"/>
        <v>42264.708333333328</v>
      </c>
      <c r="U1557">
        <f t="shared" si="17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45.13</v>
      </c>
      <c r="P1558">
        <f t="shared" si="169"/>
        <v>56.4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9">
        <f t="shared" si="173"/>
        <v>42555.153055555551</v>
      </c>
      <c r="U1558">
        <f t="shared" si="17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9">
        <f t="shared" si="173"/>
        <v>41902.65315972222</v>
      </c>
      <c r="U1559">
        <f t="shared" si="17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4.67</v>
      </c>
      <c r="P1560">
        <f t="shared" si="169"/>
        <v>11.7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9">
        <f t="shared" si="173"/>
        <v>42244.508333333331</v>
      </c>
      <c r="U1560">
        <f t="shared" si="17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0.33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9">
        <f t="shared" si="173"/>
        <v>42123.05322916666</v>
      </c>
      <c r="U1561">
        <f t="shared" si="17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3.76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9">
        <f t="shared" si="173"/>
        <v>41956.062418981484</v>
      </c>
      <c r="U1562">
        <f t="shared" si="17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0.67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9">
        <f t="shared" si="173"/>
        <v>41585.083368055559</v>
      </c>
      <c r="U1563">
        <f t="shared" si="17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9">
        <f t="shared" si="173"/>
        <v>40149.034722222219</v>
      </c>
      <c r="U1564">
        <f t="shared" si="17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1.42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9">
        <f t="shared" si="173"/>
        <v>41712.700821759259</v>
      </c>
      <c r="U1565">
        <f t="shared" si="17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0.1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9">
        <f t="shared" si="173"/>
        <v>42152.836805555555</v>
      </c>
      <c r="U1566">
        <f t="shared" si="17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2.5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9">
        <f t="shared" si="173"/>
        <v>40702.729872685188</v>
      </c>
      <c r="U1567">
        <f t="shared" si="17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21.25</v>
      </c>
      <c r="P1568">
        <f t="shared" si="169"/>
        <v>108.1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9">
        <f t="shared" si="173"/>
        <v>42578.916666666672</v>
      </c>
      <c r="U1568">
        <f t="shared" si="17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4.12</v>
      </c>
      <c r="P1569">
        <f t="shared" si="169"/>
        <v>26.9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9">
        <f t="shared" si="173"/>
        <v>41687</v>
      </c>
      <c r="U1569">
        <f t="shared" si="17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13.64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9">
        <f t="shared" si="173"/>
        <v>41997.062326388885</v>
      </c>
      <c r="U1570">
        <f t="shared" si="17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9">
        <f t="shared" si="173"/>
        <v>41419.679560185185</v>
      </c>
      <c r="U1571">
        <f t="shared" si="17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41.4</v>
      </c>
      <c r="P1572">
        <f t="shared" si="169"/>
        <v>47.8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9">
        <f t="shared" si="173"/>
        <v>42468.771782407406</v>
      </c>
      <c r="U1572">
        <f t="shared" si="17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0.66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9">
        <f t="shared" si="173"/>
        <v>42174.769479166673</v>
      </c>
      <c r="U1573">
        <f t="shared" si="17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41.7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9">
        <f t="shared" si="173"/>
        <v>42428.999305555553</v>
      </c>
      <c r="U1574">
        <f t="shared" si="17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2.48</v>
      </c>
      <c r="P1575">
        <f t="shared" si="169"/>
        <v>74.3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9">
        <f t="shared" si="173"/>
        <v>42826.165972222225</v>
      </c>
      <c r="U1575">
        <f t="shared" si="17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5.0599999999999996</v>
      </c>
      <c r="P1576">
        <f t="shared" si="169"/>
        <v>84.3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9">
        <f t="shared" si="173"/>
        <v>42052.927418981482</v>
      </c>
      <c r="U1576">
        <f t="shared" si="17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22.91</v>
      </c>
      <c r="P1577">
        <f t="shared" si="169"/>
        <v>65.5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9">
        <f t="shared" si="173"/>
        <v>41829.524259259262</v>
      </c>
      <c r="U1577">
        <f t="shared" si="17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9">
        <f t="shared" si="173"/>
        <v>42185.879259259258</v>
      </c>
      <c r="U1578">
        <f t="shared" si="17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0.55000000000000004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9">
        <f t="shared" si="173"/>
        <v>41114.847777777781</v>
      </c>
      <c r="U1579">
        <f t="shared" si="17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10.81</v>
      </c>
      <c r="P1580">
        <f t="shared" si="169"/>
        <v>51.3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9">
        <f t="shared" si="173"/>
        <v>40423.083333333336</v>
      </c>
      <c r="U1580">
        <f t="shared" si="17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0.84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9">
        <f t="shared" si="173"/>
        <v>41514.996423611112</v>
      </c>
      <c r="U1581">
        <f t="shared" si="17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9">
        <f t="shared" si="173"/>
        <v>41050.050069444449</v>
      </c>
      <c r="U1582">
        <f t="shared" si="17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0.5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9">
        <f t="shared" si="173"/>
        <v>42357.448958333334</v>
      </c>
      <c r="U1583">
        <f t="shared" si="17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9.3000000000000007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9">
        <f t="shared" si="173"/>
        <v>42303.888888888891</v>
      </c>
      <c r="U1584">
        <f t="shared" si="17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0.08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9">
        <f t="shared" si="173"/>
        <v>41907.904988425929</v>
      </c>
      <c r="U1585">
        <f t="shared" si="17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9">
        <f t="shared" si="173"/>
        <v>41789.649317129632</v>
      </c>
      <c r="U1586">
        <f t="shared" si="17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131.69999999999999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9">
        <f t="shared" si="173"/>
        <v>42729.458333333328</v>
      </c>
      <c r="U1587">
        <f t="shared" si="17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9">
        <f t="shared" si="173"/>
        <v>42099.062754629631</v>
      </c>
      <c r="U1588">
        <f t="shared" si="17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0.01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9">
        <f t="shared" si="173"/>
        <v>41986.950983796298</v>
      </c>
      <c r="U1589">
        <f t="shared" si="17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>
        <f t="shared" si="169"/>
        <v>0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9">
        <f t="shared" si="173"/>
        <v>42035.841666666667</v>
      </c>
      <c r="U1590">
        <f t="shared" si="17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>
        <f t="shared" si="169"/>
        <v>0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9">
        <f t="shared" si="173"/>
        <v>42286.984791666662</v>
      </c>
      <c r="U1591">
        <f t="shared" si="17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1.7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9">
        <f t="shared" si="173"/>
        <v>42270.857222222221</v>
      </c>
      <c r="U1592">
        <f t="shared" si="17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29.23</v>
      </c>
      <c r="P1593">
        <f t="shared" si="169"/>
        <v>44.5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9">
        <f t="shared" si="173"/>
        <v>42463.68450231482</v>
      </c>
      <c r="U1593">
        <f t="shared" si="17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9">
        <f t="shared" si="173"/>
        <v>42091.031076388885</v>
      </c>
      <c r="U1594">
        <f t="shared" si="17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0.01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9">
        <f t="shared" si="173"/>
        <v>42063.845543981486</v>
      </c>
      <c r="U1595">
        <f t="shared" si="17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20.5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9">
        <f t="shared" si="173"/>
        <v>42505.681249999994</v>
      </c>
      <c r="U1596">
        <f t="shared" si="17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0.28000000000000003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9">
        <f t="shared" si="173"/>
        <v>41808.842361111114</v>
      </c>
      <c r="U1597">
        <f t="shared" si="17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2.31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9">
        <f t="shared" si="173"/>
        <v>41986.471863425926</v>
      </c>
      <c r="U1598">
        <f t="shared" si="17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9">
        <f t="shared" si="173"/>
        <v>42633.354131944448</v>
      </c>
      <c r="U1599">
        <f t="shared" si="17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0.13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9">
        <f t="shared" si="173"/>
        <v>42211.667337962965</v>
      </c>
      <c r="U1600">
        <f t="shared" si="17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>
        <f t="shared" si="169"/>
        <v>0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9">
        <f t="shared" si="173"/>
        <v>42468.497407407413</v>
      </c>
      <c r="U1601">
        <f t="shared" si="17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7.34</v>
      </c>
      <c r="P1602">
        <f t="shared" si="169"/>
        <v>40.799999999999997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9">
        <f t="shared" si="173"/>
        <v>41835.21597222222</v>
      </c>
      <c r="U1602">
        <f t="shared" si="17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ROUND((E1603/D1603)*100,2)</f>
        <v>108.25</v>
      </c>
      <c r="P1603">
        <f t="shared" ref="P1603:P1666" si="176">IF(E1603=0, 0,ROUND( E1603/L1603,1))</f>
        <v>48.3</v>
      </c>
      <c r="Q1603" t="str">
        <f t="shared" ref="Q1603:Q1666" si="177">LEFT(N1603,FIND("/",N1603,1)-1)</f>
        <v>music</v>
      </c>
      <c r="R1603" t="str">
        <f t="shared" ref="R1603:R1666" si="178">MID(N1603,FIND("/",N1603)+1,256)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100.17</v>
      </c>
      <c r="P1604">
        <f t="shared" si="176"/>
        <v>47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9">
        <f t="shared" si="180"/>
        <v>40830.958333333336</v>
      </c>
      <c r="U1604">
        <f t="shared" si="18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100.03</v>
      </c>
      <c r="P1605">
        <f t="shared" si="176"/>
        <v>66.7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9">
        <f t="shared" si="180"/>
        <v>40936.169664351852</v>
      </c>
      <c r="U1605">
        <f t="shared" si="18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122.11</v>
      </c>
      <c r="P1606">
        <f t="shared" si="176"/>
        <v>48.8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9">
        <f t="shared" si="180"/>
        <v>40985.80364583333</v>
      </c>
      <c r="U1606">
        <f t="shared" si="18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100.69</v>
      </c>
      <c r="P1607">
        <f t="shared" si="176"/>
        <v>137.30000000000001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9">
        <f t="shared" si="180"/>
        <v>40756.291666666664</v>
      </c>
      <c r="U1607">
        <f t="shared" si="18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>
        <f t="shared" si="176"/>
        <v>87.8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9">
        <f t="shared" si="180"/>
        <v>40626.069884259261</v>
      </c>
      <c r="U1608">
        <f t="shared" si="18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145.11000000000001</v>
      </c>
      <c r="P1609">
        <f t="shared" si="176"/>
        <v>70.8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9">
        <f t="shared" si="180"/>
        <v>41074.80846064815</v>
      </c>
      <c r="U1609">
        <f t="shared" si="18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101.25</v>
      </c>
      <c r="P1610">
        <f t="shared" si="176"/>
        <v>52.8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9">
        <f t="shared" si="180"/>
        <v>41640.226388888892</v>
      </c>
      <c r="U1610">
        <f t="shared" si="18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118.33</v>
      </c>
      <c r="P1611">
        <f t="shared" si="176"/>
        <v>443.8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9">
        <f t="shared" si="180"/>
        <v>40849.333333333336</v>
      </c>
      <c r="U1611">
        <f t="shared" si="18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271.85000000000002</v>
      </c>
      <c r="P1612">
        <f t="shared" si="176"/>
        <v>48.5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9">
        <f t="shared" si="180"/>
        <v>41258.924884259257</v>
      </c>
      <c r="U1612">
        <f t="shared" si="18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125.13</v>
      </c>
      <c r="P1613">
        <f t="shared" si="176"/>
        <v>37.1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9">
        <f t="shared" si="180"/>
        <v>41430.00037037037</v>
      </c>
      <c r="U1613">
        <f t="shared" si="18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9">
        <f t="shared" si="180"/>
        <v>41276.874814814815</v>
      </c>
      <c r="U1614">
        <f t="shared" si="18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101.5</v>
      </c>
      <c r="P1615">
        <f t="shared" si="176"/>
        <v>39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9">
        <f t="shared" si="180"/>
        <v>41112.069467592592</v>
      </c>
      <c r="U1615">
        <f t="shared" si="18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102.7</v>
      </c>
      <c r="P1616">
        <f t="shared" si="176"/>
        <v>66.7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9">
        <f t="shared" si="180"/>
        <v>41854.708333333336</v>
      </c>
      <c r="U1616">
        <f t="shared" si="18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114.13</v>
      </c>
      <c r="P1617">
        <f t="shared" si="176"/>
        <v>67.099999999999994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9">
        <f t="shared" si="180"/>
        <v>40890.092546296299</v>
      </c>
      <c r="U1617">
        <f t="shared" si="18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104.2</v>
      </c>
      <c r="P1618">
        <f t="shared" si="176"/>
        <v>66.400000000000006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9">
        <f t="shared" si="180"/>
        <v>41235.916666666664</v>
      </c>
      <c r="U1618">
        <f t="shared" si="18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145.86000000000001</v>
      </c>
      <c r="P1619">
        <f t="shared" si="176"/>
        <v>64.599999999999994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9">
        <f t="shared" si="180"/>
        <v>41579.791666666664</v>
      </c>
      <c r="U1619">
        <f t="shared" si="18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105.07</v>
      </c>
      <c r="P1620">
        <f t="shared" si="176"/>
        <v>58.4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9">
        <f t="shared" si="180"/>
        <v>41341.654340277775</v>
      </c>
      <c r="U1620">
        <f t="shared" si="18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133.33000000000001</v>
      </c>
      <c r="P1621">
        <f t="shared" si="176"/>
        <v>87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9">
        <f t="shared" si="180"/>
        <v>41897.18618055556</v>
      </c>
      <c r="U1621">
        <f t="shared" si="18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>
        <f t="shared" si="176"/>
        <v>66.5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9">
        <f t="shared" si="180"/>
        <v>41328.339583333334</v>
      </c>
      <c r="U1622">
        <f t="shared" si="18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121.2</v>
      </c>
      <c r="P1623">
        <f t="shared" si="176"/>
        <v>163.80000000000001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9">
        <f t="shared" si="180"/>
        <v>41057.165972222225</v>
      </c>
      <c r="U1623">
        <f t="shared" si="18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101.72</v>
      </c>
      <c r="P1624">
        <f t="shared" si="176"/>
        <v>108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9">
        <f t="shared" si="180"/>
        <v>41990.332638888889</v>
      </c>
      <c r="U1624">
        <f t="shared" si="18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101.07</v>
      </c>
      <c r="P1625">
        <f t="shared" si="176"/>
        <v>42.1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9">
        <f t="shared" si="180"/>
        <v>41513.688530092593</v>
      </c>
      <c r="U1625">
        <f t="shared" si="18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9">
        <f t="shared" si="180"/>
        <v>41283.367303240739</v>
      </c>
      <c r="U1626">
        <f t="shared" si="18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155.33000000000001</v>
      </c>
      <c r="P1627">
        <f t="shared" si="176"/>
        <v>112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9">
        <f t="shared" si="180"/>
        <v>41163.699687500004</v>
      </c>
      <c r="U1627">
        <f t="shared" si="18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101.19</v>
      </c>
      <c r="P1628">
        <f t="shared" si="176"/>
        <v>75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9">
        <f t="shared" si="180"/>
        <v>41609.889664351853</v>
      </c>
      <c r="U1628">
        <f t="shared" si="18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61.6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9">
        <f t="shared" si="180"/>
        <v>41239.207638888889</v>
      </c>
      <c r="U1629">
        <f t="shared" si="18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100.93</v>
      </c>
      <c r="P1630">
        <f t="shared" si="176"/>
        <v>45.9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9">
        <f t="shared" si="180"/>
        <v>41807.737060185187</v>
      </c>
      <c r="U1630">
        <f t="shared" si="18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103.67</v>
      </c>
      <c r="P1631">
        <f t="shared" si="176"/>
        <v>75.900000000000006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9">
        <f t="shared" si="180"/>
        <v>41690.867280092592</v>
      </c>
      <c r="U1631">
        <f t="shared" si="18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265.25</v>
      </c>
      <c r="P1632">
        <f t="shared" si="176"/>
        <v>84.2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9">
        <f t="shared" si="180"/>
        <v>40970.290972222225</v>
      </c>
      <c r="U1632">
        <f t="shared" si="18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155.91</v>
      </c>
      <c r="P1633">
        <f t="shared" si="176"/>
        <v>117.2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9">
        <f t="shared" si="180"/>
        <v>41194.859502314815</v>
      </c>
      <c r="U1633">
        <f t="shared" si="18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101.63</v>
      </c>
      <c r="P1634">
        <f t="shared" si="176"/>
        <v>86.5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9">
        <f t="shared" si="180"/>
        <v>40810.340902777774</v>
      </c>
      <c r="U1634">
        <f t="shared" si="18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172.4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9">
        <f t="shared" si="180"/>
        <v>40924.208333333336</v>
      </c>
      <c r="U1635">
        <f t="shared" si="18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100.5</v>
      </c>
      <c r="P1636">
        <f t="shared" si="176"/>
        <v>62.8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9">
        <f t="shared" si="180"/>
        <v>40696.249305555553</v>
      </c>
      <c r="U1636">
        <f t="shared" si="18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125.3</v>
      </c>
      <c r="P1637">
        <f t="shared" si="176"/>
        <v>67.7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9">
        <f t="shared" si="180"/>
        <v>42562.868761574078</v>
      </c>
      <c r="U1637">
        <f t="shared" si="18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103.56</v>
      </c>
      <c r="P1638">
        <f t="shared" si="176"/>
        <v>53.6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9">
        <f t="shared" si="180"/>
        <v>40706.166666666664</v>
      </c>
      <c r="U1638">
        <f t="shared" si="18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103.8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9">
        <f t="shared" si="180"/>
        <v>40178.98541666667</v>
      </c>
      <c r="U1639">
        <f t="shared" si="18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38.9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9">
        <f t="shared" si="180"/>
        <v>41333.892361111109</v>
      </c>
      <c r="U1640">
        <f t="shared" si="18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94.7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9">
        <f t="shared" si="180"/>
        <v>40971.652372685188</v>
      </c>
      <c r="U1641">
        <f t="shared" si="18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169.86</v>
      </c>
      <c r="P1642">
        <f t="shared" si="176"/>
        <v>40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9">
        <f t="shared" si="180"/>
        <v>40393.082638888889</v>
      </c>
      <c r="U1642">
        <f t="shared" si="18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101.4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9">
        <f t="shared" si="180"/>
        <v>41992.596574074079</v>
      </c>
      <c r="U1643">
        <f t="shared" si="18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42.9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9">
        <f t="shared" si="180"/>
        <v>40708.024618055555</v>
      </c>
      <c r="U1644">
        <f t="shared" si="18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124.7</v>
      </c>
      <c r="P1645">
        <f t="shared" si="176"/>
        <v>168.5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9">
        <f t="shared" si="180"/>
        <v>41176.824212962965</v>
      </c>
      <c r="U1645">
        <f t="shared" si="18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109.5</v>
      </c>
      <c r="P1646">
        <f t="shared" si="176"/>
        <v>85.5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9">
        <f t="shared" si="180"/>
        <v>41235.101388888892</v>
      </c>
      <c r="U1646">
        <f t="shared" si="18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110.8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9">
        <f t="shared" si="180"/>
        <v>41535.617361111108</v>
      </c>
      <c r="U1647">
        <f t="shared" si="18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110.2</v>
      </c>
      <c r="P1648">
        <f t="shared" si="176"/>
        <v>26.6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9">
        <f t="shared" si="180"/>
        <v>41865.757638888892</v>
      </c>
      <c r="U1648">
        <f t="shared" si="18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104.72</v>
      </c>
      <c r="P1649">
        <f t="shared" si="176"/>
        <v>113.8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9">
        <f t="shared" si="180"/>
        <v>41069.409456018519</v>
      </c>
      <c r="U1649">
        <f t="shared" si="18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125.26</v>
      </c>
      <c r="P1650">
        <f t="shared" si="176"/>
        <v>32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9">
        <f t="shared" si="180"/>
        <v>40622.662986111114</v>
      </c>
      <c r="U1650">
        <f t="shared" si="18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100.59</v>
      </c>
      <c r="P1651">
        <f t="shared" si="176"/>
        <v>47.2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9">
        <f t="shared" si="180"/>
        <v>41782.684664351851</v>
      </c>
      <c r="U1651">
        <f t="shared" si="18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141.55000000000001</v>
      </c>
      <c r="P1652">
        <f t="shared" si="176"/>
        <v>88.5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9">
        <f t="shared" si="180"/>
        <v>41556.435613425929</v>
      </c>
      <c r="U1652">
        <f t="shared" si="18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100.75</v>
      </c>
      <c r="P1653">
        <f t="shared" si="176"/>
        <v>100.8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9">
        <f t="shared" si="180"/>
        <v>40659.290972222225</v>
      </c>
      <c r="U1653">
        <f t="shared" si="18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100.67</v>
      </c>
      <c r="P1654">
        <f t="shared" si="176"/>
        <v>64.7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9">
        <f t="shared" si="180"/>
        <v>41602.534641203703</v>
      </c>
      <c r="U1654">
        <f t="shared" si="18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174.23</v>
      </c>
      <c r="P1655">
        <f t="shared" si="176"/>
        <v>51.9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9">
        <f t="shared" si="180"/>
        <v>40657.834444444445</v>
      </c>
      <c r="U1655">
        <f t="shared" si="18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119.91</v>
      </c>
      <c r="P1656">
        <f t="shared" si="176"/>
        <v>38.799999999999997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9">
        <f t="shared" si="180"/>
        <v>41017.890740740739</v>
      </c>
      <c r="U1656">
        <f t="shared" si="18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142.87</v>
      </c>
      <c r="P1657">
        <f t="shared" si="176"/>
        <v>44.6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9">
        <f t="shared" si="180"/>
        <v>41004.750231481477</v>
      </c>
      <c r="U1657">
        <f t="shared" si="18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100.33</v>
      </c>
      <c r="P1658">
        <f t="shared" si="176"/>
        <v>156.80000000000001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9">
        <f t="shared" si="180"/>
        <v>41256.928842592592</v>
      </c>
      <c r="U1658">
        <f t="shared" si="18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104.93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9">
        <f t="shared" si="180"/>
        <v>41053.782037037039</v>
      </c>
      <c r="U1659">
        <f t="shared" si="18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132.22999999999999</v>
      </c>
      <c r="P1660">
        <f t="shared" si="176"/>
        <v>74.099999999999994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9">
        <f t="shared" si="180"/>
        <v>41261.597222222219</v>
      </c>
      <c r="U1660">
        <f t="shared" si="18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112.8</v>
      </c>
      <c r="P1661">
        <f t="shared" si="176"/>
        <v>12.5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9">
        <f t="shared" si="180"/>
        <v>41625.5</v>
      </c>
      <c r="U1661">
        <f t="shared" si="18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1253.75</v>
      </c>
      <c r="P1662">
        <f t="shared" si="176"/>
        <v>27.9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9">
        <f t="shared" si="180"/>
        <v>42490.915972222225</v>
      </c>
      <c r="U1662">
        <f t="shared" si="18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102.51</v>
      </c>
      <c r="P1663">
        <f t="shared" si="176"/>
        <v>80.2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9">
        <f t="shared" si="180"/>
        <v>42386.875</v>
      </c>
      <c r="U1663">
        <f t="shared" si="18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102.64</v>
      </c>
      <c r="P1664">
        <f t="shared" si="176"/>
        <v>132.4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9">
        <f t="shared" si="180"/>
        <v>40908.239999999998</v>
      </c>
      <c r="U1664">
        <f t="shared" si="18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33.799999999999997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9">
        <f t="shared" si="180"/>
        <v>42036.02207175926</v>
      </c>
      <c r="U1665">
        <f t="shared" si="18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122.41</v>
      </c>
      <c r="P1666">
        <f t="shared" si="176"/>
        <v>34.4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9">
        <f t="shared" si="180"/>
        <v>40984.165972222225</v>
      </c>
      <c r="U1666">
        <f t="shared" si="18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ROUND((E1667/D1667)*100,2)</f>
        <v>119.46</v>
      </c>
      <c r="P1667">
        <f t="shared" ref="P1667:P1730" si="183">IF(E1667=0, 0,ROUND( E1667/L1667,1))</f>
        <v>45</v>
      </c>
      <c r="Q1667" t="str">
        <f t="shared" ref="Q1667:Q1730" si="184">LEFT(N1667,FIND("/",N1667,1)-1)</f>
        <v>music</v>
      </c>
      <c r="R1667" t="str">
        <f t="shared" ref="R1667:R1730" si="185">MID(N1667,FIND("/",N1667)+1,256)</f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160.88</v>
      </c>
      <c r="P1668">
        <f t="shared" si="183"/>
        <v>41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9">
        <f t="shared" si="187"/>
        <v>41361.211493055554</v>
      </c>
      <c r="U1668">
        <f t="shared" si="18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126.85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9">
        <f t="shared" si="187"/>
        <v>41709.290972222225</v>
      </c>
      <c r="U1669">
        <f t="shared" si="18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102.64</v>
      </c>
      <c r="P1670">
        <f t="shared" si="183"/>
        <v>70.8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9">
        <f t="shared" si="187"/>
        <v>40875.191423611112</v>
      </c>
      <c r="U1670">
        <f t="shared" si="18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139.75</v>
      </c>
      <c r="P1671">
        <f t="shared" si="183"/>
        <v>53.8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9">
        <f t="shared" si="187"/>
        <v>42521.885138888887</v>
      </c>
      <c r="U1671">
        <f t="shared" si="18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102.6</v>
      </c>
      <c r="P1672">
        <f t="shared" si="183"/>
        <v>44.6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9">
        <f t="shared" si="187"/>
        <v>40364.166666666664</v>
      </c>
      <c r="U1672">
        <f t="shared" si="18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100.67</v>
      </c>
      <c r="P1673">
        <f t="shared" si="183"/>
        <v>26.1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9">
        <f t="shared" si="187"/>
        <v>42583.54414351852</v>
      </c>
      <c r="U1673">
        <f t="shared" si="18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112.94</v>
      </c>
      <c r="P1674">
        <f t="shared" si="183"/>
        <v>39.200000000000003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9">
        <f t="shared" si="187"/>
        <v>41064.656597222223</v>
      </c>
      <c r="U1674">
        <f t="shared" si="18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128.1</v>
      </c>
      <c r="P1675">
        <f t="shared" si="183"/>
        <v>45.6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9">
        <f t="shared" si="187"/>
        <v>42069.878379629634</v>
      </c>
      <c r="U1675">
        <f t="shared" si="18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201.7</v>
      </c>
      <c r="P1676">
        <f t="shared" si="183"/>
        <v>89.2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9">
        <f t="shared" si="187"/>
        <v>42600.290972222225</v>
      </c>
      <c r="U1676">
        <f t="shared" si="18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137.41999999999999</v>
      </c>
      <c r="P1677">
        <f t="shared" si="183"/>
        <v>40.4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9">
        <f t="shared" si="187"/>
        <v>40832.918749999997</v>
      </c>
      <c r="U1677">
        <f t="shared" si="18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115.33</v>
      </c>
      <c r="P1678">
        <f t="shared" si="183"/>
        <v>82.4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9">
        <f t="shared" si="187"/>
        <v>41020.165972222225</v>
      </c>
      <c r="U1678">
        <f t="shared" si="18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111.67</v>
      </c>
      <c r="P1679">
        <f t="shared" si="183"/>
        <v>159.5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9">
        <f t="shared" si="187"/>
        <v>42476.249305555553</v>
      </c>
      <c r="U1679">
        <f t="shared" si="18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118.4</v>
      </c>
      <c r="P1680">
        <f t="shared" si="183"/>
        <v>36.200000000000003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9">
        <f t="shared" si="187"/>
        <v>41676.854988425926</v>
      </c>
      <c r="U1680">
        <f t="shared" si="18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9">
        <f t="shared" si="187"/>
        <v>40746.068807870368</v>
      </c>
      <c r="U1681">
        <f t="shared" si="18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117.5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9">
        <f t="shared" si="187"/>
        <v>41832.757719907408</v>
      </c>
      <c r="U1682">
        <f t="shared" si="18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101.42</v>
      </c>
      <c r="P1683">
        <f t="shared" si="183"/>
        <v>74.599999999999994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9">
        <f t="shared" si="187"/>
        <v>42823.083333333328</v>
      </c>
      <c r="U1683">
        <f t="shared" si="18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>
        <f t="shared" si="183"/>
        <v>0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9">
        <f t="shared" si="187"/>
        <v>42839.171990740739</v>
      </c>
      <c r="U1684">
        <f t="shared" si="18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21.71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9">
        <f t="shared" si="187"/>
        <v>42832.781689814816</v>
      </c>
      <c r="U1685">
        <f t="shared" si="18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109.13</v>
      </c>
      <c r="P1686">
        <f t="shared" si="183"/>
        <v>86.4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9">
        <f t="shared" si="187"/>
        <v>42811.773622685185</v>
      </c>
      <c r="U1686">
        <f t="shared" si="18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102.86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9">
        <f t="shared" si="187"/>
        <v>42818.208599537036</v>
      </c>
      <c r="U1687">
        <f t="shared" si="18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0.36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9">
        <f t="shared" si="187"/>
        <v>42852.802303240736</v>
      </c>
      <c r="U1688">
        <f t="shared" si="18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31.25</v>
      </c>
      <c r="P1689">
        <f t="shared" si="183"/>
        <v>80.099999999999994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9">
        <f t="shared" si="187"/>
        <v>42835.84375</v>
      </c>
      <c r="U1689">
        <f t="shared" si="18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44.3</v>
      </c>
      <c r="P1690">
        <f t="shared" si="183"/>
        <v>253.1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9">
        <f t="shared" si="187"/>
        <v>42834.492986111116</v>
      </c>
      <c r="U1690">
        <f t="shared" si="188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171.4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9">
        <f t="shared" si="187"/>
        <v>42810.900810185187</v>
      </c>
      <c r="U1691">
        <f t="shared" si="18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25.4</v>
      </c>
      <c r="P1692">
        <f t="shared" si="183"/>
        <v>57.7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9">
        <f t="shared" si="187"/>
        <v>42831.389374999999</v>
      </c>
      <c r="U1692">
        <f t="shared" si="18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33.47</v>
      </c>
      <c r="P1693">
        <f t="shared" si="183"/>
        <v>264.3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9">
        <f t="shared" si="187"/>
        <v>42828.041666666672</v>
      </c>
      <c r="U1693">
        <f t="shared" si="18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47.8</v>
      </c>
      <c r="P1694">
        <f t="shared" si="183"/>
        <v>159.30000000000001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9">
        <f t="shared" si="187"/>
        <v>42820.999305555553</v>
      </c>
      <c r="U1694">
        <f t="shared" si="18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9.33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9">
        <f t="shared" si="187"/>
        <v>42834.833333333328</v>
      </c>
      <c r="U1695">
        <f t="shared" si="18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0.05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9">
        <f t="shared" si="187"/>
        <v>42821.191666666666</v>
      </c>
      <c r="U1696">
        <f t="shared" si="18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11.71</v>
      </c>
      <c r="P1697">
        <f t="shared" si="183"/>
        <v>61.1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9">
        <f t="shared" si="187"/>
        <v>42835.041666666672</v>
      </c>
      <c r="U1697">
        <f t="shared" si="18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>
        <f t="shared" si="183"/>
        <v>0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9">
        <f t="shared" si="187"/>
        <v>42826.027905092589</v>
      </c>
      <c r="U1698">
        <f t="shared" si="18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20.21</v>
      </c>
      <c r="P1699">
        <f t="shared" si="183"/>
        <v>114.8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9">
        <f t="shared" si="187"/>
        <v>42834.991296296299</v>
      </c>
      <c r="U1699">
        <f t="shared" si="18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>
        <f t="shared" si="183"/>
        <v>0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9">
        <f t="shared" si="187"/>
        <v>42820.147916666669</v>
      </c>
      <c r="U1700">
        <f t="shared" si="18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4.2300000000000004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9">
        <f t="shared" si="187"/>
        <v>42836.863946759258</v>
      </c>
      <c r="U1701">
        <f t="shared" si="18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26.06</v>
      </c>
      <c r="P1702">
        <f t="shared" si="183"/>
        <v>66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9">
        <f t="shared" si="187"/>
        <v>42826.166666666672</v>
      </c>
      <c r="U1702">
        <f t="shared" si="18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0.2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9">
        <f t="shared" si="187"/>
        <v>42019.664409722223</v>
      </c>
      <c r="U1703">
        <f t="shared" si="188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0.01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9">
        <f t="shared" si="187"/>
        <v>42093.828125</v>
      </c>
      <c r="U1704">
        <f t="shared" si="18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1.02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9">
        <f t="shared" si="187"/>
        <v>42247.281678240746</v>
      </c>
      <c r="U1705">
        <f t="shared" si="18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65.099999999999994</v>
      </c>
      <c r="P1706">
        <f t="shared" si="183"/>
        <v>118.4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9">
        <f t="shared" si="187"/>
        <v>42051.139733796299</v>
      </c>
      <c r="U1706">
        <f t="shared" si="18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>
        <f t="shared" si="183"/>
        <v>0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9">
        <f t="shared" si="187"/>
        <v>42256.666666666672</v>
      </c>
      <c r="U1707">
        <f t="shared" si="18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>
        <f t="shared" si="183"/>
        <v>0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9">
        <f t="shared" si="187"/>
        <v>42239.306388888886</v>
      </c>
      <c r="U1708">
        <f t="shared" si="18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9.74</v>
      </c>
      <c r="P1709">
        <f t="shared" si="183"/>
        <v>54.1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9">
        <f t="shared" si="187"/>
        <v>42457.679340277777</v>
      </c>
      <c r="U1709">
        <f t="shared" si="18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>
        <f t="shared" si="183"/>
        <v>0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9">
        <f t="shared" si="187"/>
        <v>42491.866967592592</v>
      </c>
      <c r="U1710">
        <f t="shared" si="18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4.8600000000000003</v>
      </c>
      <c r="P1711">
        <f t="shared" si="183"/>
        <v>21.3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9">
        <f t="shared" si="187"/>
        <v>41882.818749999999</v>
      </c>
      <c r="U1711">
        <f t="shared" si="18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0.68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9">
        <f t="shared" si="187"/>
        <v>42387.541666666672</v>
      </c>
      <c r="U1712">
        <f t="shared" si="188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10.5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9">
        <f t="shared" si="187"/>
        <v>41883.646226851852</v>
      </c>
      <c r="U1713">
        <f t="shared" si="18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>
        <f t="shared" si="183"/>
        <v>0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9">
        <f t="shared" si="187"/>
        <v>42185.913807870369</v>
      </c>
      <c r="U1714">
        <f t="shared" si="18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1.67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9">
        <f t="shared" si="187"/>
        <v>41917.801064814819</v>
      </c>
      <c r="U1715">
        <f t="shared" si="18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7.87</v>
      </c>
      <c r="P1716">
        <f t="shared" si="183"/>
        <v>115.7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9">
        <f t="shared" si="187"/>
        <v>42125.918530092589</v>
      </c>
      <c r="U1716">
        <f t="shared" si="18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0.22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9">
        <f t="shared" si="187"/>
        <v>42094.140277777777</v>
      </c>
      <c r="U1717">
        <f t="shared" si="18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7.5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9">
        <f t="shared" si="187"/>
        <v>42713.619201388887</v>
      </c>
      <c r="U1718">
        <f t="shared" si="18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42.73</v>
      </c>
      <c r="P1719">
        <f t="shared" si="183"/>
        <v>34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9">
        <f t="shared" si="187"/>
        <v>42481.166666666672</v>
      </c>
      <c r="U1719">
        <f t="shared" si="188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0.21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9">
        <f t="shared" si="187"/>
        <v>42504.207638888889</v>
      </c>
      <c r="U1720">
        <f t="shared" si="18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0.88</v>
      </c>
      <c r="P1721">
        <f t="shared" si="183"/>
        <v>11.7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9">
        <f t="shared" si="187"/>
        <v>41899.534618055557</v>
      </c>
      <c r="U1721">
        <f t="shared" si="18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5.63</v>
      </c>
      <c r="P1722">
        <f t="shared" si="183"/>
        <v>28.1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9">
        <f t="shared" si="187"/>
        <v>41952.824895833335</v>
      </c>
      <c r="U1722">
        <f t="shared" si="18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>
        <f t="shared" si="183"/>
        <v>0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9">
        <f t="shared" si="187"/>
        <v>42349.461377314816</v>
      </c>
      <c r="U1723">
        <f t="shared" si="18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0.03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9">
        <f t="shared" si="187"/>
        <v>42463.006944444445</v>
      </c>
      <c r="U1724">
        <f t="shared" si="18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6.5</v>
      </c>
      <c r="P1725">
        <f t="shared" si="183"/>
        <v>216.7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9">
        <f t="shared" si="187"/>
        <v>42186.25</v>
      </c>
      <c r="U1725">
        <f t="shared" si="18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0.57999999999999996</v>
      </c>
      <c r="P1726">
        <f t="shared" si="183"/>
        <v>8.8000000000000007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9">
        <f t="shared" si="187"/>
        <v>41942.932430555556</v>
      </c>
      <c r="U1726">
        <f t="shared" si="18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10.18</v>
      </c>
      <c r="P1727">
        <f t="shared" si="183"/>
        <v>62.2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9">
        <f t="shared" si="187"/>
        <v>41875.968159722222</v>
      </c>
      <c r="U1727">
        <f t="shared" si="18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33.78</v>
      </c>
      <c r="P1728">
        <f t="shared" si="183"/>
        <v>137.30000000000001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9">
        <f t="shared" si="187"/>
        <v>41817.919722222221</v>
      </c>
      <c r="U1728">
        <f t="shared" si="18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0.03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9">
        <f t="shared" si="187"/>
        <v>42099.458333333328</v>
      </c>
      <c r="U1729">
        <f t="shared" si="18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68.400000000000006</v>
      </c>
      <c r="P1730">
        <f t="shared" si="183"/>
        <v>122.1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9">
        <f t="shared" si="187"/>
        <v>42298.625856481478</v>
      </c>
      <c r="U1730">
        <f t="shared" si="188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ROUND((E1731/D1731)*100,2)</f>
        <v>0</v>
      </c>
      <c r="P1731">
        <f t="shared" ref="P1731:P1794" si="190">IF(E1731=0, 0,ROUND( E1731/L1731,1))</f>
        <v>0</v>
      </c>
      <c r="Q1731" t="str">
        <f t="shared" ref="Q1731:Q1794" si="191">LEFT(N1731,FIND("/",N1731,1)-1)</f>
        <v>music</v>
      </c>
      <c r="R1731" t="str">
        <f t="shared" ref="R1731:R1794" si="192">MID(N1731,FIND("/",N1731)+1,256)</f>
        <v>faith</v>
      </c>
      <c r="S1731" s="9">
        <f t="shared" ref="S1731:S1794" si="193">(((J1731/60)/60)/24)+DATE(1970,1,1)</f>
        <v>42471.052152777775</v>
      </c>
      <c r="T1731" s="9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>
        <f t="shared" si="190"/>
        <v>0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9">
        <f t="shared" si="194"/>
        <v>42302.087766203709</v>
      </c>
      <c r="U1732">
        <f t="shared" si="19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>
        <f t="shared" si="190"/>
        <v>0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9">
        <f t="shared" si="194"/>
        <v>42166.625</v>
      </c>
      <c r="U1733">
        <f t="shared" si="19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>
        <f t="shared" si="190"/>
        <v>0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9">
        <f t="shared" si="194"/>
        <v>42385.208333333328</v>
      </c>
      <c r="U1734">
        <f t="shared" si="19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>
        <f t="shared" si="190"/>
        <v>0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9">
        <f t="shared" si="194"/>
        <v>42626.895833333328</v>
      </c>
      <c r="U1735">
        <f t="shared" si="19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0.02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9">
        <f t="shared" si="194"/>
        <v>42132.036527777775</v>
      </c>
      <c r="U1736">
        <f t="shared" si="19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9">
        <f t="shared" si="194"/>
        <v>42589.814178240747</v>
      </c>
      <c r="U1737">
        <f t="shared" si="19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0.73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9">
        <f t="shared" si="194"/>
        <v>42316.90315972222</v>
      </c>
      <c r="U1738">
        <f t="shared" si="19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21.25</v>
      </c>
      <c r="P1739">
        <f t="shared" si="190"/>
        <v>56.7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9">
        <f t="shared" si="194"/>
        <v>42205.948981481488</v>
      </c>
      <c r="U1739">
        <f t="shared" si="19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0.4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9">
        <f t="shared" si="194"/>
        <v>41914.874328703707</v>
      </c>
      <c r="U1740">
        <f t="shared" si="19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0.1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9">
        <f t="shared" si="194"/>
        <v>42494.832546296297</v>
      </c>
      <c r="U1741">
        <f t="shared" si="19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>
        <f t="shared" si="190"/>
        <v>0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9">
        <f t="shared" si="194"/>
        <v>42201.817384259266</v>
      </c>
      <c r="U1742">
        <f t="shared" si="19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110.83</v>
      </c>
      <c r="P1743">
        <f t="shared" si="190"/>
        <v>25.6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9">
        <f t="shared" si="194"/>
        <v>42165.628136574072</v>
      </c>
      <c r="U1743">
        <f t="shared" si="19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108.75</v>
      </c>
      <c r="P1744">
        <f t="shared" si="190"/>
        <v>64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9">
        <f t="shared" si="194"/>
        <v>42742.875</v>
      </c>
      <c r="U1744">
        <f t="shared" si="19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100.42</v>
      </c>
      <c r="P1745">
        <f t="shared" si="190"/>
        <v>89.9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9">
        <f t="shared" si="194"/>
        <v>42609.165972222225</v>
      </c>
      <c r="U1745">
        <f t="shared" si="19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118.45</v>
      </c>
      <c r="P1746">
        <f t="shared" si="190"/>
        <v>93.1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9">
        <f t="shared" si="194"/>
        <v>42071.563391203701</v>
      </c>
      <c r="U1746">
        <f t="shared" si="19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114.01</v>
      </c>
      <c r="P1747">
        <f t="shared" si="190"/>
        <v>89.7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9">
        <f t="shared" si="194"/>
        <v>42726.083333333328</v>
      </c>
      <c r="U1747">
        <f t="shared" si="19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148.1</v>
      </c>
      <c r="P1748">
        <f t="shared" si="190"/>
        <v>207.6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9">
        <f t="shared" si="194"/>
        <v>42698.083333333328</v>
      </c>
      <c r="U1748">
        <f t="shared" si="19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104.96</v>
      </c>
      <c r="P1749">
        <f t="shared" si="190"/>
        <v>59.4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9">
        <f t="shared" si="194"/>
        <v>42321.625</v>
      </c>
      <c r="U1749">
        <f t="shared" si="19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129.94999999999999</v>
      </c>
      <c r="P1750">
        <f t="shared" si="190"/>
        <v>359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9">
        <f t="shared" si="194"/>
        <v>42249.950729166667</v>
      </c>
      <c r="U1750">
        <f t="shared" si="19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123.49</v>
      </c>
      <c r="P1751">
        <f t="shared" si="190"/>
        <v>94.7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9">
        <f t="shared" si="194"/>
        <v>42795.791666666672</v>
      </c>
      <c r="U1751">
        <f t="shared" si="19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201.62</v>
      </c>
      <c r="P1752">
        <f t="shared" si="190"/>
        <v>80.599999999999994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9">
        <f t="shared" si="194"/>
        <v>42479.836851851855</v>
      </c>
      <c r="U1752">
        <f t="shared" si="19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102.9</v>
      </c>
      <c r="P1753">
        <f t="shared" si="190"/>
        <v>168.7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9">
        <f t="shared" si="194"/>
        <v>42082.739849537036</v>
      </c>
      <c r="U1753">
        <f t="shared" si="19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260.17</v>
      </c>
      <c r="P1754">
        <f t="shared" si="190"/>
        <v>34.700000000000003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9">
        <f t="shared" si="194"/>
        <v>42657.253263888888</v>
      </c>
      <c r="U1754">
        <f t="shared" si="19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462.9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9">
        <f t="shared" si="194"/>
        <v>42450.707962962959</v>
      </c>
      <c r="U1755">
        <f t="shared" si="19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110.53</v>
      </c>
      <c r="P1756">
        <f t="shared" si="190"/>
        <v>104.4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9">
        <f t="shared" si="194"/>
        <v>42097.835104166668</v>
      </c>
      <c r="U1756">
        <f t="shared" si="19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9">
        <f t="shared" si="194"/>
        <v>42282.788900462961</v>
      </c>
      <c r="U1757">
        <f t="shared" si="19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102.83</v>
      </c>
      <c r="P1758">
        <f t="shared" si="190"/>
        <v>47.1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9">
        <f t="shared" si="194"/>
        <v>42611.167465277773</v>
      </c>
      <c r="U1758">
        <f t="shared" si="19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>
        <f t="shared" si="190"/>
        <v>414.3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9">
        <f t="shared" si="194"/>
        <v>42763.811805555553</v>
      </c>
      <c r="U1759">
        <f t="shared" si="19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114.7</v>
      </c>
      <c r="P1760">
        <f t="shared" si="190"/>
        <v>42.5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9">
        <f t="shared" si="194"/>
        <v>42565.955925925926</v>
      </c>
      <c r="U1760">
        <f t="shared" si="19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106.6</v>
      </c>
      <c r="P1761">
        <f t="shared" si="190"/>
        <v>108.8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9">
        <f t="shared" si="194"/>
        <v>42088.787372685183</v>
      </c>
      <c r="U1761">
        <f t="shared" si="19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165.44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9">
        <f t="shared" si="194"/>
        <v>42425.67260416667</v>
      </c>
      <c r="U1762">
        <f t="shared" si="19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51.7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9">
        <f t="shared" si="194"/>
        <v>42259.567824074074</v>
      </c>
      <c r="U1763">
        <f t="shared" si="19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9">
        <f t="shared" si="194"/>
        <v>42440.982002314813</v>
      </c>
      <c r="U1764">
        <f t="shared" si="19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101.91</v>
      </c>
      <c r="P1765">
        <f t="shared" si="190"/>
        <v>103.6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9">
        <f t="shared" si="194"/>
        <v>42666.868518518517</v>
      </c>
      <c r="U1765">
        <f t="shared" si="19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19.600000000000001</v>
      </c>
      <c r="P1766">
        <f t="shared" si="190"/>
        <v>55.3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9">
        <f t="shared" si="194"/>
        <v>41854.485868055555</v>
      </c>
      <c r="U1766">
        <f t="shared" si="19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59.47</v>
      </c>
      <c r="P1767">
        <f t="shared" si="190"/>
        <v>72.2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9">
        <f t="shared" si="194"/>
        <v>41864.980462962965</v>
      </c>
      <c r="U1767">
        <f t="shared" si="19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9">
        <f t="shared" si="194"/>
        <v>41876.859814814816</v>
      </c>
      <c r="U1768">
        <f t="shared" si="19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45.72</v>
      </c>
      <c r="P1769">
        <f t="shared" si="190"/>
        <v>58.6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9">
        <f t="shared" si="194"/>
        <v>41854.658379629633</v>
      </c>
      <c r="U1769">
        <f t="shared" si="19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3.74</v>
      </c>
      <c r="P1770">
        <f t="shared" si="190"/>
        <v>12.5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9">
        <f t="shared" si="194"/>
        <v>41909.560694444444</v>
      </c>
      <c r="U1770">
        <f t="shared" si="19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2.7</v>
      </c>
      <c r="P1771">
        <f t="shared" si="190"/>
        <v>49.1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9">
        <f t="shared" si="194"/>
        <v>42017.818969907406</v>
      </c>
      <c r="U1771">
        <f t="shared" si="19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56.51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9">
        <f t="shared" si="194"/>
        <v>41926.780023148152</v>
      </c>
      <c r="U1772">
        <f t="shared" si="19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21.31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9">
        <f t="shared" si="194"/>
        <v>41935.979629629634</v>
      </c>
      <c r="U1773">
        <f t="shared" si="19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15.6</v>
      </c>
      <c r="P1774">
        <f t="shared" si="190"/>
        <v>45.2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9">
        <f t="shared" si="194"/>
        <v>41826.718009259261</v>
      </c>
      <c r="U1774">
        <f t="shared" si="19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6.26</v>
      </c>
      <c r="P1775">
        <f t="shared" si="190"/>
        <v>98.8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9">
        <f t="shared" si="194"/>
        <v>42023.760393518518</v>
      </c>
      <c r="U1775">
        <f t="shared" si="19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45.92</v>
      </c>
      <c r="P1776">
        <f t="shared" si="190"/>
        <v>88.3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9">
        <f t="shared" si="194"/>
        <v>41972.624305555553</v>
      </c>
      <c r="U1776">
        <f t="shared" si="19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65.099999999999994</v>
      </c>
      <c r="P1777">
        <f t="shared" si="190"/>
        <v>170.6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9">
        <f t="shared" si="194"/>
        <v>41936.976388888892</v>
      </c>
      <c r="U1777">
        <f t="shared" si="19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6.7</v>
      </c>
      <c r="P1778">
        <f t="shared" si="190"/>
        <v>83.8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9">
        <f t="shared" si="194"/>
        <v>41941.95684027778</v>
      </c>
      <c r="U1778">
        <f t="shared" si="19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13.56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9">
        <f t="shared" si="194"/>
        <v>42055.357094907406</v>
      </c>
      <c r="U1779">
        <f t="shared" si="19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1.99</v>
      </c>
      <c r="P1780">
        <f t="shared" si="190"/>
        <v>66.3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9">
        <f t="shared" si="194"/>
        <v>42090.821701388893</v>
      </c>
      <c r="U1780">
        <f t="shared" si="19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36.24</v>
      </c>
      <c r="P1781">
        <f t="shared" si="190"/>
        <v>104.9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9">
        <f t="shared" si="194"/>
        <v>42615.691898148143</v>
      </c>
      <c r="U1781">
        <f t="shared" si="19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39.74</v>
      </c>
      <c r="P1782">
        <f t="shared" si="190"/>
        <v>78.400000000000006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9">
        <f t="shared" si="194"/>
        <v>42553.600810185191</v>
      </c>
      <c r="U1782">
        <f t="shared" si="19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25.76</v>
      </c>
      <c r="P1783">
        <f t="shared" si="190"/>
        <v>59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9">
        <f t="shared" si="194"/>
        <v>42628.617418981477</v>
      </c>
      <c r="U1783">
        <f t="shared" si="19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15.49</v>
      </c>
      <c r="P1784">
        <f t="shared" si="190"/>
        <v>71.3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9">
        <f t="shared" si="194"/>
        <v>42421.575104166666</v>
      </c>
      <c r="U1784">
        <f t="shared" si="19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23.69</v>
      </c>
      <c r="P1785">
        <f t="shared" si="190"/>
        <v>51.2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9">
        <f t="shared" si="194"/>
        <v>42145.949976851851</v>
      </c>
      <c r="U1785">
        <f t="shared" si="19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39.76</v>
      </c>
      <c r="P1786">
        <f t="shared" si="190"/>
        <v>60.2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9">
        <f t="shared" si="194"/>
        <v>42035.142361111109</v>
      </c>
      <c r="U1786">
        <f t="shared" si="19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20.22</v>
      </c>
      <c r="P1787">
        <f t="shared" si="190"/>
        <v>44.9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9">
        <f t="shared" si="194"/>
        <v>41928</v>
      </c>
      <c r="U1787">
        <f t="shared" si="19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47.63</v>
      </c>
      <c r="P1788">
        <f t="shared" si="190"/>
        <v>31.2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9">
        <f t="shared" si="194"/>
        <v>41988.550659722227</v>
      </c>
      <c r="U1788">
        <f t="shared" si="19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15.33</v>
      </c>
      <c r="P1789">
        <f t="shared" si="190"/>
        <v>63.9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9">
        <f t="shared" si="194"/>
        <v>42098.613854166666</v>
      </c>
      <c r="U1789">
        <f t="shared" si="19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1.38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9">
        <f t="shared" si="194"/>
        <v>41943.94840277778</v>
      </c>
      <c r="U1790">
        <f t="shared" si="19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0.5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9">
        <f t="shared" si="194"/>
        <v>42016.250034722223</v>
      </c>
      <c r="U1791">
        <f t="shared" si="195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4.96</v>
      </c>
      <c r="P1792">
        <f t="shared" si="190"/>
        <v>109.1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9">
        <f t="shared" si="194"/>
        <v>42040.674513888895</v>
      </c>
      <c r="U1792">
        <f t="shared" si="19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3.57</v>
      </c>
      <c r="P1793">
        <f t="shared" si="190"/>
        <v>26.8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9">
        <f t="shared" si="194"/>
        <v>42033.740335648152</v>
      </c>
      <c r="U1793">
        <f t="shared" si="195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61.12</v>
      </c>
      <c r="P1794">
        <f t="shared" si="190"/>
        <v>109.9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9">
        <f t="shared" si="194"/>
        <v>42226.290972222225</v>
      </c>
      <c r="U1794">
        <f t="shared" si="19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ROUND((E1795/D1795)*100,2)</f>
        <v>1.33</v>
      </c>
      <c r="P1795">
        <f t="shared" ref="P1795:P1858" si="197">IF(E1795=0, 0,ROUND( E1795/L1795,1))</f>
        <v>20</v>
      </c>
      <c r="Q1795" t="str">
        <f t="shared" ref="Q1795:Q1858" si="198">LEFT(N1795,FIND("/",N1795,1)-1)</f>
        <v>photography</v>
      </c>
      <c r="R1795" t="str">
        <f t="shared" ref="R1795:R1858" si="199">MID(N1795,FIND("/",N1795)+1,256)</f>
        <v>photobooks</v>
      </c>
      <c r="S1795" s="9">
        <f t="shared" ref="S1795:S1858" si="200">(((J1795/60)/60)/24)+DATE(1970,1,1)</f>
        <v>41940.89166666667</v>
      </c>
      <c r="T1795" s="9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11.08</v>
      </c>
      <c r="P1796">
        <f t="shared" si="197"/>
        <v>55.4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9">
        <f t="shared" si="201"/>
        <v>42046.551180555558</v>
      </c>
      <c r="U1796">
        <f t="shared" si="202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38.74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9">
        <f t="shared" si="201"/>
        <v>42657.666666666672</v>
      </c>
      <c r="U1797">
        <f t="shared" si="202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22.05</v>
      </c>
      <c r="P1798">
        <f t="shared" si="197"/>
        <v>48.7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9">
        <f t="shared" si="201"/>
        <v>42575.439421296294</v>
      </c>
      <c r="U1798">
        <f t="shared" si="202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67.55</v>
      </c>
      <c r="P1799">
        <f t="shared" si="197"/>
        <v>48.3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9">
        <f t="shared" si="201"/>
        <v>42719.56931712963</v>
      </c>
      <c r="U1799">
        <f t="shared" si="202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13.64</v>
      </c>
      <c r="P1800">
        <f t="shared" si="197"/>
        <v>59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9">
        <f t="shared" si="201"/>
        <v>42404.32677083333</v>
      </c>
      <c r="U1800">
        <f t="shared" si="202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1.75</v>
      </c>
      <c r="P1801">
        <f t="shared" si="197"/>
        <v>11.6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9">
        <f t="shared" si="201"/>
        <v>41954.884351851855</v>
      </c>
      <c r="U1801">
        <f t="shared" si="202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20.45</v>
      </c>
      <c r="P1802">
        <f t="shared" si="197"/>
        <v>83.7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9">
        <f t="shared" si="201"/>
        <v>42653.606134259258</v>
      </c>
      <c r="U1802">
        <f t="shared" si="202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13.85</v>
      </c>
      <c r="P1803">
        <f t="shared" si="197"/>
        <v>63.6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9">
        <f t="shared" si="201"/>
        <v>42353.506944444445</v>
      </c>
      <c r="U1803">
        <f t="shared" si="202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48.49</v>
      </c>
      <c r="P1804">
        <f t="shared" si="197"/>
        <v>94.3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9">
        <f t="shared" si="201"/>
        <v>42182.915972222225</v>
      </c>
      <c r="U1804">
        <f t="shared" si="202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30.8</v>
      </c>
      <c r="P1805">
        <f t="shared" si="197"/>
        <v>71.900000000000006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9">
        <f t="shared" si="201"/>
        <v>42049.071550925932</v>
      </c>
      <c r="U1805">
        <f t="shared" si="202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35.17</v>
      </c>
      <c r="P1806">
        <f t="shared" si="197"/>
        <v>104.8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9">
        <f t="shared" si="201"/>
        <v>42322.719953703709</v>
      </c>
      <c r="U1806">
        <f t="shared" si="202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36.4</v>
      </c>
      <c r="P1807">
        <f t="shared" si="197"/>
        <v>67.099999999999994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9">
        <f t="shared" si="201"/>
        <v>42279.75</v>
      </c>
      <c r="U1807">
        <f t="shared" si="202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2.96</v>
      </c>
      <c r="P1808">
        <f t="shared" si="197"/>
        <v>73.900000000000006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9">
        <f t="shared" si="201"/>
        <v>41912.638298611113</v>
      </c>
      <c r="U1808">
        <f t="shared" si="202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11.06</v>
      </c>
      <c r="P1809">
        <f t="shared" si="197"/>
        <v>69.099999999999994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9">
        <f t="shared" si="201"/>
        <v>41910.068437499998</v>
      </c>
      <c r="U1809">
        <f t="shared" si="202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41.41</v>
      </c>
      <c r="P1810">
        <f t="shared" si="197"/>
        <v>120.8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9">
        <f t="shared" si="201"/>
        <v>42777.680902777778</v>
      </c>
      <c r="U1810">
        <f t="shared" si="202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10.86</v>
      </c>
      <c r="P1811">
        <f t="shared" si="197"/>
        <v>42.2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9">
        <f t="shared" si="201"/>
        <v>42064.907858796301</v>
      </c>
      <c r="U1811">
        <f t="shared" si="202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3.33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9">
        <f t="shared" si="201"/>
        <v>41872.91002314815</v>
      </c>
      <c r="U1812">
        <f t="shared" si="202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7.0000000000000007E-2</v>
      </c>
      <c r="P1813">
        <f t="shared" si="197"/>
        <v>1.5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9">
        <f t="shared" si="201"/>
        <v>41936.166666666664</v>
      </c>
      <c r="U1813">
        <f t="shared" si="202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13.31</v>
      </c>
      <c r="P1814">
        <f t="shared" si="197"/>
        <v>37.6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9">
        <f t="shared" si="201"/>
        <v>42554.318703703699</v>
      </c>
      <c r="U1814">
        <f t="shared" si="202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9">
        <f t="shared" si="201"/>
        <v>41859.889027777775</v>
      </c>
      <c r="U1815">
        <f t="shared" si="202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49.18</v>
      </c>
      <c r="P1816">
        <f t="shared" si="197"/>
        <v>42.2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9">
        <f t="shared" si="201"/>
        <v>42063.314074074078</v>
      </c>
      <c r="U1816">
        <f t="shared" si="202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9">
        <f t="shared" si="201"/>
        <v>42186.906678240746</v>
      </c>
      <c r="U1817">
        <f t="shared" si="202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2.04</v>
      </c>
      <c r="P1818">
        <f t="shared" si="197"/>
        <v>84.8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9">
        <f t="shared" si="201"/>
        <v>42576.791666666672</v>
      </c>
      <c r="U1818">
        <f t="shared" si="202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52.33</v>
      </c>
      <c r="P1819">
        <f t="shared" si="197"/>
        <v>94.2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9">
        <f t="shared" si="201"/>
        <v>42765.290972222225</v>
      </c>
      <c r="U1819">
        <f t="shared" si="202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9">
        <f t="shared" si="201"/>
        <v>42097.192708333328</v>
      </c>
      <c r="U1820">
        <f t="shared" si="202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2.08</v>
      </c>
      <c r="P1821">
        <f t="shared" si="197"/>
        <v>6.3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9">
        <f t="shared" si="201"/>
        <v>41850.752268518518</v>
      </c>
      <c r="U1821">
        <f t="shared" si="202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6.57</v>
      </c>
      <c r="P1822">
        <f t="shared" si="197"/>
        <v>213.4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9">
        <f t="shared" si="201"/>
        <v>42095.042708333334</v>
      </c>
      <c r="U1822">
        <f t="shared" si="20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134.88999999999999</v>
      </c>
      <c r="P1823">
        <f t="shared" si="197"/>
        <v>59.2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9">
        <f t="shared" si="201"/>
        <v>40971.319062499999</v>
      </c>
      <c r="U1823">
        <f t="shared" si="20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27.3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9">
        <f t="shared" si="201"/>
        <v>41670.792361111111</v>
      </c>
      <c r="U1824">
        <f t="shared" si="202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115.86</v>
      </c>
      <c r="P1825">
        <f t="shared" si="197"/>
        <v>24.6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9">
        <f t="shared" si="201"/>
        <v>41206.684907407405</v>
      </c>
      <c r="U1825">
        <f t="shared" si="202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100.07</v>
      </c>
      <c r="P1826">
        <f t="shared" si="197"/>
        <v>75.099999999999994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9">
        <f t="shared" si="201"/>
        <v>41647.088888888888</v>
      </c>
      <c r="U1826">
        <f t="shared" si="202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105.05</v>
      </c>
      <c r="P1827">
        <f t="shared" si="197"/>
        <v>42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9">
        <f t="shared" si="201"/>
        <v>41466.83452546296</v>
      </c>
      <c r="U1827">
        <f t="shared" si="202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53.2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9">
        <f t="shared" si="201"/>
        <v>41687.923807870371</v>
      </c>
      <c r="U1828">
        <f t="shared" si="20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100.66</v>
      </c>
      <c r="P1829">
        <f t="shared" si="197"/>
        <v>83.9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9">
        <f t="shared" si="201"/>
        <v>40605.325937499998</v>
      </c>
      <c r="U1829">
        <f t="shared" si="20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100.16</v>
      </c>
      <c r="P1830">
        <f t="shared" si="197"/>
        <v>417.3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9">
        <f t="shared" si="201"/>
        <v>41768.916666666664</v>
      </c>
      <c r="U1830">
        <f t="shared" si="20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166.68</v>
      </c>
      <c r="P1831">
        <f t="shared" si="197"/>
        <v>75.8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9">
        <f t="shared" si="201"/>
        <v>40564.916666666664</v>
      </c>
      <c r="U1831">
        <f t="shared" si="202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101.53</v>
      </c>
      <c r="P1832">
        <f t="shared" si="197"/>
        <v>67.400000000000006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9">
        <f t="shared" si="201"/>
        <v>41694.684108796297</v>
      </c>
      <c r="U1832">
        <f t="shared" si="20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73.599999999999994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9">
        <f t="shared" si="201"/>
        <v>41041.996099537035</v>
      </c>
      <c r="U1833">
        <f t="shared" si="20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142.86000000000001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9">
        <f t="shared" si="201"/>
        <v>40606.539664351854</v>
      </c>
      <c r="U1834">
        <f t="shared" si="20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262.5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9">
        <f t="shared" si="201"/>
        <v>41335.332638888889</v>
      </c>
      <c r="U1835">
        <f t="shared" si="20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118.05</v>
      </c>
      <c r="P1836">
        <f t="shared" si="197"/>
        <v>131.19999999999999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9">
        <f t="shared" si="201"/>
        <v>42028.964062500003</v>
      </c>
      <c r="U1836">
        <f t="shared" si="202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47.3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9">
        <f t="shared" si="201"/>
        <v>42460.660543981481</v>
      </c>
      <c r="U1837">
        <f t="shared" si="202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200.34</v>
      </c>
      <c r="P1838">
        <f t="shared" si="197"/>
        <v>182.1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9">
        <f t="shared" si="201"/>
        <v>41322.809363425928</v>
      </c>
      <c r="U1838">
        <f t="shared" si="20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306.83</v>
      </c>
      <c r="P1839">
        <f t="shared" si="197"/>
        <v>61.4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9">
        <f t="shared" si="201"/>
        <v>40986.006192129629</v>
      </c>
      <c r="U1839">
        <f t="shared" si="20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100.15</v>
      </c>
      <c r="P1840">
        <f t="shared" si="197"/>
        <v>35.799999999999997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9">
        <f t="shared" si="201"/>
        <v>40817.125</v>
      </c>
      <c r="U1840">
        <f t="shared" si="20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205.3</v>
      </c>
      <c r="P1841">
        <f t="shared" si="197"/>
        <v>45.6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9">
        <f t="shared" si="201"/>
        <v>42644.722013888888</v>
      </c>
      <c r="U1841">
        <f t="shared" si="20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108.89</v>
      </c>
      <c r="P1842">
        <f t="shared" si="197"/>
        <v>75.400000000000006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9">
        <f t="shared" si="201"/>
        <v>41401.207638888889</v>
      </c>
      <c r="U1842">
        <f t="shared" si="20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101.75</v>
      </c>
      <c r="P1843">
        <f t="shared" si="197"/>
        <v>50.9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9">
        <f t="shared" si="201"/>
        <v>41779.207638888889</v>
      </c>
      <c r="U1843">
        <f t="shared" si="20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125.25</v>
      </c>
      <c r="P1844">
        <f t="shared" si="197"/>
        <v>119.3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9">
        <f t="shared" si="201"/>
        <v>42065.249305555553</v>
      </c>
      <c r="U1844">
        <f t="shared" si="20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124.01</v>
      </c>
      <c r="P1845">
        <f t="shared" si="197"/>
        <v>92.5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9">
        <f t="shared" si="201"/>
        <v>40594.994837962964</v>
      </c>
      <c r="U1845">
        <f t="shared" si="20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101.4</v>
      </c>
      <c r="P1846">
        <f t="shared" si="197"/>
        <v>76.099999999999994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9">
        <f t="shared" si="201"/>
        <v>40705.125</v>
      </c>
      <c r="U1846">
        <f t="shared" si="20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52.6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9">
        <f t="shared" si="201"/>
        <v>42538.204861111109</v>
      </c>
      <c r="U1847">
        <f t="shared" si="20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137.93</v>
      </c>
      <c r="P1848">
        <f t="shared" si="197"/>
        <v>99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9">
        <f t="shared" si="201"/>
        <v>41258.650196759263</v>
      </c>
      <c r="U1848">
        <f t="shared" si="20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120.88</v>
      </c>
      <c r="P1849">
        <f t="shared" si="197"/>
        <v>79.5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9">
        <f t="shared" si="201"/>
        <v>42115.236481481479</v>
      </c>
      <c r="U1849">
        <f t="shared" si="20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107.37</v>
      </c>
      <c r="P1850">
        <f t="shared" si="197"/>
        <v>134.19999999999999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9">
        <f t="shared" si="201"/>
        <v>40755.290972222225</v>
      </c>
      <c r="U1850">
        <f t="shared" si="20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100.33</v>
      </c>
      <c r="P1851">
        <f t="shared" si="197"/>
        <v>37.6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9">
        <f t="shared" si="201"/>
        <v>41199.845590277779</v>
      </c>
      <c r="U1851">
        <f t="shared" si="20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101.52</v>
      </c>
      <c r="P1852">
        <f t="shared" si="197"/>
        <v>51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9">
        <f t="shared" si="201"/>
        <v>41830.959490740745</v>
      </c>
      <c r="U1852">
        <f t="shared" si="20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100.08</v>
      </c>
      <c r="P1853">
        <f t="shared" si="197"/>
        <v>50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9">
        <f t="shared" si="201"/>
        <v>41848.041666666664</v>
      </c>
      <c r="U1853">
        <f t="shared" si="20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116.97</v>
      </c>
      <c r="P1854">
        <f t="shared" si="197"/>
        <v>133.9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9">
        <f t="shared" si="201"/>
        <v>42119</v>
      </c>
      <c r="U1854">
        <f t="shared" si="20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101.88</v>
      </c>
      <c r="P1855">
        <f t="shared" si="197"/>
        <v>58.2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9">
        <f t="shared" si="201"/>
        <v>41227.102048611108</v>
      </c>
      <c r="U1855">
        <f t="shared" si="20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102.12</v>
      </c>
      <c r="P1856">
        <f t="shared" si="197"/>
        <v>88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9">
        <f t="shared" si="201"/>
        <v>41418.021261574075</v>
      </c>
      <c r="U1856">
        <f t="shared" si="20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154.06</v>
      </c>
      <c r="P1857">
        <f t="shared" si="197"/>
        <v>70.599999999999994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9">
        <f t="shared" si="201"/>
        <v>41645.538657407407</v>
      </c>
      <c r="U1857">
        <f t="shared" si="202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101.25</v>
      </c>
      <c r="P1858">
        <f t="shared" si="197"/>
        <v>53.3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9">
        <f t="shared" si="201"/>
        <v>41838.854999999996</v>
      </c>
      <c r="U1858">
        <f t="shared" si="202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ROUND((E1859/D1859)*100,2)</f>
        <v>100</v>
      </c>
      <c r="P1859">
        <f t="shared" ref="P1859:P1922" si="204">IF(E1859=0, 0,ROUND( E1859/L1859,1))</f>
        <v>136.4</v>
      </c>
      <c r="Q1859" t="str">
        <f t="shared" ref="Q1859:Q1922" si="205">LEFT(N1859,FIND("/",N1859,1)-1)</f>
        <v>music</v>
      </c>
      <c r="R1859" t="str">
        <f t="shared" ref="R1859:R1922" si="206">MID(N1859,FIND("/",N1859)+1,256)</f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108.75</v>
      </c>
      <c r="P1860">
        <f t="shared" si="204"/>
        <v>40.5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9">
        <f t="shared" si="208"/>
        <v>40893.242141203707</v>
      </c>
      <c r="U1860">
        <f t="shared" si="20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131.83000000000001</v>
      </c>
      <c r="P1861">
        <f t="shared" si="204"/>
        <v>70.599999999999994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9">
        <f t="shared" si="208"/>
        <v>40808.770011574074</v>
      </c>
      <c r="U1861">
        <f t="shared" si="20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133.47</v>
      </c>
      <c r="P1862">
        <f t="shared" si="204"/>
        <v>52.7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9">
        <f t="shared" si="208"/>
        <v>41676.709305555552</v>
      </c>
      <c r="U1862">
        <f t="shared" si="20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>
        <f t="shared" si="204"/>
        <v>0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9">
        <f t="shared" si="208"/>
        <v>42030.300243055557</v>
      </c>
      <c r="U1863">
        <f t="shared" si="20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8.08</v>
      </c>
      <c r="P1864">
        <f t="shared" si="204"/>
        <v>90.9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9">
        <f t="shared" si="208"/>
        <v>42802.3125</v>
      </c>
      <c r="U1864">
        <f t="shared" si="20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0.4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9">
        <f t="shared" si="208"/>
        <v>41802.797280092593</v>
      </c>
      <c r="U1865">
        <f t="shared" si="20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42.89</v>
      </c>
      <c r="P1866">
        <f t="shared" si="204"/>
        <v>58.1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9">
        <f t="shared" si="208"/>
        <v>41763.716435185182</v>
      </c>
      <c r="U1866">
        <f t="shared" si="20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9">
        <f t="shared" si="208"/>
        <v>42680.409108796302</v>
      </c>
      <c r="U1867">
        <f t="shared" si="20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0.5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9">
        <f t="shared" si="208"/>
        <v>42795.166666666672</v>
      </c>
      <c r="U1868">
        <f t="shared" si="20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0.05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9">
        <f t="shared" si="208"/>
        <v>42679.924907407403</v>
      </c>
      <c r="U1869">
        <f t="shared" si="20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4.87</v>
      </c>
      <c r="P1870">
        <f t="shared" si="204"/>
        <v>71.599999999999994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9">
        <f t="shared" si="208"/>
        <v>42353.332638888889</v>
      </c>
      <c r="U1870">
        <f t="shared" si="20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>
        <f t="shared" si="204"/>
        <v>0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9">
        <f t="shared" si="208"/>
        <v>42739.002881944441</v>
      </c>
      <c r="U1871">
        <f t="shared" si="20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10.31</v>
      </c>
      <c r="P1872">
        <f t="shared" si="204"/>
        <v>32.799999999999997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9">
        <f t="shared" si="208"/>
        <v>42400.178472222222</v>
      </c>
      <c r="U1872">
        <f t="shared" si="20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71.78</v>
      </c>
      <c r="P1873">
        <f t="shared" si="204"/>
        <v>49.1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9">
        <f t="shared" si="208"/>
        <v>41963.825243055559</v>
      </c>
      <c r="U1873">
        <f t="shared" si="20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1.06</v>
      </c>
      <c r="P1874">
        <f t="shared" si="204"/>
        <v>16.3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9">
        <f t="shared" si="208"/>
        <v>42185.129652777774</v>
      </c>
      <c r="U1874">
        <f t="shared" si="20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0.45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9">
        <f t="shared" si="208"/>
        <v>42193.697916666672</v>
      </c>
      <c r="U1875">
        <f t="shared" si="20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0.02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9">
        <f t="shared" si="208"/>
        <v>42549.969131944439</v>
      </c>
      <c r="U1876">
        <f t="shared" si="20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0.51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9">
        <f t="shared" si="208"/>
        <v>42588.899398148147</v>
      </c>
      <c r="U1877">
        <f t="shared" si="20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9">
        <f t="shared" si="208"/>
        <v>41806.284780092588</v>
      </c>
      <c r="U1878">
        <f t="shared" si="20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9">
        <f t="shared" si="208"/>
        <v>42064.029224537036</v>
      </c>
      <c r="U1879">
        <f t="shared" si="20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>
        <f t="shared" si="204"/>
        <v>0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9">
        <f t="shared" si="208"/>
        <v>41803.008738425924</v>
      </c>
      <c r="U1880">
        <f t="shared" si="20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0.12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9">
        <f t="shared" si="208"/>
        <v>42443.607974537037</v>
      </c>
      <c r="U1881">
        <f t="shared" si="20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20.079999999999998</v>
      </c>
      <c r="P1882">
        <f t="shared" si="204"/>
        <v>41.8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9">
        <f t="shared" si="208"/>
        <v>42459.525231481486</v>
      </c>
      <c r="U1882">
        <f t="shared" si="20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172.68</v>
      </c>
      <c r="P1883">
        <f t="shared" si="204"/>
        <v>49.3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9">
        <f t="shared" si="208"/>
        <v>42073.110983796301</v>
      </c>
      <c r="U1883">
        <f t="shared" si="20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100.9</v>
      </c>
      <c r="P1884">
        <f t="shared" si="204"/>
        <v>41.7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9">
        <f t="shared" si="208"/>
        <v>41100.991666666669</v>
      </c>
      <c r="U1884">
        <f t="shared" si="20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104.8</v>
      </c>
      <c r="P1885">
        <f t="shared" si="204"/>
        <v>32.700000000000003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9">
        <f t="shared" si="208"/>
        <v>41007.906342592592</v>
      </c>
      <c r="U1885">
        <f t="shared" si="20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135.1</v>
      </c>
      <c r="P1886">
        <f t="shared" si="204"/>
        <v>52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9">
        <f t="shared" si="208"/>
        <v>41240.5</v>
      </c>
      <c r="U1886">
        <f t="shared" si="20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116.33</v>
      </c>
      <c r="P1887">
        <f t="shared" si="204"/>
        <v>50.7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9">
        <f t="shared" si="208"/>
        <v>41131.916666666664</v>
      </c>
      <c r="U1887">
        <f t="shared" si="20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102.08</v>
      </c>
      <c r="P1888">
        <f t="shared" si="204"/>
        <v>42.2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9">
        <f t="shared" si="208"/>
        <v>41955.94835648148</v>
      </c>
      <c r="U1888">
        <f t="shared" si="20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111.17</v>
      </c>
      <c r="P1889">
        <f t="shared" si="204"/>
        <v>416.9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9">
        <f t="shared" si="208"/>
        <v>42341.895833333328</v>
      </c>
      <c r="U1889">
        <f t="shared" si="20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166.08</v>
      </c>
      <c r="P1890">
        <f t="shared" si="204"/>
        <v>46.7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9">
        <f t="shared" si="208"/>
        <v>40330.207638888889</v>
      </c>
      <c r="U1890">
        <f t="shared" si="20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106.6</v>
      </c>
      <c r="P1891">
        <f t="shared" si="204"/>
        <v>48.5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9">
        <f t="shared" si="208"/>
        <v>41344.751689814817</v>
      </c>
      <c r="U1891">
        <f t="shared" si="20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144.58000000000001</v>
      </c>
      <c r="P1892">
        <f t="shared" si="204"/>
        <v>70.5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9">
        <f t="shared" si="208"/>
        <v>41258.786203703705</v>
      </c>
      <c r="U1892">
        <f t="shared" si="20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105.55</v>
      </c>
      <c r="P1893">
        <f t="shared" si="204"/>
        <v>88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9">
        <f t="shared" si="208"/>
        <v>40381.25</v>
      </c>
      <c r="U1893">
        <f t="shared" si="20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136.6</v>
      </c>
      <c r="P1894">
        <f t="shared" si="204"/>
        <v>26.3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9">
        <f t="shared" si="208"/>
        <v>40701.637511574074</v>
      </c>
      <c r="U1894">
        <f t="shared" si="20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57.8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9">
        <f t="shared" si="208"/>
        <v>40649.165972222225</v>
      </c>
      <c r="U1895">
        <f t="shared" si="20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114.5</v>
      </c>
      <c r="P1896">
        <f t="shared" si="204"/>
        <v>57.3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9">
        <f t="shared" si="208"/>
        <v>40951.904895833337</v>
      </c>
      <c r="U1896">
        <f t="shared" si="20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101.72</v>
      </c>
      <c r="P1897">
        <f t="shared" si="204"/>
        <v>196.3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9">
        <f t="shared" si="208"/>
        <v>42297.746782407412</v>
      </c>
      <c r="U1897">
        <f t="shared" si="20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123.95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9">
        <f t="shared" si="208"/>
        <v>41011.710243055553</v>
      </c>
      <c r="U1898">
        <f t="shared" si="20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102.46</v>
      </c>
      <c r="P1899">
        <f t="shared" si="204"/>
        <v>35.6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9">
        <f t="shared" si="208"/>
        <v>41702.875</v>
      </c>
      <c r="U1899">
        <f t="shared" si="20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144.5</v>
      </c>
      <c r="P1900">
        <f t="shared" si="204"/>
        <v>68.8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9">
        <f t="shared" si="208"/>
        <v>42401.75</v>
      </c>
      <c r="U1900">
        <f t="shared" si="20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133.33000000000001</v>
      </c>
      <c r="P1901">
        <f t="shared" si="204"/>
        <v>28.6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9">
        <f t="shared" si="208"/>
        <v>42088.90006944444</v>
      </c>
      <c r="U1901">
        <f t="shared" si="20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109.36</v>
      </c>
      <c r="P1902">
        <f t="shared" si="204"/>
        <v>50.6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9">
        <f t="shared" si="208"/>
        <v>41188.415972222225</v>
      </c>
      <c r="U1902">
        <f t="shared" si="20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2.7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9">
        <f t="shared" si="208"/>
        <v>42146.541666666672</v>
      </c>
      <c r="U1903">
        <f t="shared" si="20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1.2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9">
        <f t="shared" si="208"/>
        <v>42067.789895833332</v>
      </c>
      <c r="U1904">
        <f t="shared" si="20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46.6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9">
        <f t="shared" si="208"/>
        <v>42762.770729166667</v>
      </c>
      <c r="U1905">
        <f t="shared" si="20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0.1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9">
        <f t="shared" si="208"/>
        <v>42371.685428240744</v>
      </c>
      <c r="U1906">
        <f t="shared" si="20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0.17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9">
        <f t="shared" si="208"/>
        <v>41889.925856481481</v>
      </c>
      <c r="U1907">
        <f t="shared" si="20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42.76</v>
      </c>
      <c r="P1908">
        <f t="shared" si="204"/>
        <v>216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9">
        <f t="shared" si="208"/>
        <v>42544.671099537038</v>
      </c>
      <c r="U1908">
        <f t="shared" si="20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0.28000000000000003</v>
      </c>
      <c r="P1909">
        <f t="shared" si="204"/>
        <v>21.3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9">
        <f t="shared" si="208"/>
        <v>41782.587094907409</v>
      </c>
      <c r="U1909">
        <f t="shared" si="20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1.73</v>
      </c>
      <c r="P1910">
        <f t="shared" si="204"/>
        <v>108.3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9">
        <f t="shared" si="208"/>
        <v>42733.917824074073</v>
      </c>
      <c r="U1910">
        <f t="shared" si="20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14.11</v>
      </c>
      <c r="P1911">
        <f t="shared" si="204"/>
        <v>130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9">
        <f t="shared" si="208"/>
        <v>41935.429155092592</v>
      </c>
      <c r="U1911">
        <f t="shared" si="20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39.4</v>
      </c>
      <c r="P1912">
        <f t="shared" si="204"/>
        <v>117.5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9">
        <f t="shared" si="208"/>
        <v>42308.947916666672</v>
      </c>
      <c r="U1912">
        <f t="shared" si="20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0.02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9">
        <f t="shared" si="208"/>
        <v>41860.033958333333</v>
      </c>
      <c r="U1913">
        <f t="shared" si="20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59.3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9">
        <f t="shared" si="208"/>
        <v>42159.226388888885</v>
      </c>
      <c r="U1914">
        <f t="shared" si="20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1.33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9">
        <f t="shared" si="208"/>
        <v>41920.511319444442</v>
      </c>
      <c r="U1915">
        <f t="shared" si="20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9.01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9">
        <f t="shared" si="208"/>
        <v>41944.165972222225</v>
      </c>
      <c r="U1916">
        <f t="shared" si="20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1.6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9">
        <f t="shared" si="208"/>
        <v>41884.04886574074</v>
      </c>
      <c r="U1917">
        <f t="shared" si="20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0.51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9">
        <f t="shared" si="208"/>
        <v>42681.758969907409</v>
      </c>
      <c r="U1918">
        <f t="shared" si="20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52.57</v>
      </c>
      <c r="P1919">
        <f t="shared" si="204"/>
        <v>2928.9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9">
        <f t="shared" si="208"/>
        <v>42776.270057870366</v>
      </c>
      <c r="U1919">
        <f t="shared" si="20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1.04</v>
      </c>
      <c r="P1920">
        <f t="shared" si="204"/>
        <v>28.9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9">
        <f t="shared" si="208"/>
        <v>41863.789942129632</v>
      </c>
      <c r="U1920">
        <f t="shared" si="20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47.4</v>
      </c>
      <c r="P1921">
        <f t="shared" si="204"/>
        <v>29.6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9">
        <f t="shared" si="208"/>
        <v>42143.875567129624</v>
      </c>
      <c r="U1921">
        <f t="shared" si="20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43.03</v>
      </c>
      <c r="P1922">
        <f t="shared" si="204"/>
        <v>41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9">
        <f t="shared" si="208"/>
        <v>42298.958333333328</v>
      </c>
      <c r="U1922">
        <f t="shared" si="20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ROUND((E1923/D1923)*100,2)</f>
        <v>136.80000000000001</v>
      </c>
      <c r="P1923">
        <f t="shared" ref="P1923:P1986" si="211">IF(E1923=0, 0,ROUND( E1923/L1923,1))</f>
        <v>54</v>
      </c>
      <c r="Q1923" t="str">
        <f t="shared" ref="Q1923:Q1986" si="212">LEFT(N1923,FIND("/",N1923,1)-1)</f>
        <v>music</v>
      </c>
      <c r="R1923" t="str">
        <f t="shared" ref="R1923:R1986" si="213">MID(N1923,FIND("/",N1923)+1,256)</f>
        <v>indie rock</v>
      </c>
      <c r="S1923" s="9">
        <f t="shared" ref="S1923:S1986" si="214">(((J1923/60)/60)/24)+DATE(1970,1,1)</f>
        <v>41074.221562500003</v>
      </c>
      <c r="T1923" s="9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115.55</v>
      </c>
      <c r="P1924">
        <f t="shared" si="211"/>
        <v>36.1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9">
        <f t="shared" si="215"/>
        <v>41620.255868055552</v>
      </c>
      <c r="U1924">
        <f t="shared" si="21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240.8</v>
      </c>
      <c r="P1925">
        <f t="shared" si="211"/>
        <v>23.2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9">
        <f t="shared" si="215"/>
        <v>40813.207638888889</v>
      </c>
      <c r="U1925">
        <f t="shared" si="21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114.4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9">
        <f t="shared" si="215"/>
        <v>41654.814583333333</v>
      </c>
      <c r="U1926">
        <f t="shared" si="21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110.33</v>
      </c>
      <c r="P1927">
        <f t="shared" si="211"/>
        <v>31.8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9">
        <f t="shared" si="215"/>
        <v>41558</v>
      </c>
      <c r="U1927">
        <f t="shared" si="21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195.38</v>
      </c>
      <c r="P1928">
        <f t="shared" si="211"/>
        <v>27.4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9">
        <f t="shared" si="215"/>
        <v>40484.018055555556</v>
      </c>
      <c r="U1928">
        <f t="shared" si="21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103.33</v>
      </c>
      <c r="P1929">
        <f t="shared" si="211"/>
        <v>56.4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9">
        <f t="shared" si="215"/>
        <v>40976.207638888889</v>
      </c>
      <c r="U1929">
        <f t="shared" si="21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103.14</v>
      </c>
      <c r="P1930">
        <f t="shared" si="211"/>
        <v>77.400000000000006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9">
        <f t="shared" si="215"/>
        <v>41401.648078703707</v>
      </c>
      <c r="U1930">
        <f t="shared" si="21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100.31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9">
        <f t="shared" si="215"/>
        <v>40729.021597222221</v>
      </c>
      <c r="U1931">
        <f t="shared" si="21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48.8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9">
        <f t="shared" si="215"/>
        <v>41462.558819444443</v>
      </c>
      <c r="U1932">
        <f t="shared" si="21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120.6</v>
      </c>
      <c r="P1933">
        <f t="shared" si="211"/>
        <v>48.2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9">
        <f t="shared" si="215"/>
        <v>41051.145833333336</v>
      </c>
      <c r="U1933">
        <f t="shared" si="21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106.99</v>
      </c>
      <c r="P1934">
        <f t="shared" si="211"/>
        <v>70.2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9">
        <f t="shared" si="215"/>
        <v>40932.809872685182</v>
      </c>
      <c r="U1934">
        <f t="shared" si="21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172.43</v>
      </c>
      <c r="P1935">
        <f t="shared" si="211"/>
        <v>94.1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9">
        <f t="shared" si="215"/>
        <v>41909.130868055552</v>
      </c>
      <c r="U1935">
        <f t="shared" si="21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123.62</v>
      </c>
      <c r="P1936">
        <f t="shared" si="211"/>
        <v>80.3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9">
        <f t="shared" si="215"/>
        <v>40902.208333333336</v>
      </c>
      <c r="U1936">
        <f t="shared" si="21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108.4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9">
        <f t="shared" si="215"/>
        <v>41811.207638888889</v>
      </c>
      <c r="U1937">
        <f t="shared" si="21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116.52</v>
      </c>
      <c r="P1938">
        <f t="shared" si="211"/>
        <v>60.3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9">
        <f t="shared" si="215"/>
        <v>40883.249305555553</v>
      </c>
      <c r="U1938">
        <f t="shared" si="21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187.25</v>
      </c>
      <c r="P1939">
        <f t="shared" si="211"/>
        <v>38.700000000000003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9">
        <f t="shared" si="215"/>
        <v>41075.165972222225</v>
      </c>
      <c r="U1939">
        <f t="shared" si="21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115.93</v>
      </c>
      <c r="P1940">
        <f t="shared" si="211"/>
        <v>152.5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9">
        <f t="shared" si="215"/>
        <v>41457.208333333336</v>
      </c>
      <c r="U1940">
        <f t="shared" si="21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110.7</v>
      </c>
      <c r="P1941">
        <f t="shared" si="211"/>
        <v>115.3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9">
        <f t="shared" si="215"/>
        <v>41343.943379629629</v>
      </c>
      <c r="U1941">
        <f t="shared" si="21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170.92</v>
      </c>
      <c r="P1942">
        <f t="shared" si="211"/>
        <v>35.799999999999997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9">
        <f t="shared" si="215"/>
        <v>40709.165972222225</v>
      </c>
      <c r="U1942">
        <f t="shared" si="21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126.12</v>
      </c>
      <c r="P1943">
        <f t="shared" si="211"/>
        <v>64.599999999999994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9">
        <f t="shared" si="215"/>
        <v>41774.290868055556</v>
      </c>
      <c r="U1943">
        <f t="shared" si="21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138.44</v>
      </c>
      <c r="P1944">
        <f t="shared" si="211"/>
        <v>87.4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9">
        <f t="shared" si="215"/>
        <v>40728.828009259261</v>
      </c>
      <c r="U1944">
        <f t="shared" si="21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1705.25</v>
      </c>
      <c r="P1945">
        <f t="shared" si="211"/>
        <v>68.8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9">
        <f t="shared" si="215"/>
        <v>42593.269861111112</v>
      </c>
      <c r="U1945">
        <f t="shared" si="21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788.06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9">
        <f t="shared" si="215"/>
        <v>41760.584374999999</v>
      </c>
      <c r="U1946">
        <f t="shared" si="21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348.02</v>
      </c>
      <c r="P1947">
        <f t="shared" si="211"/>
        <v>511.8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9">
        <f t="shared" si="215"/>
        <v>42197.251828703709</v>
      </c>
      <c r="U1947">
        <f t="shared" si="21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149.75</v>
      </c>
      <c r="P1948">
        <f t="shared" si="211"/>
        <v>160.4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9">
        <f t="shared" si="215"/>
        <v>41749.108344907407</v>
      </c>
      <c r="U1948">
        <f t="shared" si="21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100.63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9">
        <f t="shared" si="215"/>
        <v>40140.249305555553</v>
      </c>
      <c r="U1949">
        <f t="shared" si="21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800.21</v>
      </c>
      <c r="P1950">
        <f t="shared" si="211"/>
        <v>188.5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9">
        <f t="shared" si="215"/>
        <v>42527.709722222222</v>
      </c>
      <c r="U1950">
        <f t="shared" si="21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9">
        <f t="shared" si="215"/>
        <v>41830.423043981478</v>
      </c>
      <c r="U1951">
        <f t="shared" si="21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200.52</v>
      </c>
      <c r="P1952">
        <f t="shared" si="211"/>
        <v>51.3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9">
        <f t="shared" si="215"/>
        <v>40655.181400462963</v>
      </c>
      <c r="U1952">
        <f t="shared" si="21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212.44</v>
      </c>
      <c r="P1953">
        <f t="shared" si="211"/>
        <v>127.4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9">
        <f t="shared" si="215"/>
        <v>42681.462233796294</v>
      </c>
      <c r="U1953">
        <f t="shared" si="21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198.47</v>
      </c>
      <c r="P1954">
        <f t="shared" si="211"/>
        <v>101.9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9">
        <f t="shared" si="215"/>
        <v>41563.60665509259</v>
      </c>
      <c r="U1954">
        <f t="shared" si="21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225.95</v>
      </c>
      <c r="P1955">
        <f t="shared" si="211"/>
        <v>230.6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9">
        <f t="shared" si="215"/>
        <v>40970.125</v>
      </c>
      <c r="U1955">
        <f t="shared" si="21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698.95</v>
      </c>
      <c r="P1956">
        <f t="shared" si="211"/>
        <v>842.1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9">
        <f t="shared" si="215"/>
        <v>42441.208333333328</v>
      </c>
      <c r="U1956">
        <f t="shared" si="21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398.6</v>
      </c>
      <c r="P1957">
        <f t="shared" si="211"/>
        <v>577.29999999999995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9">
        <f t="shared" si="215"/>
        <v>41052.791666666664</v>
      </c>
      <c r="U1957">
        <f t="shared" si="21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294.02999999999997</v>
      </c>
      <c r="P1958">
        <f t="shared" si="211"/>
        <v>483.3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9">
        <f t="shared" si="215"/>
        <v>42112.882002314815</v>
      </c>
      <c r="U1958">
        <f t="shared" si="21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167.5</v>
      </c>
      <c r="P1959">
        <f t="shared" si="211"/>
        <v>76.099999999999994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9">
        <f t="shared" si="215"/>
        <v>41209.098530092589</v>
      </c>
      <c r="U1959">
        <f t="shared" si="21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1435.57</v>
      </c>
      <c r="P1960">
        <f t="shared" si="211"/>
        <v>74.099999999999994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9">
        <f t="shared" si="215"/>
        <v>41356.94630787037</v>
      </c>
      <c r="U1960">
        <f t="shared" si="21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156.72999999999999</v>
      </c>
      <c r="P1961">
        <f t="shared" si="211"/>
        <v>37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9">
        <f t="shared" si="215"/>
        <v>41913</v>
      </c>
      <c r="U1961">
        <f t="shared" si="21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117.9</v>
      </c>
      <c r="P1962">
        <f t="shared" si="211"/>
        <v>2501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9">
        <f t="shared" si="215"/>
        <v>41994.362743055557</v>
      </c>
      <c r="U1962">
        <f t="shared" si="21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1105.3800000000001</v>
      </c>
      <c r="P1963">
        <f t="shared" si="211"/>
        <v>67.7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9">
        <f t="shared" si="215"/>
        <v>41188.165972222225</v>
      </c>
      <c r="U1963">
        <f t="shared" si="21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192.93</v>
      </c>
      <c r="P1964">
        <f t="shared" si="211"/>
        <v>63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9">
        <f t="shared" si="215"/>
        <v>41772.780509259261</v>
      </c>
      <c r="U1964">
        <f t="shared" si="21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126.88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9">
        <f t="shared" si="215"/>
        <v>41898.429791666669</v>
      </c>
      <c r="U1965">
        <f t="shared" si="21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259.58</v>
      </c>
      <c r="P1966">
        <f t="shared" si="211"/>
        <v>180.8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9">
        <f t="shared" si="215"/>
        <v>42482.272824074069</v>
      </c>
      <c r="U1966">
        <f t="shared" si="21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262.27999999999997</v>
      </c>
      <c r="P1967">
        <f t="shared" si="211"/>
        <v>127.3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9">
        <f t="shared" si="215"/>
        <v>40920.041666666664</v>
      </c>
      <c r="U1967">
        <f t="shared" si="21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206.74</v>
      </c>
      <c r="P1968">
        <f t="shared" si="211"/>
        <v>136.6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9">
        <f t="shared" si="215"/>
        <v>41865.540486111109</v>
      </c>
      <c r="U1968">
        <f t="shared" si="21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370.13</v>
      </c>
      <c r="P1969">
        <f t="shared" si="211"/>
        <v>182.8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9">
        <f t="shared" si="215"/>
        <v>41760.663530092592</v>
      </c>
      <c r="U1969">
        <f t="shared" si="21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284.97000000000003</v>
      </c>
      <c r="P1970">
        <f t="shared" si="211"/>
        <v>279.39999999999998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9">
        <f t="shared" si="215"/>
        <v>42707.628645833334</v>
      </c>
      <c r="U1970">
        <f t="shared" si="21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579.08000000000004</v>
      </c>
      <c r="P1971">
        <f t="shared" si="211"/>
        <v>61.4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9">
        <f t="shared" si="215"/>
        <v>42587.792453703703</v>
      </c>
      <c r="U1971">
        <f t="shared" si="21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1131.8</v>
      </c>
      <c r="P1972">
        <f t="shared" si="211"/>
        <v>80.7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9">
        <f t="shared" si="215"/>
        <v>41384.151631944449</v>
      </c>
      <c r="U1972">
        <f t="shared" si="21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263.02999999999997</v>
      </c>
      <c r="P1973">
        <f t="shared" si="211"/>
        <v>272.39999999999998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9">
        <f t="shared" si="215"/>
        <v>41593.166666666664</v>
      </c>
      <c r="U1973">
        <f t="shared" si="21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674.48</v>
      </c>
      <c r="P1974">
        <f t="shared" si="211"/>
        <v>70.8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9">
        <f t="shared" si="215"/>
        <v>41231.053749999999</v>
      </c>
      <c r="U1974">
        <f t="shared" si="21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256.83</v>
      </c>
      <c r="P1975">
        <f t="shared" si="211"/>
        <v>247.9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9">
        <f t="shared" si="215"/>
        <v>42588.291666666672</v>
      </c>
      <c r="U1975">
        <f t="shared" si="21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375.5</v>
      </c>
      <c r="P1976">
        <f t="shared" si="211"/>
        <v>186.8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9">
        <f t="shared" si="215"/>
        <v>41505.334131944444</v>
      </c>
      <c r="U1976">
        <f t="shared" si="21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208.71</v>
      </c>
      <c r="P1977">
        <f t="shared" si="211"/>
        <v>132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9">
        <f t="shared" si="215"/>
        <v>41343.755219907405</v>
      </c>
      <c r="U1977">
        <f t="shared" si="21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346.6</v>
      </c>
      <c r="P1978">
        <f t="shared" si="211"/>
        <v>29.3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9">
        <f t="shared" si="215"/>
        <v>41468.899594907409</v>
      </c>
      <c r="U1978">
        <f t="shared" si="21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402.33</v>
      </c>
      <c r="P1979">
        <f t="shared" si="211"/>
        <v>245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9">
        <f t="shared" si="215"/>
        <v>42357.332638888889</v>
      </c>
      <c r="U1979">
        <f t="shared" si="21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1026.8499999999999</v>
      </c>
      <c r="P1980">
        <f t="shared" si="211"/>
        <v>1323.3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9">
        <f t="shared" si="215"/>
        <v>41072.291666666664</v>
      </c>
      <c r="U1980">
        <f t="shared" si="21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114.9</v>
      </c>
      <c r="P1981">
        <f t="shared" si="211"/>
        <v>282.7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9">
        <f t="shared" si="215"/>
        <v>42327.207638888889</v>
      </c>
      <c r="U1981">
        <f t="shared" si="21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354.82</v>
      </c>
      <c r="P1982">
        <f t="shared" si="211"/>
        <v>91.2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9">
        <f t="shared" si="215"/>
        <v>42463.500717592593</v>
      </c>
      <c r="U1982">
        <f t="shared" si="21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5.08</v>
      </c>
      <c r="P1983">
        <f t="shared" si="211"/>
        <v>31.8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9">
        <f t="shared" si="215"/>
        <v>41829.725289351853</v>
      </c>
      <c r="U1983">
        <f t="shared" si="21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9">
        <f t="shared" si="215"/>
        <v>42708.628321759257</v>
      </c>
      <c r="U1984">
        <f t="shared" si="21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4.3</v>
      </c>
      <c r="P1985">
        <f t="shared" si="211"/>
        <v>88.7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9">
        <f t="shared" si="215"/>
        <v>42615.291666666672</v>
      </c>
      <c r="U1985">
        <f t="shared" si="21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21.15</v>
      </c>
      <c r="P1986">
        <f t="shared" si="211"/>
        <v>453.1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9">
        <f t="shared" si="215"/>
        <v>41973.831956018519</v>
      </c>
      <c r="U1986">
        <f t="shared" si="21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ROUND((E1987/D1987)*100,2)</f>
        <v>3.19</v>
      </c>
      <c r="P1987">
        <f t="shared" ref="P1987:P2050" si="218">IF(E1987=0, 0,ROUND( E1987/L1987,1))</f>
        <v>12.8</v>
      </c>
      <c r="Q1987" t="str">
        <f t="shared" ref="Q1987:Q2050" si="219">LEFT(N1987,FIND("/",N1987,1)-1)</f>
        <v>photography</v>
      </c>
      <c r="R1987" t="str">
        <f t="shared" ref="R1987:R2050" si="220">MID(N1987,FIND("/",N1987)+1,256)</f>
        <v>people</v>
      </c>
      <c r="S1987" s="9">
        <f t="shared" ref="S1987:S2050" si="221">(((J1987/60)/60)/24)+DATE(1970,1,1)</f>
        <v>42555.698738425926</v>
      </c>
      <c r="T1987" s="9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0.05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9">
        <f t="shared" si="222"/>
        <v>42443.392164351855</v>
      </c>
      <c r="U1988">
        <f t="shared" si="223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42.47</v>
      </c>
      <c r="P1989">
        <f t="shared" si="218"/>
        <v>83.4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9">
        <f t="shared" si="222"/>
        <v>42064.639768518522</v>
      </c>
      <c r="U1989">
        <f t="shared" si="223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0.42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9">
        <f t="shared" si="222"/>
        <v>42236.763217592597</v>
      </c>
      <c r="U1990">
        <f t="shared" si="223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9">
        <f t="shared" si="222"/>
        <v>42715.680648148147</v>
      </c>
      <c r="U1991">
        <f t="shared" si="223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16.97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9">
        <f t="shared" si="222"/>
        <v>42413.195972222224</v>
      </c>
      <c r="U1992">
        <f t="shared" si="223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>
        <f t="shared" si="218"/>
        <v>46.7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9">
        <f t="shared" si="222"/>
        <v>42188.89335648148</v>
      </c>
      <c r="U1993">
        <f t="shared" si="223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0.13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9">
        <f t="shared" si="222"/>
        <v>42053.143414351856</v>
      </c>
      <c r="U1994">
        <f t="shared" si="223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9">
        <f t="shared" si="222"/>
        <v>42359.58839120371</v>
      </c>
      <c r="U1995">
        <f t="shared" si="223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9">
        <f t="shared" si="222"/>
        <v>42711.047939814816</v>
      </c>
      <c r="U1996">
        <f t="shared" si="223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7.8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9">
        <f t="shared" si="222"/>
        <v>42201.902037037042</v>
      </c>
      <c r="U1997">
        <f t="shared" si="223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9">
        <f t="shared" si="222"/>
        <v>41830.819571759261</v>
      </c>
      <c r="U1998">
        <f t="shared" si="223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9">
        <f t="shared" si="222"/>
        <v>41877.930694444447</v>
      </c>
      <c r="U1999">
        <f t="shared" si="223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26.2</v>
      </c>
      <c r="P2000">
        <f t="shared" si="218"/>
        <v>218.3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9">
        <f t="shared" si="222"/>
        <v>41852.118495370371</v>
      </c>
      <c r="U2000">
        <f t="shared" si="223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0.76</v>
      </c>
      <c r="P2001">
        <f t="shared" si="218"/>
        <v>33.700000000000003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9">
        <f t="shared" si="222"/>
        <v>41956.524398148147</v>
      </c>
      <c r="U2001">
        <f t="shared" si="223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12.5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9">
        <f t="shared" si="222"/>
        <v>42375.951539351852</v>
      </c>
      <c r="U2002">
        <f t="shared" si="223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382.13</v>
      </c>
      <c r="P2003">
        <f t="shared" si="218"/>
        <v>128.4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9">
        <f t="shared" si="222"/>
        <v>42167.833333333328</v>
      </c>
      <c r="U2003">
        <f t="shared" si="223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216.79</v>
      </c>
      <c r="P2004">
        <f t="shared" si="218"/>
        <v>78.8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9">
        <f t="shared" si="222"/>
        <v>42758.71230324074</v>
      </c>
      <c r="U2004">
        <f t="shared" si="223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91.8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9">
        <f t="shared" si="222"/>
        <v>40361.958333333336</v>
      </c>
      <c r="U2005">
        <f t="shared" si="223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234.42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9">
        <f t="shared" si="222"/>
        <v>41830.604895833334</v>
      </c>
      <c r="U2006">
        <f t="shared" si="223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123.68</v>
      </c>
      <c r="P2007">
        <f t="shared" si="218"/>
        <v>194.3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9">
        <f t="shared" si="222"/>
        <v>41563.165972222225</v>
      </c>
      <c r="U2007">
        <f t="shared" si="223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247.84</v>
      </c>
      <c r="P2008">
        <f t="shared" si="218"/>
        <v>409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9">
        <f t="shared" si="222"/>
        <v>41976.542187500003</v>
      </c>
      <c r="U2008">
        <f t="shared" si="223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115.71</v>
      </c>
      <c r="P2009">
        <f t="shared" si="218"/>
        <v>84.5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9">
        <f t="shared" si="222"/>
        <v>40414.166666666664</v>
      </c>
      <c r="U2009">
        <f t="shared" si="223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117.07</v>
      </c>
      <c r="P2010">
        <f t="shared" si="218"/>
        <v>44.9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9">
        <f t="shared" si="222"/>
        <v>40805.604421296295</v>
      </c>
      <c r="U2010">
        <f t="shared" si="223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305.16000000000003</v>
      </c>
      <c r="P2011">
        <f t="shared" si="218"/>
        <v>383.4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9">
        <f t="shared" si="222"/>
        <v>42697.365081018521</v>
      </c>
      <c r="U2011">
        <f t="shared" si="223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320.05</v>
      </c>
      <c r="P2012">
        <f t="shared" si="218"/>
        <v>55.3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9">
        <f t="shared" si="222"/>
        <v>42600.996423611112</v>
      </c>
      <c r="U2012">
        <f t="shared" si="223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819.56</v>
      </c>
      <c r="P2013">
        <f t="shared" si="218"/>
        <v>422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9">
        <f t="shared" si="222"/>
        <v>42380.958333333328</v>
      </c>
      <c r="U2013">
        <f t="shared" si="223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234.9</v>
      </c>
      <c r="P2014">
        <f t="shared" si="218"/>
        <v>64.2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9">
        <f t="shared" si="222"/>
        <v>42040.822233796294</v>
      </c>
      <c r="U2014">
        <f t="shared" si="223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494.91</v>
      </c>
      <c r="P2015">
        <f t="shared" si="218"/>
        <v>173.6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9">
        <f t="shared" si="222"/>
        <v>42559.960810185185</v>
      </c>
      <c r="U2015">
        <f t="shared" si="223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7813.78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9">
        <f t="shared" si="222"/>
        <v>41358.172905092593</v>
      </c>
      <c r="U2016">
        <f t="shared" si="223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>
        <f t="shared" si="218"/>
        <v>50.2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9">
        <f t="shared" si="222"/>
        <v>40795.876886574071</v>
      </c>
      <c r="U2017">
        <f t="shared" si="223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921.54</v>
      </c>
      <c r="P2018">
        <f t="shared" si="218"/>
        <v>192.4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9">
        <f t="shared" si="222"/>
        <v>41342.88077546296</v>
      </c>
      <c r="U2018">
        <f t="shared" si="223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125.1</v>
      </c>
      <c r="P2019">
        <f t="shared" si="218"/>
        <v>73.400000000000006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9">
        <f t="shared" si="222"/>
        <v>40992.166666666664</v>
      </c>
      <c r="U2019">
        <f t="shared" si="223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102.24</v>
      </c>
      <c r="P2020">
        <f t="shared" si="218"/>
        <v>147.69999999999999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9">
        <f t="shared" si="222"/>
        <v>42229.365844907406</v>
      </c>
      <c r="U2020">
        <f t="shared" si="223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484.91</v>
      </c>
      <c r="P2021">
        <f t="shared" si="218"/>
        <v>109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9">
        <f t="shared" si="222"/>
        <v>42635.70857638889</v>
      </c>
      <c r="U2021">
        <f t="shared" si="223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192.33</v>
      </c>
      <c r="P2022">
        <f t="shared" si="218"/>
        <v>23.6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9">
        <f t="shared" si="222"/>
        <v>41773.961111111108</v>
      </c>
      <c r="U2022">
        <f t="shared" si="223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281.10000000000002</v>
      </c>
      <c r="P2023">
        <f t="shared" si="218"/>
        <v>147.9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9">
        <f t="shared" si="222"/>
        <v>41906.070567129631</v>
      </c>
      <c r="U2023">
        <f t="shared" si="223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125.14</v>
      </c>
      <c r="P2024">
        <f t="shared" si="218"/>
        <v>385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9">
        <f t="shared" si="222"/>
        <v>42532.569120370375</v>
      </c>
      <c r="U2024">
        <f t="shared" si="223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161.46</v>
      </c>
      <c r="P2025">
        <f t="shared" si="218"/>
        <v>457.4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9">
        <f t="shared" si="222"/>
        <v>42166.420752314814</v>
      </c>
      <c r="U2025">
        <f t="shared" si="223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585.35</v>
      </c>
      <c r="P2026">
        <f t="shared" si="218"/>
        <v>223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9">
        <f t="shared" si="222"/>
        <v>41134.125</v>
      </c>
      <c r="U2026">
        <f t="shared" si="223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201.15</v>
      </c>
      <c r="P2027">
        <f t="shared" si="218"/>
        <v>220.7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9">
        <f t="shared" si="222"/>
        <v>42166.184560185182</v>
      </c>
      <c r="U2027">
        <f t="shared" si="223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133.47999999999999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9">
        <f t="shared" si="222"/>
        <v>41750.165972222225</v>
      </c>
      <c r="U2028">
        <f t="shared" si="223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120.25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9">
        <f t="shared" si="222"/>
        <v>42093.772210648152</v>
      </c>
      <c r="U2029">
        <f t="shared" si="223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126.17</v>
      </c>
      <c r="P2030">
        <f t="shared" si="218"/>
        <v>47.9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9">
        <f t="shared" si="222"/>
        <v>40252.913194444445</v>
      </c>
      <c r="U2030">
        <f t="shared" si="223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361.2</v>
      </c>
      <c r="P2031">
        <f t="shared" si="218"/>
        <v>96.1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9">
        <f t="shared" si="222"/>
        <v>41878.021770833337</v>
      </c>
      <c r="U2031">
        <f t="shared" si="223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226.24</v>
      </c>
      <c r="P2032">
        <f t="shared" si="218"/>
        <v>118.6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9">
        <f t="shared" si="222"/>
        <v>41242.996481481481</v>
      </c>
      <c r="U2032">
        <f t="shared" si="223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120.35</v>
      </c>
      <c r="P2033">
        <f t="shared" si="218"/>
        <v>118.5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9">
        <f t="shared" si="222"/>
        <v>42013.041666666672</v>
      </c>
      <c r="U2033">
        <f t="shared" si="223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304.19</v>
      </c>
      <c r="P2034">
        <f t="shared" si="218"/>
        <v>143.19999999999999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9">
        <f t="shared" si="222"/>
        <v>42719.208333333328</v>
      </c>
      <c r="U2034">
        <f t="shared" si="223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178.68</v>
      </c>
      <c r="P2035">
        <f t="shared" si="218"/>
        <v>282.7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9">
        <f t="shared" si="222"/>
        <v>41755.082384259258</v>
      </c>
      <c r="U2035">
        <f t="shared" si="223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386.82</v>
      </c>
      <c r="P2036">
        <f t="shared" si="218"/>
        <v>593.9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9">
        <f t="shared" si="222"/>
        <v>42131.290277777778</v>
      </c>
      <c r="U2036">
        <f t="shared" si="223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211.04</v>
      </c>
      <c r="P2037">
        <f t="shared" si="218"/>
        <v>262.2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9">
        <f t="shared" si="222"/>
        <v>42357.041666666672</v>
      </c>
      <c r="U2037">
        <f t="shared" si="223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131.66999999999999</v>
      </c>
      <c r="P2038">
        <f t="shared" si="218"/>
        <v>46.6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9">
        <f t="shared" si="222"/>
        <v>41768.864803240744</v>
      </c>
      <c r="U2038">
        <f t="shared" si="223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300.48</v>
      </c>
      <c r="P2039">
        <f t="shared" si="218"/>
        <v>70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9">
        <f t="shared" si="222"/>
        <v>41638.251770833333</v>
      </c>
      <c r="U2039">
        <f t="shared" si="223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420.51</v>
      </c>
      <c r="P2040">
        <f t="shared" si="218"/>
        <v>164.9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9">
        <f t="shared" si="222"/>
        <v>41456.75</v>
      </c>
      <c r="U2040">
        <f t="shared" si="223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136.22</v>
      </c>
      <c r="P2041">
        <f t="shared" si="218"/>
        <v>449.3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9">
        <f t="shared" si="222"/>
        <v>42705.207638888889</v>
      </c>
      <c r="U2041">
        <f t="shared" si="223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248.17</v>
      </c>
      <c r="P2042">
        <f t="shared" si="218"/>
        <v>27.5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9">
        <f t="shared" si="222"/>
        <v>41593.968784722223</v>
      </c>
      <c r="U2042">
        <f t="shared" si="223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181.86</v>
      </c>
      <c r="P2043">
        <f t="shared" si="218"/>
        <v>144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9">
        <f t="shared" si="222"/>
        <v>42684.567442129628</v>
      </c>
      <c r="U2043">
        <f t="shared" si="223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123.53</v>
      </c>
      <c r="P2044">
        <f t="shared" si="218"/>
        <v>88.2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9">
        <f t="shared" si="222"/>
        <v>42391.708032407405</v>
      </c>
      <c r="U2044">
        <f t="shared" si="223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506.21</v>
      </c>
      <c r="P2045">
        <f t="shared" si="218"/>
        <v>36.299999999999997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9">
        <f t="shared" si="222"/>
        <v>42715.207638888889</v>
      </c>
      <c r="U2045">
        <f t="shared" si="223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108.21</v>
      </c>
      <c r="P2046">
        <f t="shared" si="218"/>
        <v>90.2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9">
        <f t="shared" si="222"/>
        <v>42168.684189814812</v>
      </c>
      <c r="U2046">
        <f t="shared" si="223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819.18</v>
      </c>
      <c r="P2047">
        <f t="shared" si="218"/>
        <v>152.6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9">
        <f t="shared" si="222"/>
        <v>41099.088506944441</v>
      </c>
      <c r="U2047">
        <f t="shared" si="223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121.1</v>
      </c>
      <c r="P2048">
        <f t="shared" si="218"/>
        <v>55.8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9">
        <f t="shared" si="222"/>
        <v>41417.171805555554</v>
      </c>
      <c r="U2048">
        <f t="shared" si="223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>
        <f t="shared" si="218"/>
        <v>227.9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9">
        <f t="shared" si="222"/>
        <v>42111</v>
      </c>
      <c r="U2049">
        <f t="shared" si="223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148.33000000000001</v>
      </c>
      <c r="P2050">
        <f t="shared" si="218"/>
        <v>91.8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9">
        <f t="shared" si="222"/>
        <v>41417.651516203703</v>
      </c>
      <c r="U2050">
        <f t="shared" si="223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ROUND((E2051/D2051)*100,2)</f>
        <v>120.19</v>
      </c>
      <c r="P2051">
        <f t="shared" ref="P2051:P2114" si="225">IF(E2051=0, 0,ROUND( E2051/L2051,1))</f>
        <v>81</v>
      </c>
      <c r="Q2051" t="str">
        <f t="shared" ref="Q2051:Q2114" si="226">LEFT(N2051,FIND("/",N2051,1)-1)</f>
        <v>technology</v>
      </c>
      <c r="R2051" t="str">
        <f t="shared" ref="R2051:R2114" si="227">MID(N2051,FIND("/",N2051)+1,256)</f>
        <v>hardware</v>
      </c>
      <c r="S2051" s="9">
        <f t="shared" ref="S2051:S2114" si="228">(((J2051/60)/60)/24)+DATE(1970,1,1)</f>
        <v>41575.527349537035</v>
      </c>
      <c r="T2051" s="9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473.27</v>
      </c>
      <c r="P2052">
        <f t="shared" si="225"/>
        <v>278.39999999999998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9">
        <f t="shared" si="229"/>
        <v>42155.071504629625</v>
      </c>
      <c r="U2052">
        <f t="shared" si="23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130.36000000000001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9">
        <f t="shared" si="229"/>
        <v>41634.022418981483</v>
      </c>
      <c r="U2053">
        <f t="shared" si="23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353.05</v>
      </c>
      <c r="P2054">
        <f t="shared" si="225"/>
        <v>326.3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9">
        <f t="shared" si="229"/>
        <v>42420.08394675926</v>
      </c>
      <c r="U2054">
        <f t="shared" si="23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101.02</v>
      </c>
      <c r="P2055">
        <f t="shared" si="225"/>
        <v>41.7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9">
        <f t="shared" si="229"/>
        <v>42333.659155092595</v>
      </c>
      <c r="U2055">
        <f t="shared" si="23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113.59</v>
      </c>
      <c r="P2056">
        <f t="shared" si="225"/>
        <v>64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9">
        <f t="shared" si="229"/>
        <v>41761.520949074074</v>
      </c>
      <c r="U2056">
        <f t="shared" si="23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167.42</v>
      </c>
      <c r="P2057">
        <f t="shared" si="225"/>
        <v>99.5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9">
        <f t="shared" si="229"/>
        <v>41976.166666666672</v>
      </c>
      <c r="U2057">
        <f t="shared" si="23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153.44999999999999</v>
      </c>
      <c r="P2058">
        <f t="shared" si="225"/>
        <v>138.5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9">
        <f t="shared" si="229"/>
        <v>41381.76090277778</v>
      </c>
      <c r="U2058">
        <f t="shared" si="23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202.23</v>
      </c>
      <c r="P2059">
        <f t="shared" si="225"/>
        <v>45.5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9">
        <f t="shared" si="229"/>
        <v>42426.494583333333</v>
      </c>
      <c r="U2059">
        <f t="shared" si="23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168.28</v>
      </c>
      <c r="P2060">
        <f t="shared" si="225"/>
        <v>10.5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9">
        <f t="shared" si="229"/>
        <v>42065.833333333328</v>
      </c>
      <c r="U2060">
        <f t="shared" si="23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143.46</v>
      </c>
      <c r="P2061">
        <f t="shared" si="225"/>
        <v>114.8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9">
        <f t="shared" si="229"/>
        <v>42400.915972222225</v>
      </c>
      <c r="U2061">
        <f t="shared" si="23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196.4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9">
        <f t="shared" si="229"/>
        <v>41843.642939814818</v>
      </c>
      <c r="U2062">
        <f t="shared" si="23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107.92</v>
      </c>
      <c r="P2063">
        <f t="shared" si="225"/>
        <v>154.19999999999999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9">
        <f t="shared" si="229"/>
        <v>42735.764513888891</v>
      </c>
      <c r="U2063">
        <f t="shared" si="23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114.98</v>
      </c>
      <c r="P2064">
        <f t="shared" si="225"/>
        <v>566.4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9">
        <f t="shared" si="229"/>
        <v>42453.341412037036</v>
      </c>
      <c r="U2064">
        <f t="shared" si="23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148.05000000000001</v>
      </c>
      <c r="P2065">
        <f t="shared" si="225"/>
        <v>120.9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9">
        <f t="shared" si="229"/>
        <v>42505.73265046296</v>
      </c>
      <c r="U2065">
        <f t="shared" si="23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191.17</v>
      </c>
      <c r="P2066">
        <f t="shared" si="225"/>
        <v>86.2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9">
        <f t="shared" si="229"/>
        <v>41425.5</v>
      </c>
      <c r="U2066">
        <f t="shared" si="23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199.22</v>
      </c>
      <c r="P2067">
        <f t="shared" si="225"/>
        <v>51.2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9">
        <f t="shared" si="229"/>
        <v>41633.333668981482</v>
      </c>
      <c r="U2067">
        <f t="shared" si="23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218.6</v>
      </c>
      <c r="P2068">
        <f t="shared" si="225"/>
        <v>67.3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9">
        <f t="shared" si="229"/>
        <v>41874.771793981483</v>
      </c>
      <c r="U2068">
        <f t="shared" si="23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126.87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9">
        <f t="shared" si="229"/>
        <v>42148.853888888887</v>
      </c>
      <c r="U2069">
        <f t="shared" si="23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105.22</v>
      </c>
      <c r="P2070">
        <f t="shared" si="225"/>
        <v>346.1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9">
        <f t="shared" si="229"/>
        <v>42663.841608796298</v>
      </c>
      <c r="U2070">
        <f t="shared" si="23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128.41</v>
      </c>
      <c r="P2071">
        <f t="shared" si="225"/>
        <v>244.1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9">
        <f t="shared" si="229"/>
        <v>42371.972118055557</v>
      </c>
      <c r="U2071">
        <f t="shared" si="23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317.33</v>
      </c>
      <c r="P2072">
        <f t="shared" si="225"/>
        <v>259.3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9">
        <f t="shared" si="229"/>
        <v>42549.6565162037</v>
      </c>
      <c r="U2072">
        <f t="shared" si="23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280.73</v>
      </c>
      <c r="P2073">
        <f t="shared" si="225"/>
        <v>202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9">
        <f t="shared" si="229"/>
        <v>42645.278749999998</v>
      </c>
      <c r="U2073">
        <f t="shared" si="23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110.73</v>
      </c>
      <c r="P2074">
        <f t="shared" si="225"/>
        <v>226.2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9">
        <f t="shared" si="229"/>
        <v>42497.581388888888</v>
      </c>
      <c r="U2074">
        <f t="shared" si="23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152.6</v>
      </c>
      <c r="P2075">
        <f t="shared" si="225"/>
        <v>324.7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9">
        <f t="shared" si="229"/>
        <v>42132.668032407411</v>
      </c>
      <c r="U2075">
        <f t="shared" si="23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102.5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9">
        <f t="shared" si="229"/>
        <v>42496.826180555552</v>
      </c>
      <c r="U2076">
        <f t="shared" si="23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1678.37</v>
      </c>
      <c r="P2077">
        <f t="shared" si="225"/>
        <v>20.5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9">
        <f t="shared" si="229"/>
        <v>41480.681574074071</v>
      </c>
      <c r="U2077">
        <f t="shared" si="23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543.35</v>
      </c>
      <c r="P2078">
        <f t="shared" si="225"/>
        <v>116.4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9">
        <f t="shared" si="229"/>
        <v>41843.880659722221</v>
      </c>
      <c r="U2078">
        <f t="shared" si="23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115.51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9">
        <f t="shared" si="229"/>
        <v>42160.875</v>
      </c>
      <c r="U2079">
        <f t="shared" si="23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131.21</v>
      </c>
      <c r="P2080">
        <f t="shared" si="225"/>
        <v>546.70000000000005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9">
        <f t="shared" si="229"/>
        <v>42722.771493055552</v>
      </c>
      <c r="U2080">
        <f t="shared" si="23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288.17</v>
      </c>
      <c r="P2081">
        <f t="shared" si="225"/>
        <v>47.5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9">
        <f t="shared" si="229"/>
        <v>42180.791666666672</v>
      </c>
      <c r="U2081">
        <f t="shared" si="23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507.8</v>
      </c>
      <c r="P2082">
        <f t="shared" si="225"/>
        <v>101.6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9">
        <f t="shared" si="229"/>
        <v>42319.998842592591</v>
      </c>
      <c r="U2082">
        <f t="shared" si="23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114.57</v>
      </c>
      <c r="P2083">
        <f t="shared" si="225"/>
        <v>72.900000000000006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9">
        <f t="shared" si="229"/>
        <v>41045.207638888889</v>
      </c>
      <c r="U2083">
        <f t="shared" si="23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110.73</v>
      </c>
      <c r="P2084">
        <f t="shared" si="225"/>
        <v>43.7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9">
        <f t="shared" si="229"/>
        <v>40871.161990740737</v>
      </c>
      <c r="U2084">
        <f t="shared" si="23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113.33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9">
        <f t="shared" si="229"/>
        <v>41064.72216435185</v>
      </c>
      <c r="U2085">
        <f t="shared" si="23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108.33</v>
      </c>
      <c r="P2086">
        <f t="shared" si="225"/>
        <v>70.7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9">
        <f t="shared" si="229"/>
        <v>41763.290972222225</v>
      </c>
      <c r="U2086">
        <f t="shared" si="23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123.53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9">
        <f t="shared" si="229"/>
        <v>41105.835497685184</v>
      </c>
      <c r="U2087">
        <f t="shared" si="23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100.7</v>
      </c>
      <c r="P2088">
        <f t="shared" si="225"/>
        <v>115.1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9">
        <f t="shared" si="229"/>
        <v>40891.207638888889</v>
      </c>
      <c r="U2088">
        <f t="shared" si="23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103.53</v>
      </c>
      <c r="P2089">
        <f t="shared" si="225"/>
        <v>62.1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9">
        <f t="shared" si="229"/>
        <v>40794.204375000001</v>
      </c>
      <c r="U2089">
        <f t="shared" si="23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115.51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9">
        <f t="shared" si="229"/>
        <v>40432.165972222225</v>
      </c>
      <c r="U2090">
        <f t="shared" si="23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120.4</v>
      </c>
      <c r="P2091">
        <f t="shared" si="225"/>
        <v>48.5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9">
        <f t="shared" si="229"/>
        <v>41488.076319444444</v>
      </c>
      <c r="U2091">
        <f t="shared" si="23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115.04</v>
      </c>
      <c r="P2092">
        <f t="shared" si="225"/>
        <v>57.5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9">
        <f t="shared" si="229"/>
        <v>41329.381423611114</v>
      </c>
      <c r="U2092">
        <f t="shared" si="23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120.47</v>
      </c>
      <c r="P2093">
        <f t="shared" si="225"/>
        <v>88.1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9">
        <f t="shared" si="229"/>
        <v>40603.833333333336</v>
      </c>
      <c r="U2093">
        <f t="shared" si="23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101.28</v>
      </c>
      <c r="P2094">
        <f t="shared" si="225"/>
        <v>110.5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9">
        <f t="shared" si="229"/>
        <v>40823.707546296297</v>
      </c>
      <c r="U2094">
        <f t="shared" si="23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102.47</v>
      </c>
      <c r="P2095">
        <f t="shared" si="225"/>
        <v>66.8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9">
        <f t="shared" si="229"/>
        <v>41265.896203703705</v>
      </c>
      <c r="U2095">
        <f t="shared" si="23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120.54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9">
        <f t="shared" si="229"/>
        <v>40973.125</v>
      </c>
      <c r="U2096">
        <f t="shared" si="23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113.6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9">
        <f t="shared" si="229"/>
        <v>40818.733483796292</v>
      </c>
      <c r="U2097">
        <f t="shared" si="23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101.67</v>
      </c>
      <c r="P2098">
        <f t="shared" si="225"/>
        <v>43.6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9">
        <f t="shared" si="229"/>
        <v>41208.165972222225</v>
      </c>
      <c r="U2098">
        <f t="shared" si="23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78.900000000000006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9">
        <f t="shared" si="229"/>
        <v>40878.626562500001</v>
      </c>
      <c r="U2099">
        <f t="shared" si="23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100.33</v>
      </c>
      <c r="P2100">
        <f t="shared" si="225"/>
        <v>188.1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9">
        <f t="shared" si="229"/>
        <v>40976.11383101852</v>
      </c>
      <c r="U2100">
        <f t="shared" si="23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132.37</v>
      </c>
      <c r="P2101">
        <f t="shared" si="225"/>
        <v>63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9">
        <f t="shared" si="229"/>
        <v>42187.152777777781</v>
      </c>
      <c r="U2101">
        <f t="shared" si="23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136.66999999999999</v>
      </c>
      <c r="P2102">
        <f t="shared" si="225"/>
        <v>30.4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9">
        <f t="shared" si="229"/>
        <v>41090.165972222225</v>
      </c>
      <c r="U2102">
        <f t="shared" si="23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113.25</v>
      </c>
      <c r="P2103">
        <f t="shared" si="225"/>
        <v>51.5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9">
        <f t="shared" si="229"/>
        <v>40952.149467592593</v>
      </c>
      <c r="U2103">
        <f t="shared" si="23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35.799999999999997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9">
        <f t="shared" si="229"/>
        <v>40668.868611111109</v>
      </c>
      <c r="U2104">
        <f t="shared" si="23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146.12</v>
      </c>
      <c r="P2105">
        <f t="shared" si="225"/>
        <v>98.8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9">
        <f t="shared" si="229"/>
        <v>41222.7966087963</v>
      </c>
      <c r="U2105">
        <f t="shared" si="23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129.5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9">
        <f t="shared" si="229"/>
        <v>41425</v>
      </c>
      <c r="U2106">
        <f t="shared" si="23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51.3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9">
        <f t="shared" si="229"/>
        <v>41964.166666666672</v>
      </c>
      <c r="U2107">
        <f t="shared" si="23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107.05</v>
      </c>
      <c r="P2108">
        <f t="shared" si="225"/>
        <v>53.5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9">
        <f t="shared" si="229"/>
        <v>41300.21497685185</v>
      </c>
      <c r="U2108">
        <f t="shared" si="23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107.73</v>
      </c>
      <c r="P2109">
        <f t="shared" si="225"/>
        <v>37.1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9">
        <f t="shared" si="229"/>
        <v>41955.752233796295</v>
      </c>
      <c r="U2109">
        <f t="shared" si="23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107.31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9">
        <f t="shared" si="229"/>
        <v>41162.163194444445</v>
      </c>
      <c r="U2110">
        <f t="shared" si="23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106.53</v>
      </c>
      <c r="P2111">
        <f t="shared" si="225"/>
        <v>106.5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9">
        <f t="shared" si="229"/>
        <v>42190.708530092597</v>
      </c>
      <c r="U2111">
        <f t="shared" si="23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100.35</v>
      </c>
      <c r="P2112">
        <f t="shared" si="225"/>
        <v>52.8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9">
        <f t="shared" si="229"/>
        <v>41787.207638888889</v>
      </c>
      <c r="U2112">
        <f t="shared" si="23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106.5</v>
      </c>
      <c r="P2113">
        <f t="shared" si="225"/>
        <v>54.6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9">
        <f t="shared" si="229"/>
        <v>40770.041666666664</v>
      </c>
      <c r="U2113">
        <f t="shared" si="23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27.3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9">
        <f t="shared" si="229"/>
        <v>41379.928159722222</v>
      </c>
      <c r="U2114">
        <f t="shared" si="23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ROUND((E2115/D2115)*100,2)</f>
        <v>104.86</v>
      </c>
      <c r="P2115">
        <f t="shared" ref="P2115:P2178" si="232">IF(E2115=0, 0,ROUND( E2115/L2115,1))</f>
        <v>68.599999999999994</v>
      </c>
      <c r="Q2115" t="str">
        <f t="shared" ref="Q2115:Q2178" si="233">LEFT(N2115,FIND("/",N2115,1)-1)</f>
        <v>music</v>
      </c>
      <c r="R2115" t="str">
        <f t="shared" ref="R2115:R2178" si="234">MID(N2115,FIND("/",N2115)+1,256)</f>
        <v>indie rock</v>
      </c>
      <c r="S2115" s="9">
        <f t="shared" ref="S2115:S2178" si="235">(((J2115/60)/60)/24)+DATE(1970,1,1)</f>
        <v>41870.86546296296</v>
      </c>
      <c r="T2115" s="9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104.7</v>
      </c>
      <c r="P2116">
        <f t="shared" si="232"/>
        <v>35.6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9">
        <f t="shared" si="236"/>
        <v>40521.207638888889</v>
      </c>
      <c r="U2116">
        <f t="shared" si="23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225.67</v>
      </c>
      <c r="P2117">
        <f t="shared" si="232"/>
        <v>94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9">
        <f t="shared" si="236"/>
        <v>40594.081030092595</v>
      </c>
      <c r="U2117">
        <f t="shared" si="23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100.9</v>
      </c>
      <c r="P2118">
        <f t="shared" si="232"/>
        <v>526.5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9">
        <f t="shared" si="236"/>
        <v>41184.777812500004</v>
      </c>
      <c r="U2118">
        <f t="shared" si="23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147.75</v>
      </c>
      <c r="P2119">
        <f t="shared" si="232"/>
        <v>50.7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9">
        <f t="shared" si="236"/>
        <v>42304.207638888889</v>
      </c>
      <c r="U2119">
        <f t="shared" si="23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134.61000000000001</v>
      </c>
      <c r="P2120">
        <f t="shared" si="232"/>
        <v>79.2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9">
        <f t="shared" si="236"/>
        <v>40748.839537037034</v>
      </c>
      <c r="U2120">
        <f t="shared" si="23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100.75</v>
      </c>
      <c r="P2121">
        <f t="shared" si="232"/>
        <v>91.6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9">
        <f t="shared" si="236"/>
        <v>41137.130150462966</v>
      </c>
      <c r="U2121">
        <f t="shared" si="23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100.88</v>
      </c>
      <c r="P2122">
        <f t="shared" si="232"/>
        <v>117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9">
        <f t="shared" si="236"/>
        <v>41640.964537037034</v>
      </c>
      <c r="U2122">
        <f t="shared" si="237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0.56999999999999995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9">
        <f t="shared" si="236"/>
        <v>42746.7424537037</v>
      </c>
      <c r="U2123">
        <f t="shared" si="237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0.39</v>
      </c>
      <c r="P2124">
        <f t="shared" si="232"/>
        <v>103.3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9">
        <f t="shared" si="236"/>
        <v>42742.300567129627</v>
      </c>
      <c r="U2124">
        <f t="shared" si="237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9">
        <f t="shared" si="236"/>
        <v>40252.290972222225</v>
      </c>
      <c r="U2125">
        <f t="shared" si="23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10.45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9">
        <f t="shared" si="236"/>
        <v>40512.208333333336</v>
      </c>
      <c r="U2126">
        <f t="shared" si="23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1.42</v>
      </c>
      <c r="P2127">
        <f t="shared" si="232"/>
        <v>31.6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9">
        <f t="shared" si="236"/>
        <v>42221.023530092592</v>
      </c>
      <c r="U2127">
        <f t="shared" si="23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0.05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9">
        <f t="shared" si="236"/>
        <v>41981.973229166666</v>
      </c>
      <c r="U2128">
        <f t="shared" si="237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28.84</v>
      </c>
      <c r="P2129">
        <f t="shared" si="232"/>
        <v>34.200000000000003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9">
        <f t="shared" si="236"/>
        <v>42075.463692129633</v>
      </c>
      <c r="U2129">
        <f t="shared" si="23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0.17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9">
        <f t="shared" si="236"/>
        <v>41903.772789351853</v>
      </c>
      <c r="U2130">
        <f t="shared" si="23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11.8</v>
      </c>
      <c r="P2131">
        <f t="shared" si="232"/>
        <v>19.7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9">
        <f t="shared" si="236"/>
        <v>42439.024305555555</v>
      </c>
      <c r="U2131">
        <f t="shared" si="23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0.2</v>
      </c>
      <c r="P2132">
        <f t="shared" si="232"/>
        <v>21.3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9">
        <f t="shared" si="236"/>
        <v>41867.086377314816</v>
      </c>
      <c r="U2132">
        <f t="shared" si="23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8.3000000000000007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9">
        <f t="shared" si="236"/>
        <v>42197.207071759258</v>
      </c>
      <c r="U2133">
        <f t="shared" si="23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2.11</v>
      </c>
      <c r="P2134">
        <f t="shared" si="232"/>
        <v>21.3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9">
        <f t="shared" si="236"/>
        <v>41673.487175925926</v>
      </c>
      <c r="U2134">
        <f t="shared" si="23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1.6</v>
      </c>
      <c r="P2135">
        <f t="shared" si="232"/>
        <v>5.3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9">
        <f t="shared" si="236"/>
        <v>40657.290972222225</v>
      </c>
      <c r="U2135">
        <f t="shared" si="23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1.73</v>
      </c>
      <c r="P2136">
        <f t="shared" si="232"/>
        <v>34.700000000000003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9">
        <f t="shared" si="236"/>
        <v>41391.886469907404</v>
      </c>
      <c r="U2136">
        <f t="shared" si="23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9.56</v>
      </c>
      <c r="P2137">
        <f t="shared" si="232"/>
        <v>21.7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9">
        <f t="shared" si="236"/>
        <v>41186.963344907403</v>
      </c>
      <c r="U2137">
        <f t="shared" si="23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0.06</v>
      </c>
      <c r="P2138">
        <f t="shared" si="232"/>
        <v>11.9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9">
        <f t="shared" si="236"/>
        <v>41566.509097222224</v>
      </c>
      <c r="U2138">
        <f t="shared" si="23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28.41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9">
        <f t="shared" si="236"/>
        <v>41978.771168981482</v>
      </c>
      <c r="U2139">
        <f t="shared" si="23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12.8</v>
      </c>
      <c r="P2140">
        <f t="shared" si="232"/>
        <v>10.7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9">
        <f t="shared" si="236"/>
        <v>41587.054849537039</v>
      </c>
      <c r="U2140">
        <f t="shared" si="23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5.42</v>
      </c>
      <c r="P2141">
        <f t="shared" si="232"/>
        <v>29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9">
        <f t="shared" si="236"/>
        <v>42677.750092592592</v>
      </c>
      <c r="U2141">
        <f t="shared" si="23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0.11</v>
      </c>
      <c r="P2142">
        <f t="shared" si="232"/>
        <v>50.9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9">
        <f t="shared" si="236"/>
        <v>41285.833611111113</v>
      </c>
      <c r="U2142">
        <f t="shared" si="237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>
        <f t="shared" si="232"/>
        <v>0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9">
        <f t="shared" si="236"/>
        <v>41957.277303240742</v>
      </c>
      <c r="U2143">
        <f t="shared" si="23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5.72</v>
      </c>
      <c r="P2144">
        <f t="shared" si="232"/>
        <v>50.1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9">
        <f t="shared" si="236"/>
        <v>42368.701504629629</v>
      </c>
      <c r="U2144">
        <f t="shared" si="23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11.25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9">
        <f t="shared" si="236"/>
        <v>40380.791666666664</v>
      </c>
      <c r="U2145">
        <f t="shared" si="23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1.71</v>
      </c>
      <c r="P2146">
        <f t="shared" si="232"/>
        <v>25.3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9">
        <f t="shared" si="236"/>
        <v>41531.546759259261</v>
      </c>
      <c r="U2146">
        <f t="shared" si="23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30.43</v>
      </c>
      <c r="P2147">
        <f t="shared" si="232"/>
        <v>51.3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9">
        <f t="shared" si="236"/>
        <v>41605.279097222221</v>
      </c>
      <c r="U2147">
        <f t="shared" si="23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0.02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9">
        <f t="shared" si="236"/>
        <v>42411.679513888885</v>
      </c>
      <c r="U2148">
        <f t="shared" si="237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0.7</v>
      </c>
      <c r="P2149">
        <f t="shared" si="232"/>
        <v>49.4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9">
        <f t="shared" si="236"/>
        <v>41959.337361111116</v>
      </c>
      <c r="U2149">
        <f t="shared" si="23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9">
        <f t="shared" si="236"/>
        <v>42096.691921296297</v>
      </c>
      <c r="U2150">
        <f t="shared" si="23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>
        <f t="shared" si="232"/>
        <v>0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9">
        <f t="shared" si="236"/>
        <v>40390</v>
      </c>
      <c r="U2151">
        <f t="shared" si="237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0.81</v>
      </c>
      <c r="P2152">
        <f t="shared" si="232"/>
        <v>101.3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9">
        <f t="shared" si="236"/>
        <v>42564.284710648149</v>
      </c>
      <c r="U2152">
        <f t="shared" si="23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0.26</v>
      </c>
      <c r="P2153">
        <f t="shared" si="232"/>
        <v>19.7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9">
        <f t="shared" si="236"/>
        <v>42550.847384259265</v>
      </c>
      <c r="U2153">
        <f t="shared" si="23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0.17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9">
        <f t="shared" si="236"/>
        <v>41713.790613425925</v>
      </c>
      <c r="U2154">
        <f t="shared" si="23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0.01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9">
        <f t="shared" si="236"/>
        <v>42014.332638888889</v>
      </c>
      <c r="U2155">
        <f t="shared" si="237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0.8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9">
        <f t="shared" si="236"/>
        <v>41667.632256944446</v>
      </c>
      <c r="U2156">
        <f t="shared" si="23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2.2999999999999998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9">
        <f t="shared" si="236"/>
        <v>42460.70584490741</v>
      </c>
      <c r="U2157">
        <f t="shared" si="23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2.67</v>
      </c>
      <c r="P2158">
        <f t="shared" si="232"/>
        <v>18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9">
        <f t="shared" si="236"/>
        <v>41533.85423611111</v>
      </c>
      <c r="U2158">
        <f t="shared" si="23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28.19</v>
      </c>
      <c r="P2159">
        <f t="shared" si="232"/>
        <v>370.9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9">
        <f t="shared" si="236"/>
        <v>42727.332638888889</v>
      </c>
      <c r="U2159">
        <f t="shared" si="23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6.59</v>
      </c>
      <c r="P2160">
        <f t="shared" si="232"/>
        <v>63.6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9">
        <f t="shared" si="236"/>
        <v>41309.853865740741</v>
      </c>
      <c r="U2160">
        <f t="shared" si="237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0.72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9">
        <f t="shared" si="236"/>
        <v>40740.731180555551</v>
      </c>
      <c r="U2161">
        <f t="shared" si="23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0.85</v>
      </c>
      <c r="P2162">
        <f t="shared" si="232"/>
        <v>5.3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9">
        <f t="shared" si="236"/>
        <v>41048.711863425924</v>
      </c>
      <c r="U2162">
        <f t="shared" si="23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115.75</v>
      </c>
      <c r="P2163">
        <f t="shared" si="232"/>
        <v>35.6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9">
        <f t="shared" si="236"/>
        <v>42270.852534722217</v>
      </c>
      <c r="U2163">
        <f t="shared" si="23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112.27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9">
        <f t="shared" si="236"/>
        <v>41844.766099537039</v>
      </c>
      <c r="U2164">
        <f t="shared" si="23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132.19999999999999</v>
      </c>
      <c r="P2165">
        <f t="shared" si="232"/>
        <v>75.099999999999994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9">
        <f t="shared" si="236"/>
        <v>42163.159722222219</v>
      </c>
      <c r="U2165">
        <f t="shared" si="23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102.64</v>
      </c>
      <c r="P2166">
        <f t="shared" si="232"/>
        <v>68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9">
        <f t="shared" si="236"/>
        <v>42546.165972222225</v>
      </c>
      <c r="U2166">
        <f t="shared" si="23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138.63999999999999</v>
      </c>
      <c r="P2167">
        <f t="shared" si="232"/>
        <v>29.6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9">
        <f t="shared" si="236"/>
        <v>42468.625405092593</v>
      </c>
      <c r="U2167">
        <f t="shared" si="23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146.6</v>
      </c>
      <c r="P2168">
        <f t="shared" si="232"/>
        <v>91.6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9">
        <f t="shared" si="236"/>
        <v>41978.879837962959</v>
      </c>
      <c r="U2168">
        <f t="shared" si="23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9">
        <f t="shared" si="236"/>
        <v>41167.066400462965</v>
      </c>
      <c r="U2169">
        <f t="shared" si="23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121.58</v>
      </c>
      <c r="P2170">
        <f t="shared" si="232"/>
        <v>64.400000000000006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9">
        <f t="shared" si="236"/>
        <v>42776.208333333328</v>
      </c>
      <c r="U2170">
        <f t="shared" si="23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21.9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9">
        <f t="shared" si="236"/>
        <v>42796.700821759259</v>
      </c>
      <c r="U2171">
        <f t="shared" si="23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180.86</v>
      </c>
      <c r="P2172">
        <f t="shared" si="232"/>
        <v>33.299999999999997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9">
        <f t="shared" si="236"/>
        <v>42238.750254629631</v>
      </c>
      <c r="U2172">
        <f t="shared" si="23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106.08</v>
      </c>
      <c r="P2173">
        <f t="shared" si="232"/>
        <v>90.3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9">
        <f t="shared" si="236"/>
        <v>42177.208333333328</v>
      </c>
      <c r="U2173">
        <f t="shared" si="23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76.900000000000006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9">
        <f t="shared" si="236"/>
        <v>42112.580092592587</v>
      </c>
      <c r="U2174">
        <f t="shared" si="23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126.93</v>
      </c>
      <c r="P2175">
        <f t="shared" si="232"/>
        <v>59.2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9">
        <f t="shared" si="236"/>
        <v>41527.165972222225</v>
      </c>
      <c r="U2175">
        <f t="shared" si="23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102.98</v>
      </c>
      <c r="P2176">
        <f t="shared" si="232"/>
        <v>65.400000000000006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9">
        <f t="shared" si="236"/>
        <v>42495.542905092589</v>
      </c>
      <c r="U2176">
        <f t="shared" si="23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67.3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9">
        <f t="shared" si="236"/>
        <v>42572.009097222224</v>
      </c>
      <c r="U2177">
        <f t="shared" si="23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126.02</v>
      </c>
      <c r="P2178">
        <f t="shared" si="232"/>
        <v>88.7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9">
        <f t="shared" si="236"/>
        <v>42126.633206018523</v>
      </c>
      <c r="U2178">
        <f t="shared" si="23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ROUND((E2179/D2179)*100,2)</f>
        <v>100.12</v>
      </c>
      <c r="P2179">
        <f t="shared" ref="P2179:P2242" si="239">IF(E2179=0, 0,ROUND( E2179/L2179,1))</f>
        <v>65.900000000000006</v>
      </c>
      <c r="Q2179" t="str">
        <f t="shared" ref="Q2179:Q2242" si="240">LEFT(N2179,FIND("/",N2179,1)-1)</f>
        <v>music</v>
      </c>
      <c r="R2179" t="str">
        <f t="shared" ref="R2179:R2242" si="241">MID(N2179,FIND("/",N2179)+1,256)</f>
        <v>rock</v>
      </c>
      <c r="S2179" s="9">
        <f t="shared" ref="S2179:S2242" si="242">(((J2179/60)/60)/24)+DATE(1970,1,1)</f>
        <v>42502.250775462962</v>
      </c>
      <c r="T2179" s="9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138.63999999999999</v>
      </c>
      <c r="P2180">
        <f t="shared" si="239"/>
        <v>40.299999999999997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9">
        <f t="shared" si="243"/>
        <v>42753.63653935185</v>
      </c>
      <c r="U2180">
        <f t="shared" si="24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161.4</v>
      </c>
      <c r="P2181">
        <f t="shared" si="239"/>
        <v>76.900000000000006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9">
        <f t="shared" si="243"/>
        <v>42105.171203703707</v>
      </c>
      <c r="U2181">
        <f t="shared" si="24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107.18</v>
      </c>
      <c r="P2182">
        <f t="shared" si="239"/>
        <v>68.7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9">
        <f t="shared" si="243"/>
        <v>42321.711435185185</v>
      </c>
      <c r="U2182">
        <f t="shared" si="24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153.1</v>
      </c>
      <c r="P2183">
        <f t="shared" si="239"/>
        <v>57.8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9">
        <f t="shared" si="243"/>
        <v>42787.005243055552</v>
      </c>
      <c r="U2183">
        <f t="shared" si="24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524.16999999999996</v>
      </c>
      <c r="P2184">
        <f t="shared" si="239"/>
        <v>44.2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9">
        <f t="shared" si="243"/>
        <v>41914.900752314818</v>
      </c>
      <c r="U2184">
        <f t="shared" si="24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489.28</v>
      </c>
      <c r="P2185">
        <f t="shared" si="239"/>
        <v>31.6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9">
        <f t="shared" si="243"/>
        <v>42775.208333333328</v>
      </c>
      <c r="U2185">
        <f t="shared" si="24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284.74</v>
      </c>
      <c r="P2186">
        <f t="shared" si="239"/>
        <v>107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9">
        <f t="shared" si="243"/>
        <v>42394.666666666672</v>
      </c>
      <c r="U2186">
        <f t="shared" si="24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1856.97</v>
      </c>
      <c r="P2187">
        <f t="shared" si="239"/>
        <v>149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9">
        <f t="shared" si="243"/>
        <v>41359.349988425929</v>
      </c>
      <c r="U2187">
        <f t="shared" si="24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109.68</v>
      </c>
      <c r="P2188">
        <f t="shared" si="239"/>
        <v>56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9">
        <f t="shared" si="243"/>
        <v>42620.083333333328</v>
      </c>
      <c r="U2188">
        <f t="shared" si="24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1014.64</v>
      </c>
      <c r="P2189">
        <f t="shared" si="239"/>
        <v>57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9">
        <f t="shared" si="243"/>
        <v>42097.165972222225</v>
      </c>
      <c r="U2189">
        <f t="shared" si="24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412.18</v>
      </c>
      <c r="P2190">
        <f t="shared" si="239"/>
        <v>44.1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9">
        <f t="shared" si="243"/>
        <v>42668.708333333328</v>
      </c>
      <c r="U2190">
        <f t="shared" si="24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503.25</v>
      </c>
      <c r="P2191">
        <f t="shared" si="239"/>
        <v>68.599999999999994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9">
        <f t="shared" si="243"/>
        <v>42481.916666666672</v>
      </c>
      <c r="U2191">
        <f t="shared" si="24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184.61</v>
      </c>
      <c r="P2192">
        <f t="shared" si="239"/>
        <v>65.3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9">
        <f t="shared" si="243"/>
        <v>42452.290972222225</v>
      </c>
      <c r="U2192">
        <f t="shared" si="24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119.73</v>
      </c>
      <c r="P2193">
        <f t="shared" si="239"/>
        <v>35.9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9">
        <f t="shared" si="243"/>
        <v>42780.833645833336</v>
      </c>
      <c r="U2193">
        <f t="shared" si="24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1081.24</v>
      </c>
      <c r="P2194">
        <f t="shared" si="239"/>
        <v>40.1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9">
        <f t="shared" si="243"/>
        <v>42719.958333333328</v>
      </c>
      <c r="U2194">
        <f t="shared" si="24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452.37</v>
      </c>
      <c r="P2195">
        <f t="shared" si="239"/>
        <v>75.599999999999994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9">
        <f t="shared" si="243"/>
        <v>42695.207638888889</v>
      </c>
      <c r="U2195">
        <f t="shared" si="24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537.37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9">
        <f t="shared" si="243"/>
        <v>42455.716319444444</v>
      </c>
      <c r="U2196">
        <f t="shared" si="24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120.33</v>
      </c>
      <c r="P2197">
        <f t="shared" si="239"/>
        <v>48.1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9">
        <f t="shared" si="243"/>
        <v>42227.771990740745</v>
      </c>
      <c r="U2197">
        <f t="shared" si="24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113.84</v>
      </c>
      <c r="P2198">
        <f t="shared" si="239"/>
        <v>68.099999999999994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9">
        <f t="shared" si="243"/>
        <v>42706.291666666672</v>
      </c>
      <c r="U2198">
        <f t="shared" si="24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951.03</v>
      </c>
      <c r="P2199">
        <f t="shared" si="239"/>
        <v>65.900000000000006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9">
        <f t="shared" si="243"/>
        <v>42063.584016203706</v>
      </c>
      <c r="U2199">
        <f t="shared" si="24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132.88999999999999</v>
      </c>
      <c r="P2200">
        <f t="shared" si="239"/>
        <v>81.7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9">
        <f t="shared" si="243"/>
        <v>42322.555555555555</v>
      </c>
      <c r="U2200">
        <f t="shared" si="24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146.97999999999999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9">
        <f t="shared" si="243"/>
        <v>42292.416643518518</v>
      </c>
      <c r="U2201">
        <f t="shared" si="24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542.15</v>
      </c>
      <c r="P2202">
        <f t="shared" si="239"/>
        <v>41.2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9">
        <f t="shared" si="243"/>
        <v>42191.125</v>
      </c>
      <c r="U2202">
        <f t="shared" si="24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382.72</v>
      </c>
      <c r="P2203">
        <f t="shared" si="239"/>
        <v>15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9">
        <f t="shared" si="243"/>
        <v>41290.846817129634</v>
      </c>
      <c r="U2203">
        <f t="shared" si="24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704.18</v>
      </c>
      <c r="P2204">
        <f t="shared" si="239"/>
        <v>39.1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9">
        <f t="shared" si="243"/>
        <v>41214.849166666667</v>
      </c>
      <c r="U2204">
        <f t="shared" si="24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109.55</v>
      </c>
      <c r="P2205">
        <f t="shared" si="239"/>
        <v>43.8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9">
        <f t="shared" si="243"/>
        <v>42271.85974537037</v>
      </c>
      <c r="U2205">
        <f t="shared" si="24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132.87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9">
        <f t="shared" si="243"/>
        <v>41342.311562499999</v>
      </c>
      <c r="U2206">
        <f t="shared" si="24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42.2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9">
        <f t="shared" si="243"/>
        <v>41061.82163194444</v>
      </c>
      <c r="U2207">
        <f t="shared" si="24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102.73</v>
      </c>
      <c r="P2208">
        <f t="shared" si="239"/>
        <v>33.200000000000003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9">
        <f t="shared" si="243"/>
        <v>41015.257222222222</v>
      </c>
      <c r="U2208">
        <f t="shared" si="24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285.7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9">
        <f t="shared" si="243"/>
        <v>41594.235798611109</v>
      </c>
      <c r="U2209">
        <f t="shared" si="24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101.6</v>
      </c>
      <c r="P2210">
        <f t="shared" si="239"/>
        <v>42.3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9">
        <f t="shared" si="243"/>
        <v>41006.166666666664</v>
      </c>
      <c r="U2210">
        <f t="shared" si="24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150.80000000000001</v>
      </c>
      <c r="P2211">
        <f t="shared" si="239"/>
        <v>50.3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9">
        <f t="shared" si="243"/>
        <v>41743.958333333336</v>
      </c>
      <c r="U2211">
        <f t="shared" si="24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111.43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9">
        <f t="shared" si="243"/>
        <v>41013.73333333333</v>
      </c>
      <c r="U2212">
        <f t="shared" si="24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195.6</v>
      </c>
      <c r="P2213">
        <f t="shared" si="239"/>
        <v>40.799999999999997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9">
        <f t="shared" si="243"/>
        <v>41739.290972222225</v>
      </c>
      <c r="U2213">
        <f t="shared" si="24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114.38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9">
        <f t="shared" si="243"/>
        <v>41582.041666666664</v>
      </c>
      <c r="U2214">
        <f t="shared" si="24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9">
        <f t="shared" si="243"/>
        <v>42139.826145833329</v>
      </c>
      <c r="U2215">
        <f t="shared" si="24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292.5</v>
      </c>
      <c r="P2216">
        <f t="shared" si="239"/>
        <v>73.099999999999994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9">
        <f t="shared" si="243"/>
        <v>41676.792222222226</v>
      </c>
      <c r="U2216">
        <f t="shared" si="24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156.36000000000001</v>
      </c>
      <c r="P2217">
        <f t="shared" si="239"/>
        <v>26.1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9">
        <f t="shared" si="243"/>
        <v>40981.290972222225</v>
      </c>
      <c r="U2217">
        <f t="shared" si="24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105.67</v>
      </c>
      <c r="P2218">
        <f t="shared" si="239"/>
        <v>22.6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9">
        <f t="shared" si="243"/>
        <v>42208.751678240747</v>
      </c>
      <c r="U2218">
        <f t="shared" si="24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101.19</v>
      </c>
      <c r="P2219">
        <f t="shared" si="239"/>
        <v>47.2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9">
        <f t="shared" si="243"/>
        <v>42310.333333333328</v>
      </c>
      <c r="U2219">
        <f t="shared" si="24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122.83</v>
      </c>
      <c r="P2220">
        <f t="shared" si="239"/>
        <v>32.299999999999997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9">
        <f t="shared" si="243"/>
        <v>41150</v>
      </c>
      <c r="U2220">
        <f t="shared" si="24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101.5</v>
      </c>
      <c r="P2221">
        <f t="shared" si="239"/>
        <v>53.4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9">
        <f t="shared" si="243"/>
        <v>42235.718888888892</v>
      </c>
      <c r="U2221">
        <f t="shared" si="24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101.14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9">
        <f t="shared" si="243"/>
        <v>41482.060601851852</v>
      </c>
      <c r="U2222">
        <f t="shared" si="24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108.12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9">
        <f t="shared" si="243"/>
        <v>42483</v>
      </c>
      <c r="U2223">
        <f t="shared" si="24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162.6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9">
        <f t="shared" si="243"/>
        <v>40936.787581018521</v>
      </c>
      <c r="U2224">
        <f t="shared" si="24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105.8</v>
      </c>
      <c r="P2225">
        <f t="shared" si="239"/>
        <v>206.3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9">
        <f t="shared" si="243"/>
        <v>42182.640833333338</v>
      </c>
      <c r="U2225">
        <f t="shared" si="24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243.15</v>
      </c>
      <c r="P2226">
        <f t="shared" si="239"/>
        <v>82.1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9">
        <f t="shared" si="243"/>
        <v>42672.791666666672</v>
      </c>
      <c r="U2226">
        <f t="shared" si="24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944.83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9">
        <f t="shared" si="243"/>
        <v>41903.79184027778</v>
      </c>
      <c r="U2227">
        <f t="shared" si="24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108.46</v>
      </c>
      <c r="P2228">
        <f t="shared" si="239"/>
        <v>60.8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9">
        <f t="shared" si="243"/>
        <v>42412.207638888889</v>
      </c>
      <c r="U2228">
        <f t="shared" si="24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157.38</v>
      </c>
      <c r="P2229">
        <f t="shared" si="239"/>
        <v>68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9">
        <f t="shared" si="243"/>
        <v>41591.849016203705</v>
      </c>
      <c r="U2229">
        <f t="shared" si="24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1174.49</v>
      </c>
      <c r="P2230">
        <f t="shared" si="239"/>
        <v>81.599999999999994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9">
        <f t="shared" si="243"/>
        <v>42232.278194444443</v>
      </c>
      <c r="U2230">
        <f t="shared" si="24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171.05</v>
      </c>
      <c r="P2231">
        <f t="shared" si="239"/>
        <v>25.4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9">
        <f t="shared" si="243"/>
        <v>41520.166666666664</v>
      </c>
      <c r="U2231">
        <f t="shared" si="24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125.95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9">
        <f t="shared" si="243"/>
        <v>41754.881099537037</v>
      </c>
      <c r="U2232">
        <f t="shared" si="24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1212.1300000000001</v>
      </c>
      <c r="P2233">
        <f t="shared" si="239"/>
        <v>27.2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9">
        <f t="shared" si="243"/>
        <v>41450.208333333336</v>
      </c>
      <c r="U2233">
        <f t="shared" si="24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495.8</v>
      </c>
      <c r="P2234">
        <f t="shared" si="239"/>
        <v>25.1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9">
        <f t="shared" si="243"/>
        <v>41839.125</v>
      </c>
      <c r="U2234">
        <f t="shared" si="24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332.04</v>
      </c>
      <c r="P2235">
        <f t="shared" si="239"/>
        <v>21.2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9">
        <f t="shared" si="243"/>
        <v>42352</v>
      </c>
      <c r="U2235">
        <f t="shared" si="24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41.6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9">
        <f t="shared" si="243"/>
        <v>42740.824618055558</v>
      </c>
      <c r="U2236">
        <f t="shared" si="24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153.32</v>
      </c>
      <c r="P2237">
        <f t="shared" si="239"/>
        <v>135.6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9">
        <f t="shared" si="243"/>
        <v>42091.980451388896</v>
      </c>
      <c r="U2237">
        <f t="shared" si="24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537.11</v>
      </c>
      <c r="P2238">
        <f t="shared" si="239"/>
        <v>22.1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9">
        <f t="shared" si="243"/>
        <v>42401.617164351846</v>
      </c>
      <c r="U2238">
        <f t="shared" si="24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352.93</v>
      </c>
      <c r="P2239">
        <f t="shared" si="239"/>
        <v>64.599999999999994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9">
        <f t="shared" si="243"/>
        <v>41955.332638888889</v>
      </c>
      <c r="U2239">
        <f t="shared" si="24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137.4</v>
      </c>
      <c r="P2240">
        <f t="shared" si="239"/>
        <v>69.599999999999994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9">
        <f t="shared" si="243"/>
        <v>42804.621712962966</v>
      </c>
      <c r="U2240">
        <f t="shared" si="24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128.03</v>
      </c>
      <c r="P2241">
        <f t="shared" si="239"/>
        <v>75.099999999999994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9">
        <f t="shared" si="243"/>
        <v>41609.168055555558</v>
      </c>
      <c r="U2241">
        <f t="shared" si="24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270.68</v>
      </c>
      <c r="P2242">
        <f t="shared" si="239"/>
        <v>141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9">
        <f t="shared" si="243"/>
        <v>42482.825740740736</v>
      </c>
      <c r="U2242">
        <f t="shared" si="24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ROUND((E2243/D2243)*100,2)</f>
        <v>806.4</v>
      </c>
      <c r="P2243">
        <f t="shared" ref="P2243:P2306" si="246">IF(E2243=0, 0,ROUND( E2243/L2243,1))</f>
        <v>49.5</v>
      </c>
      <c r="Q2243" t="str">
        <f t="shared" ref="Q2243:Q2306" si="247">LEFT(N2243,FIND("/",N2243,1)-1)</f>
        <v>games</v>
      </c>
      <c r="R2243" t="str">
        <f t="shared" ref="R2243:R2306" si="248">MID(N2243,FIND("/",N2243)+1,256)</f>
        <v>tabletop games</v>
      </c>
      <c r="S2243" s="9">
        <f t="shared" ref="S2243:S2306" si="249">(((J2243/60)/60)/24)+DATE(1970,1,1)</f>
        <v>42766.827546296292</v>
      </c>
      <c r="T2243" s="9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1360.1</v>
      </c>
      <c r="P2244">
        <f t="shared" si="246"/>
        <v>53.9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9">
        <f t="shared" si="250"/>
        <v>41605.126388888886</v>
      </c>
      <c r="U2244">
        <f t="shared" si="25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4.5999999999999996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9">
        <f t="shared" si="250"/>
        <v>42807.125</v>
      </c>
      <c r="U2245">
        <f t="shared" si="25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377.02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9">
        <f t="shared" si="250"/>
        <v>42659.854166666672</v>
      </c>
      <c r="U2246">
        <f t="shared" si="25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2647.03</v>
      </c>
      <c r="P2247">
        <f t="shared" si="246"/>
        <v>53.5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9">
        <f t="shared" si="250"/>
        <v>41691.75</v>
      </c>
      <c r="U2247">
        <f t="shared" si="25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100.12</v>
      </c>
      <c r="P2248">
        <f t="shared" si="246"/>
        <v>43.9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9">
        <f t="shared" si="250"/>
        <v>42251.79178240741</v>
      </c>
      <c r="U2248">
        <f t="shared" si="25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104.45</v>
      </c>
      <c r="P2249">
        <f t="shared" si="246"/>
        <v>50.9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9">
        <f t="shared" si="250"/>
        <v>42214.666261574079</v>
      </c>
      <c r="U2249">
        <f t="shared" si="25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107.21</v>
      </c>
      <c r="P2250">
        <f t="shared" si="246"/>
        <v>58.6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9">
        <f t="shared" si="250"/>
        <v>42718.875902777778</v>
      </c>
      <c r="U2250">
        <f t="shared" si="25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168.77</v>
      </c>
      <c r="P2251">
        <f t="shared" si="246"/>
        <v>32.799999999999997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9">
        <f t="shared" si="250"/>
        <v>41366.661631944444</v>
      </c>
      <c r="U2251">
        <f t="shared" si="25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975.11</v>
      </c>
      <c r="P2252">
        <f t="shared" si="246"/>
        <v>426.9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9">
        <f t="shared" si="250"/>
        <v>42707.0471412037</v>
      </c>
      <c r="U2252">
        <f t="shared" si="25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134.44999999999999</v>
      </c>
      <c r="P2253">
        <f t="shared" si="246"/>
        <v>23.8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9">
        <f t="shared" si="250"/>
        <v>41867.34579861111</v>
      </c>
      <c r="U2253">
        <f t="shared" si="25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272.27999999999997</v>
      </c>
      <c r="P2254">
        <f t="shared" si="246"/>
        <v>98.4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9">
        <f t="shared" si="250"/>
        <v>42588.327986111108</v>
      </c>
      <c r="U2254">
        <f t="shared" si="25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112.69</v>
      </c>
      <c r="P2255">
        <f t="shared" si="246"/>
        <v>107.3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9">
        <f t="shared" si="250"/>
        <v>42326.672997685186</v>
      </c>
      <c r="U2255">
        <f t="shared" si="25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459.8</v>
      </c>
      <c r="P2256">
        <f t="shared" si="246"/>
        <v>11.7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9">
        <f t="shared" si="250"/>
        <v>42759.647777777776</v>
      </c>
      <c r="U2256">
        <f t="shared" si="25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286.66000000000003</v>
      </c>
      <c r="P2257">
        <f t="shared" si="246"/>
        <v>41.8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9">
        <f t="shared" si="250"/>
        <v>42497.951979166668</v>
      </c>
      <c r="U2257">
        <f t="shared" si="25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222.71</v>
      </c>
      <c r="P2258">
        <f t="shared" si="246"/>
        <v>21.4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9">
        <f t="shared" si="250"/>
        <v>42696.451921296291</v>
      </c>
      <c r="U2258">
        <f t="shared" si="25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636.14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9">
        <f t="shared" si="250"/>
        <v>42540.958333333328</v>
      </c>
      <c r="U2259">
        <f t="shared" si="25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146.5</v>
      </c>
      <c r="P2260">
        <f t="shared" si="246"/>
        <v>15.7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9">
        <f t="shared" si="250"/>
        <v>42166.75100694444</v>
      </c>
      <c r="U2260">
        <f t="shared" si="25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1867.1</v>
      </c>
      <c r="P2261">
        <f t="shared" si="246"/>
        <v>90.6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9">
        <f t="shared" si="250"/>
        <v>42712.804814814815</v>
      </c>
      <c r="U2261">
        <f t="shared" si="25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326.92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9">
        <f t="shared" si="250"/>
        <v>41724.975115740745</v>
      </c>
      <c r="U2262">
        <f t="shared" si="25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779.5</v>
      </c>
      <c r="P2263">
        <f t="shared" si="246"/>
        <v>37.1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9">
        <f t="shared" si="250"/>
        <v>42780.724768518514</v>
      </c>
      <c r="U2263">
        <f t="shared" si="25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154.15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9">
        <f t="shared" si="250"/>
        <v>41961</v>
      </c>
      <c r="U2264">
        <f t="shared" si="25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115.55</v>
      </c>
      <c r="P2265">
        <f t="shared" si="246"/>
        <v>144.4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9">
        <f t="shared" si="250"/>
        <v>42035.832326388889</v>
      </c>
      <c r="U2265">
        <f t="shared" si="25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180.03</v>
      </c>
      <c r="P2266">
        <f t="shared" si="246"/>
        <v>24.3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9">
        <f t="shared" si="250"/>
        <v>42513.125</v>
      </c>
      <c r="U2266">
        <f t="shared" si="25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298.5</v>
      </c>
      <c r="P2267">
        <f t="shared" si="246"/>
        <v>35.1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9">
        <f t="shared" si="250"/>
        <v>42696.853090277778</v>
      </c>
      <c r="U2267">
        <f t="shared" si="25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320.27</v>
      </c>
      <c r="P2268">
        <f t="shared" si="246"/>
        <v>24.8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9">
        <f t="shared" si="250"/>
        <v>42487.083333333328</v>
      </c>
      <c r="U2268">
        <f t="shared" si="25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380.53</v>
      </c>
      <c r="P2269">
        <f t="shared" si="246"/>
        <v>188.4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9">
        <f t="shared" si="250"/>
        <v>41994.041666666672</v>
      </c>
      <c r="U2269">
        <f t="shared" si="25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102.6</v>
      </c>
      <c r="P2270">
        <f t="shared" si="246"/>
        <v>148.1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9">
        <f t="shared" si="250"/>
        <v>42806.082349537035</v>
      </c>
      <c r="U2270">
        <f t="shared" si="25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1801.64</v>
      </c>
      <c r="P2271">
        <f t="shared" si="246"/>
        <v>49.9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9">
        <f t="shared" si="250"/>
        <v>42801.208333333328</v>
      </c>
      <c r="U2271">
        <f t="shared" si="25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720.25</v>
      </c>
      <c r="P2272">
        <f t="shared" si="246"/>
        <v>107.8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9">
        <f t="shared" si="250"/>
        <v>42745.915972222225</v>
      </c>
      <c r="U2272">
        <f t="shared" si="25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283.08999999999997</v>
      </c>
      <c r="P2273">
        <f t="shared" si="246"/>
        <v>42.6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9">
        <f t="shared" si="250"/>
        <v>42714.000046296293</v>
      </c>
      <c r="U2273">
        <f t="shared" si="25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1356.6</v>
      </c>
      <c r="P2274">
        <f t="shared" si="246"/>
        <v>14.4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9">
        <f t="shared" si="250"/>
        <v>42345.699490740735</v>
      </c>
      <c r="U2274">
        <f t="shared" si="25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220.36</v>
      </c>
      <c r="P2275">
        <f t="shared" si="246"/>
        <v>37.5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9">
        <f t="shared" si="250"/>
        <v>42806.507430555561</v>
      </c>
      <c r="U2275">
        <f t="shared" si="25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119.6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9">
        <f t="shared" si="250"/>
        <v>41693.500659722224</v>
      </c>
      <c r="U2276">
        <f t="shared" si="25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407.77</v>
      </c>
      <c r="P2277">
        <f t="shared" si="246"/>
        <v>33.6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9">
        <f t="shared" si="250"/>
        <v>41995.616655092599</v>
      </c>
      <c r="U2277">
        <f t="shared" si="25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105.82</v>
      </c>
      <c r="P2278">
        <f t="shared" si="246"/>
        <v>64.7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9">
        <f t="shared" si="250"/>
        <v>41644.651493055557</v>
      </c>
      <c r="U2278">
        <f t="shared" si="25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141.08000000000001</v>
      </c>
      <c r="P2279">
        <f t="shared" si="246"/>
        <v>57.9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9">
        <f t="shared" si="250"/>
        <v>40966.678506944445</v>
      </c>
      <c r="U2279">
        <f t="shared" si="25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270.7</v>
      </c>
      <c r="P2280">
        <f t="shared" si="246"/>
        <v>53.1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9">
        <f t="shared" si="250"/>
        <v>42372.957638888889</v>
      </c>
      <c r="U2280">
        <f t="shared" si="25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153.80000000000001</v>
      </c>
      <c r="P2281">
        <f t="shared" si="246"/>
        <v>48.1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9">
        <f t="shared" si="250"/>
        <v>42039.166666666672</v>
      </c>
      <c r="U2281">
        <f t="shared" si="25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403.58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9">
        <f t="shared" si="250"/>
        <v>42264.624895833331</v>
      </c>
      <c r="U2282">
        <f t="shared" si="25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50.5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9">
        <f t="shared" si="250"/>
        <v>40749.284722222219</v>
      </c>
      <c r="U2283">
        <f t="shared" si="25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185.33</v>
      </c>
      <c r="P2284">
        <f t="shared" si="246"/>
        <v>115.8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9">
        <f t="shared" si="250"/>
        <v>42383.17460648148</v>
      </c>
      <c r="U2284">
        <f t="shared" si="25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100.86</v>
      </c>
      <c r="P2285">
        <f t="shared" si="246"/>
        <v>63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9">
        <f t="shared" si="250"/>
        <v>41038.083379629628</v>
      </c>
      <c r="U2285">
        <f t="shared" si="25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106.22</v>
      </c>
      <c r="P2286">
        <f t="shared" si="246"/>
        <v>108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9">
        <f t="shared" si="250"/>
        <v>40614.166666666664</v>
      </c>
      <c r="U2286">
        <f t="shared" si="25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121.37</v>
      </c>
      <c r="P2287">
        <f t="shared" si="246"/>
        <v>46.1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9">
        <f t="shared" si="250"/>
        <v>41089.185682870368</v>
      </c>
      <c r="U2287">
        <f t="shared" si="25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100.07</v>
      </c>
      <c r="P2288">
        <f t="shared" si="246"/>
        <v>107.2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9">
        <f t="shared" si="250"/>
        <v>41523.165972222225</v>
      </c>
      <c r="U2288">
        <f t="shared" si="25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119.98</v>
      </c>
      <c r="P2289">
        <f t="shared" si="246"/>
        <v>50.9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9">
        <f t="shared" si="250"/>
        <v>41813.667361111111</v>
      </c>
      <c r="U2289">
        <f t="shared" si="25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100.1</v>
      </c>
      <c r="P2290">
        <f t="shared" si="246"/>
        <v>40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9">
        <f t="shared" si="250"/>
        <v>41086.75</v>
      </c>
      <c r="U2290">
        <f t="shared" si="25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107.4</v>
      </c>
      <c r="P2291">
        <f t="shared" si="246"/>
        <v>64.400000000000006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9">
        <f t="shared" si="250"/>
        <v>41614.973611111112</v>
      </c>
      <c r="U2291">
        <f t="shared" si="25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104.07</v>
      </c>
      <c r="P2292">
        <f t="shared" si="246"/>
        <v>53.8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9">
        <f t="shared" si="250"/>
        <v>40148.708333333336</v>
      </c>
      <c r="U2292">
        <f t="shared" si="25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172.8</v>
      </c>
      <c r="P2293">
        <f t="shared" si="246"/>
        <v>100.5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9">
        <f t="shared" si="250"/>
        <v>41022.166666666664</v>
      </c>
      <c r="U2293">
        <f t="shared" si="25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107.25</v>
      </c>
      <c r="P2294">
        <f t="shared" si="246"/>
        <v>46.6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9">
        <f t="shared" si="250"/>
        <v>41017.697638888887</v>
      </c>
      <c r="U2294">
        <f t="shared" si="25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108.24</v>
      </c>
      <c r="P2295">
        <f t="shared" si="246"/>
        <v>34.1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9">
        <f t="shared" si="250"/>
        <v>41177.165972222225</v>
      </c>
      <c r="U2295">
        <f t="shared" si="25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146.08000000000001</v>
      </c>
      <c r="P2296">
        <f t="shared" si="246"/>
        <v>65.2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9">
        <f t="shared" si="250"/>
        <v>41294.72314814815</v>
      </c>
      <c r="U2296">
        <f t="shared" si="25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125.25</v>
      </c>
      <c r="P2297">
        <f t="shared" si="246"/>
        <v>44.2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9">
        <f t="shared" si="250"/>
        <v>41300.954351851848</v>
      </c>
      <c r="U2297">
        <f t="shared" si="25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149.07</v>
      </c>
      <c r="P2298">
        <f t="shared" si="246"/>
        <v>72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9">
        <f t="shared" si="250"/>
        <v>40962.731782407405</v>
      </c>
      <c r="U2298">
        <f t="shared" si="25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100.6</v>
      </c>
      <c r="P2299">
        <f t="shared" si="246"/>
        <v>52.9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9">
        <f t="shared" si="250"/>
        <v>40982.165972222225</v>
      </c>
      <c r="U2299">
        <f t="shared" si="25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105.07</v>
      </c>
      <c r="P2300">
        <f t="shared" si="246"/>
        <v>109.5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9">
        <f t="shared" si="250"/>
        <v>41724.798993055556</v>
      </c>
      <c r="U2300">
        <f t="shared" si="25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350.17</v>
      </c>
      <c r="P2301">
        <f t="shared" si="246"/>
        <v>75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9">
        <f t="shared" si="250"/>
        <v>40580.032511574071</v>
      </c>
      <c r="U2301">
        <f t="shared" si="25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101.25</v>
      </c>
      <c r="P2302">
        <f t="shared" si="246"/>
        <v>115.7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9">
        <f t="shared" si="250"/>
        <v>41088.727037037039</v>
      </c>
      <c r="U2302">
        <f t="shared" si="25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133.6</v>
      </c>
      <c r="P2303">
        <f t="shared" si="246"/>
        <v>31.7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9">
        <f t="shared" si="250"/>
        <v>41446.146944444445</v>
      </c>
      <c r="U2303">
        <f t="shared" si="25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170.65</v>
      </c>
      <c r="P2304">
        <f t="shared" si="246"/>
        <v>46.2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9">
        <f t="shared" si="250"/>
        <v>41639.291666666664</v>
      </c>
      <c r="U2304">
        <f t="shared" si="25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109.36</v>
      </c>
      <c r="P2305">
        <f t="shared" si="246"/>
        <v>68.5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9">
        <f t="shared" si="250"/>
        <v>40890.152731481481</v>
      </c>
      <c r="U2305">
        <f t="shared" si="25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100.7</v>
      </c>
      <c r="P2306">
        <f t="shared" si="246"/>
        <v>53.5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9">
        <f t="shared" si="250"/>
        <v>40544.207638888889</v>
      </c>
      <c r="U2306">
        <f t="shared" si="25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ROUND((E2307/D2307)*100,2)</f>
        <v>101.23</v>
      </c>
      <c r="P2307">
        <f t="shared" ref="P2307:P2370" si="253">IF(E2307=0, 0,ROUND( E2307/L2307,1))</f>
        <v>109.1</v>
      </c>
      <c r="Q2307" t="str">
        <f t="shared" ref="Q2307:Q2370" si="254">LEFT(N2307,FIND("/",N2307,1)-1)</f>
        <v>music</v>
      </c>
      <c r="R2307" t="str">
        <f t="shared" ref="R2307:R2370" si="255">MID(N2307,FIND("/",N2307)+1,256)</f>
        <v>indie rock</v>
      </c>
      <c r="S2307" s="9">
        <f t="shared" ref="S2307:S2370" si="256">(((J2307/60)/60)/24)+DATE(1970,1,1)</f>
        <v>41834.695277777777</v>
      </c>
      <c r="T2307" s="9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106.76</v>
      </c>
      <c r="P2308">
        <f t="shared" si="253"/>
        <v>51.2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9">
        <f t="shared" si="257"/>
        <v>40978.16815972222</v>
      </c>
      <c r="U2308">
        <f t="shared" si="25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106.66</v>
      </c>
      <c r="P2309">
        <f t="shared" si="253"/>
        <v>27.9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9">
        <f t="shared" si="257"/>
        <v>41034.802407407406</v>
      </c>
      <c r="U2309">
        <f t="shared" si="25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101.31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9">
        <f t="shared" si="257"/>
        <v>41880.041666666664</v>
      </c>
      <c r="U2310">
        <f t="shared" si="25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106.67</v>
      </c>
      <c r="P2311">
        <f t="shared" si="253"/>
        <v>59.8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9">
        <f t="shared" si="257"/>
        <v>41342.987696759257</v>
      </c>
      <c r="U2311">
        <f t="shared" si="25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428.84</v>
      </c>
      <c r="P2312">
        <f t="shared" si="253"/>
        <v>64.8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9">
        <f t="shared" si="257"/>
        <v>41354.752488425926</v>
      </c>
      <c r="U2312">
        <f t="shared" si="25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104.11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9">
        <f t="shared" si="257"/>
        <v>41766.004502314812</v>
      </c>
      <c r="U2313">
        <f t="shared" si="25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107.87</v>
      </c>
      <c r="P2314">
        <f t="shared" si="253"/>
        <v>41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9">
        <f t="shared" si="257"/>
        <v>41747.958333333336</v>
      </c>
      <c r="U2314">
        <f t="shared" si="25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175.84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9">
        <f t="shared" si="257"/>
        <v>41032.958634259259</v>
      </c>
      <c r="U2315">
        <f t="shared" si="25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156.97</v>
      </c>
      <c r="P2316">
        <f t="shared" si="253"/>
        <v>37.700000000000003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9">
        <f t="shared" si="257"/>
        <v>41067.551585648151</v>
      </c>
      <c r="U2316">
        <f t="shared" si="25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102.6</v>
      </c>
      <c r="P2317">
        <f t="shared" si="253"/>
        <v>40.1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9">
        <f t="shared" si="257"/>
        <v>41034.72619212963</v>
      </c>
      <c r="U2317">
        <f t="shared" si="25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104.04</v>
      </c>
      <c r="P2318">
        <f t="shared" si="253"/>
        <v>78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9">
        <f t="shared" si="257"/>
        <v>40156.76666666667</v>
      </c>
      <c r="U2318">
        <f t="shared" si="25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18.899999999999999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9">
        <f t="shared" si="257"/>
        <v>40224.208333333336</v>
      </c>
      <c r="U2319">
        <f t="shared" si="25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121.06</v>
      </c>
      <c r="P2320">
        <f t="shared" si="253"/>
        <v>37.1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9">
        <f t="shared" si="257"/>
        <v>40082.165972222225</v>
      </c>
      <c r="U2320">
        <f t="shared" si="25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107.7</v>
      </c>
      <c r="P2321">
        <f t="shared" si="253"/>
        <v>42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9">
        <f t="shared" si="257"/>
        <v>41623.082002314812</v>
      </c>
      <c r="U2321">
        <f t="shared" si="25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108.66</v>
      </c>
      <c r="P2322">
        <f t="shared" si="253"/>
        <v>61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9">
        <f t="shared" si="257"/>
        <v>41731.775462962964</v>
      </c>
      <c r="U2322">
        <f t="shared" si="25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39.119999999999997</v>
      </c>
      <c r="P2323">
        <f t="shared" si="253"/>
        <v>64.5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9">
        <f t="shared" si="257"/>
        <v>42829.21876157407</v>
      </c>
      <c r="U2323">
        <f t="shared" si="25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3.15</v>
      </c>
      <c r="P2324">
        <f t="shared" si="253"/>
        <v>21.3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9">
        <f t="shared" si="257"/>
        <v>42834.853807870371</v>
      </c>
      <c r="U2324">
        <f t="shared" si="25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9">
        <f t="shared" si="257"/>
        <v>42814.755173611105</v>
      </c>
      <c r="U2325">
        <f t="shared" si="25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20.73</v>
      </c>
      <c r="P2326">
        <f t="shared" si="253"/>
        <v>25.5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9">
        <f t="shared" si="257"/>
        <v>42820.843576388885</v>
      </c>
      <c r="U2326">
        <f t="shared" si="25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11.4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9">
        <f t="shared" si="257"/>
        <v>42823.980682870373</v>
      </c>
      <c r="U2327">
        <f t="shared" si="25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0.72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9">
        <f t="shared" si="257"/>
        <v>42855.708333333328</v>
      </c>
      <c r="U2328">
        <f t="shared" si="25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526.09</v>
      </c>
      <c r="P2329">
        <f t="shared" si="253"/>
        <v>54.9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9">
        <f t="shared" si="257"/>
        <v>41877.917129629634</v>
      </c>
      <c r="U2329">
        <f t="shared" si="25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254.45</v>
      </c>
      <c r="P2330">
        <f t="shared" si="253"/>
        <v>47.4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9">
        <f t="shared" si="257"/>
        <v>42169.781678240746</v>
      </c>
      <c r="U2330">
        <f t="shared" si="25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105.92</v>
      </c>
      <c r="P2331">
        <f t="shared" si="253"/>
        <v>211.8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9">
        <f t="shared" si="257"/>
        <v>41837.624374999999</v>
      </c>
      <c r="U2331">
        <f t="shared" si="25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102.42</v>
      </c>
      <c r="P2332">
        <f t="shared" si="253"/>
        <v>219.9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9">
        <f t="shared" si="257"/>
        <v>42363</v>
      </c>
      <c r="U2332">
        <f t="shared" si="25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144.31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9">
        <f t="shared" si="257"/>
        <v>41869.005671296298</v>
      </c>
      <c r="U2333">
        <f t="shared" si="25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106.31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9">
        <f t="shared" si="257"/>
        <v>42041.628136574072</v>
      </c>
      <c r="U2334">
        <f t="shared" si="25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212.17</v>
      </c>
      <c r="P2335">
        <f t="shared" si="253"/>
        <v>13.5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9">
        <f t="shared" si="257"/>
        <v>41788.743055555555</v>
      </c>
      <c r="U2335">
        <f t="shared" si="25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101.95</v>
      </c>
      <c r="P2336">
        <f t="shared" si="253"/>
        <v>60.9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9">
        <f t="shared" si="257"/>
        <v>41948.731944444444</v>
      </c>
      <c r="U2336">
        <f t="shared" si="25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102.27</v>
      </c>
      <c r="P2337">
        <f t="shared" si="253"/>
        <v>115.7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9">
        <f t="shared" si="257"/>
        <v>41801.572256944448</v>
      </c>
      <c r="U2337">
        <f t="shared" si="25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520.73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9">
        <f t="shared" si="257"/>
        <v>41706.924710648149</v>
      </c>
      <c r="U2338">
        <f t="shared" si="25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110.66</v>
      </c>
      <c r="P2339">
        <f t="shared" si="253"/>
        <v>74.2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9">
        <f t="shared" si="257"/>
        <v>41816.640543981484</v>
      </c>
      <c r="U2339">
        <f t="shared" si="25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101.14</v>
      </c>
      <c r="P2340">
        <f t="shared" si="253"/>
        <v>123.3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9">
        <f t="shared" si="257"/>
        <v>41819.896805555552</v>
      </c>
      <c r="U2340">
        <f t="shared" si="25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294.20999999999998</v>
      </c>
      <c r="P2341">
        <f t="shared" si="253"/>
        <v>66.599999999999994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9">
        <f t="shared" si="257"/>
        <v>42723.332638888889</v>
      </c>
      <c r="U2341">
        <f t="shared" si="25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105.78</v>
      </c>
      <c r="P2342">
        <f t="shared" si="253"/>
        <v>105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9">
        <f t="shared" si="257"/>
        <v>42673.642800925925</v>
      </c>
      <c r="U2342">
        <f t="shared" si="25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>
        <f t="shared" si="253"/>
        <v>0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9">
        <f t="shared" si="257"/>
        <v>42197.813703703709</v>
      </c>
      <c r="U2343">
        <f t="shared" si="25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>
        <f t="shared" si="253"/>
        <v>0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9">
        <f t="shared" si="257"/>
        <v>41918.208333333336</v>
      </c>
      <c r="U2344">
        <f t="shared" si="25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9">
        <f t="shared" si="257"/>
        <v>42377.82430555555</v>
      </c>
      <c r="U2345">
        <f t="shared" si="258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0.1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9">
        <f t="shared" si="257"/>
        <v>42545.727650462963</v>
      </c>
      <c r="U2346">
        <f t="shared" si="25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>
        <f t="shared" si="253"/>
        <v>0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9">
        <f t="shared" si="257"/>
        <v>42094.985416666663</v>
      </c>
      <c r="U2347">
        <f t="shared" si="25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7.0000000000000007E-2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9">
        <f t="shared" si="257"/>
        <v>42660.79896990741</v>
      </c>
      <c r="U2348">
        <f t="shared" si="25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1.5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9">
        <f t="shared" si="257"/>
        <v>42607.607361111113</v>
      </c>
      <c r="U2349">
        <f t="shared" si="25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0.39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9">
        <f t="shared" si="257"/>
        <v>42420.932152777779</v>
      </c>
      <c r="U2350">
        <f t="shared" si="258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>
        <f t="shared" si="253"/>
        <v>0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9">
        <f t="shared" si="257"/>
        <v>42227.775787037041</v>
      </c>
      <c r="U2351">
        <f t="shared" si="25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>
        <f t="shared" si="253"/>
        <v>0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9">
        <f t="shared" si="257"/>
        <v>42738.842245370368</v>
      </c>
      <c r="U2352">
        <f t="shared" si="258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0.56999999999999995</v>
      </c>
      <c r="P2353">
        <f t="shared" si="253"/>
        <v>15.4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9">
        <f t="shared" si="257"/>
        <v>42124.101145833338</v>
      </c>
      <c r="U2353">
        <f t="shared" si="25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>
        <f t="shared" si="253"/>
        <v>0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9">
        <f t="shared" si="257"/>
        <v>42161.633703703701</v>
      </c>
      <c r="U2354">
        <f t="shared" si="25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>
        <f t="shared" si="253"/>
        <v>0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9">
        <f t="shared" si="257"/>
        <v>42115.676180555558</v>
      </c>
      <c r="U2355">
        <f t="shared" si="25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7.0000000000000007E-2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9">
        <f t="shared" si="257"/>
        <v>42014.722916666666</v>
      </c>
      <c r="U2356">
        <f t="shared" si="258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0.69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9">
        <f t="shared" si="257"/>
        <v>42126.918240740735</v>
      </c>
      <c r="U2357">
        <f t="shared" si="25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>
        <f t="shared" si="253"/>
        <v>0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9">
        <f t="shared" si="257"/>
        <v>42160.78361111111</v>
      </c>
      <c r="U2358">
        <f t="shared" si="25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>
        <f t="shared" si="253"/>
        <v>0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9">
        <f t="shared" si="257"/>
        <v>42294.620115740734</v>
      </c>
      <c r="U2359">
        <f t="shared" si="25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>
        <f t="shared" si="253"/>
        <v>0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9">
        <f t="shared" si="257"/>
        <v>42035.027083333334</v>
      </c>
      <c r="U2360">
        <f t="shared" si="258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14.68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9">
        <f t="shared" si="257"/>
        <v>42219.649583333332</v>
      </c>
      <c r="U2361">
        <f t="shared" si="25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0.04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9">
        <f t="shared" si="257"/>
        <v>42407.70694444445</v>
      </c>
      <c r="U2362">
        <f t="shared" si="25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>
        <f t="shared" si="253"/>
        <v>0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9">
        <f t="shared" si="257"/>
        <v>42490.916666666672</v>
      </c>
      <c r="U2363">
        <f t="shared" si="25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28.57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9">
        <f t="shared" si="257"/>
        <v>41984.688310185185</v>
      </c>
      <c r="U2364">
        <f t="shared" si="25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>
        <f t="shared" si="253"/>
        <v>0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9">
        <f t="shared" si="257"/>
        <v>42367.011574074073</v>
      </c>
      <c r="U2365">
        <f t="shared" si="25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>
        <f t="shared" si="253"/>
        <v>0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9">
        <f t="shared" si="257"/>
        <v>42303.934675925921</v>
      </c>
      <c r="U2366">
        <f t="shared" si="25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>
        <f t="shared" si="253"/>
        <v>0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9">
        <f t="shared" si="257"/>
        <v>42386.958333333328</v>
      </c>
      <c r="U2367">
        <f t="shared" si="258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10.52</v>
      </c>
      <c r="P2368">
        <f t="shared" si="253"/>
        <v>97.4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9">
        <f t="shared" si="257"/>
        <v>42298.531631944439</v>
      </c>
      <c r="U2368">
        <f t="shared" si="25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1.34</v>
      </c>
      <c r="P2369">
        <f t="shared" si="253"/>
        <v>47.9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9">
        <f t="shared" si="257"/>
        <v>42485.928425925929</v>
      </c>
      <c r="U2369">
        <f t="shared" si="25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0.25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9">
        <f t="shared" si="257"/>
        <v>42108.680150462969</v>
      </c>
      <c r="U2370">
        <f t="shared" si="258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ROUND((E2371/D2371)*100,2)</f>
        <v>0</v>
      </c>
      <c r="P2371">
        <f t="shared" ref="P2371:P2434" si="260">IF(E2371=0, 0,ROUND( E2371/L2371,1))</f>
        <v>0</v>
      </c>
      <c r="Q2371" t="str">
        <f t="shared" ref="Q2371:Q2434" si="261">LEFT(N2371,FIND("/",N2371,1)-1)</f>
        <v>technology</v>
      </c>
      <c r="R2371" t="str">
        <f t="shared" ref="R2371:R2434" si="262">MID(N2371,FIND("/",N2371)+1,256)</f>
        <v>web</v>
      </c>
      <c r="S2371" s="9">
        <f t="shared" ref="S2371:S2434" si="263">(((J2371/60)/60)/24)+DATE(1970,1,1)</f>
        <v>42380.812627314815</v>
      </c>
      <c r="T2371" s="9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0.33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9">
        <f t="shared" si="264"/>
        <v>41991.18913194444</v>
      </c>
      <c r="U2372">
        <f t="shared" si="26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>
        <f t="shared" si="260"/>
        <v>0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9">
        <f t="shared" si="264"/>
        <v>42180.777731481481</v>
      </c>
      <c r="U2373">
        <f t="shared" si="26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3.27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9">
        <f t="shared" si="264"/>
        <v>42118.069108796291</v>
      </c>
      <c r="U2374">
        <f t="shared" si="26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0.01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9">
        <f t="shared" si="264"/>
        <v>42245.662314814821</v>
      </c>
      <c r="U2375">
        <f t="shared" si="26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0.05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9">
        <f t="shared" si="264"/>
        <v>42047.843287037031</v>
      </c>
      <c r="U2376">
        <f t="shared" si="26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>
        <f t="shared" si="260"/>
        <v>0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9">
        <f t="shared" si="264"/>
        <v>42622.836076388892</v>
      </c>
      <c r="U2377">
        <f t="shared" si="26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10.88</v>
      </c>
      <c r="P2378">
        <f t="shared" si="260"/>
        <v>81.599999999999994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9">
        <f t="shared" si="264"/>
        <v>42348.925532407404</v>
      </c>
      <c r="U2378">
        <f t="shared" si="26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>
        <f t="shared" si="260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9">
        <f t="shared" si="264"/>
        <v>42699.911840277782</v>
      </c>
      <c r="U2379">
        <f t="shared" si="26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>
        <f t="shared" si="260"/>
        <v>0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9">
        <f t="shared" si="264"/>
        <v>42242.013078703705</v>
      </c>
      <c r="U2380">
        <f t="shared" si="26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>
        <f t="shared" si="260"/>
        <v>0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9">
        <f t="shared" si="264"/>
        <v>42282.016388888893</v>
      </c>
      <c r="U2381">
        <f t="shared" si="26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0.37</v>
      </c>
      <c r="P2382">
        <f t="shared" si="260"/>
        <v>18.3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9">
        <f t="shared" si="264"/>
        <v>42278.793310185181</v>
      </c>
      <c r="U2382">
        <f t="shared" si="26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1.82</v>
      </c>
      <c r="P2383">
        <f t="shared" si="260"/>
        <v>224.4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9">
        <f t="shared" si="264"/>
        <v>42104.935740740737</v>
      </c>
      <c r="U2383">
        <f t="shared" si="26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2.5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9">
        <f t="shared" si="264"/>
        <v>42220.187534722223</v>
      </c>
      <c r="U2384">
        <f t="shared" si="26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4.3499999999999996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9">
        <f t="shared" si="264"/>
        <v>42057.056793981479</v>
      </c>
      <c r="U2385">
        <f t="shared" si="26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0.8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9">
        <f t="shared" si="264"/>
        <v>41957.109293981484</v>
      </c>
      <c r="U2386">
        <f t="shared" si="26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1.21</v>
      </c>
      <c r="P2387">
        <f t="shared" si="260"/>
        <v>112.6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9">
        <f t="shared" si="264"/>
        <v>42221.70175925926</v>
      </c>
      <c r="U2387">
        <f t="shared" si="26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>
        <f t="shared" si="260"/>
        <v>0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9">
        <f t="shared" si="264"/>
        <v>42014.838240740741</v>
      </c>
      <c r="U2388">
        <f t="shared" si="26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0.68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9">
        <f t="shared" si="264"/>
        <v>42573.626620370371</v>
      </c>
      <c r="U2389">
        <f t="shared" si="26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1.25</v>
      </c>
      <c r="P2390">
        <f t="shared" si="260"/>
        <v>57.9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9">
        <f t="shared" si="264"/>
        <v>42019.811805555553</v>
      </c>
      <c r="U2390">
        <f t="shared" si="26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0.19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9">
        <f t="shared" si="264"/>
        <v>42210.915972222225</v>
      </c>
      <c r="U2391">
        <f t="shared" si="26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>
        <f t="shared" si="260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9">
        <f t="shared" si="264"/>
        <v>42008.262314814812</v>
      </c>
      <c r="U2392">
        <f t="shared" si="26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0.13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9">
        <f t="shared" si="264"/>
        <v>42094.752824074079</v>
      </c>
      <c r="U2393">
        <f t="shared" si="26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>
        <f t="shared" si="260"/>
        <v>0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9">
        <f t="shared" si="264"/>
        <v>42306.120636574073</v>
      </c>
      <c r="U2394">
        <f t="shared" si="26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0.05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9">
        <f t="shared" si="264"/>
        <v>42224.648344907408</v>
      </c>
      <c r="U2395">
        <f t="shared" si="26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0.06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9">
        <f t="shared" si="264"/>
        <v>42061.362187499995</v>
      </c>
      <c r="U2396">
        <f t="shared" si="26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>
        <f t="shared" si="260"/>
        <v>0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9">
        <f t="shared" si="264"/>
        <v>42745.372916666667</v>
      </c>
      <c r="U2397">
        <f t="shared" si="26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0.2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9">
        <f t="shared" si="264"/>
        <v>42292.849050925928</v>
      </c>
      <c r="U2398">
        <f t="shared" si="26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>
        <f t="shared" si="260"/>
        <v>0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9">
        <f t="shared" si="264"/>
        <v>42006.88490740741</v>
      </c>
      <c r="U2399">
        <f t="shared" si="26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>
        <f t="shared" si="260"/>
        <v>0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9">
        <f t="shared" si="264"/>
        <v>42187.916481481487</v>
      </c>
      <c r="U2400">
        <f t="shared" si="26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>
        <f t="shared" si="260"/>
        <v>0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9">
        <f t="shared" si="264"/>
        <v>41991.853078703702</v>
      </c>
      <c r="U2401">
        <f t="shared" si="26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>
        <f t="shared" si="260"/>
        <v>0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9">
        <f t="shared" si="264"/>
        <v>42474.268101851849</v>
      </c>
      <c r="U2402">
        <f t="shared" si="26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0.72</v>
      </c>
      <c r="P2403">
        <f t="shared" si="260"/>
        <v>22.3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9">
        <f t="shared" si="264"/>
        <v>42434.822870370372</v>
      </c>
      <c r="U2403">
        <f t="shared" si="26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0.43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9">
        <f t="shared" si="264"/>
        <v>42137.679756944446</v>
      </c>
      <c r="U2404">
        <f t="shared" si="26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16.829999999999998</v>
      </c>
      <c r="P2405">
        <f t="shared" si="260"/>
        <v>16.8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9">
        <f t="shared" si="264"/>
        <v>42459.840949074074</v>
      </c>
      <c r="U2405">
        <f t="shared" si="26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>
        <f t="shared" si="260"/>
        <v>0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9">
        <f t="shared" si="264"/>
        <v>42372.03943287037</v>
      </c>
      <c r="U2406">
        <f t="shared" si="26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22.52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9">
        <f t="shared" si="264"/>
        <v>42616.585358796292</v>
      </c>
      <c r="U2407">
        <f t="shared" si="26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41.38</v>
      </c>
      <c r="P2408">
        <f t="shared" si="260"/>
        <v>84.1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9">
        <f t="shared" si="264"/>
        <v>42023.110995370371</v>
      </c>
      <c r="U2408">
        <f t="shared" si="26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25.26</v>
      </c>
      <c r="P2409">
        <f t="shared" si="260"/>
        <v>168.4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9">
        <f t="shared" si="264"/>
        <v>42105.25</v>
      </c>
      <c r="U2409">
        <f t="shared" si="26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0.2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9">
        <f t="shared" si="264"/>
        <v>41949.182372685187</v>
      </c>
      <c r="U2410">
        <f t="shared" si="26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1.84</v>
      </c>
      <c r="P2411">
        <f t="shared" si="260"/>
        <v>76.7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9">
        <f t="shared" si="264"/>
        <v>42234.875868055555</v>
      </c>
      <c r="U2411">
        <f t="shared" si="26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>
        <f t="shared" si="260"/>
        <v>0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9">
        <f t="shared" si="264"/>
        <v>42254.408275462964</v>
      </c>
      <c r="U2412">
        <f t="shared" si="26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0.6</v>
      </c>
      <c r="P2413">
        <f t="shared" si="260"/>
        <v>50.3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9">
        <f t="shared" si="264"/>
        <v>42241.732430555552</v>
      </c>
      <c r="U2413">
        <f t="shared" si="26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>
        <f t="shared" si="260"/>
        <v>0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9">
        <f t="shared" si="264"/>
        <v>42700.778622685189</v>
      </c>
      <c r="U2414">
        <f t="shared" si="26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0.83</v>
      </c>
      <c r="P2415">
        <f t="shared" si="260"/>
        <v>8.3000000000000007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9">
        <f t="shared" si="264"/>
        <v>41790.979166666664</v>
      </c>
      <c r="U2415">
        <f t="shared" si="26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3.07</v>
      </c>
      <c r="P2416">
        <f t="shared" si="260"/>
        <v>35.4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9">
        <f t="shared" si="264"/>
        <v>42238.165972222225</v>
      </c>
      <c r="U2416">
        <f t="shared" si="26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0.56000000000000005</v>
      </c>
      <c r="P2417">
        <f t="shared" si="260"/>
        <v>55.8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9">
        <f t="shared" si="264"/>
        <v>42566.862800925926</v>
      </c>
      <c r="U2417">
        <f t="shared" si="26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0.03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9">
        <f t="shared" si="264"/>
        <v>42077.625</v>
      </c>
      <c r="U2418">
        <f t="shared" si="26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>
        <f t="shared" si="260"/>
        <v>0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9">
        <f t="shared" si="264"/>
        <v>41861.884108796294</v>
      </c>
      <c r="U2419">
        <f t="shared" si="26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0.02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9">
        <f t="shared" si="264"/>
        <v>42087.815324074079</v>
      </c>
      <c r="U2420">
        <f t="shared" si="26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>
        <f t="shared" si="260"/>
        <v>0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9">
        <f t="shared" si="264"/>
        <v>42053.738298611104</v>
      </c>
      <c r="U2421">
        <f t="shared" si="26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14.83</v>
      </c>
      <c r="P2422">
        <f t="shared" si="260"/>
        <v>69.5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9">
        <f t="shared" si="264"/>
        <v>41953.070543981477</v>
      </c>
      <c r="U2422">
        <f t="shared" si="26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0.02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9">
        <f t="shared" si="264"/>
        <v>42056.687453703707</v>
      </c>
      <c r="U2423">
        <f t="shared" si="26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0.2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9">
        <f t="shared" si="264"/>
        <v>42074.683287037042</v>
      </c>
      <c r="U2424">
        <f t="shared" si="26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0.01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9">
        <f t="shared" si="264"/>
        <v>42004.704745370371</v>
      </c>
      <c r="U2425">
        <f t="shared" si="26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1.24</v>
      </c>
      <c r="P2426">
        <f t="shared" si="260"/>
        <v>34.4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9">
        <f t="shared" si="264"/>
        <v>41939.892453703702</v>
      </c>
      <c r="U2426">
        <f t="shared" si="26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0.03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9">
        <f t="shared" si="264"/>
        <v>42517.919444444444</v>
      </c>
      <c r="U2427">
        <f t="shared" si="26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>
        <f t="shared" si="260"/>
        <v>0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9">
        <f t="shared" si="264"/>
        <v>42224.170046296291</v>
      </c>
      <c r="U2428">
        <f t="shared" si="26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9">
        <f t="shared" si="264"/>
        <v>42452.277002314819</v>
      </c>
      <c r="U2429">
        <f t="shared" si="26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9">
        <f t="shared" si="264"/>
        <v>42075.742488425924</v>
      </c>
      <c r="U2430">
        <f t="shared" si="26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1.43</v>
      </c>
      <c r="P2431">
        <f t="shared" si="260"/>
        <v>501.3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9">
        <f t="shared" si="264"/>
        <v>42771.697222222225</v>
      </c>
      <c r="U2431">
        <f t="shared" si="265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0.7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9">
        <f t="shared" si="264"/>
        <v>42412.130833333329</v>
      </c>
      <c r="U2432">
        <f t="shared" si="26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9">
        <f t="shared" si="264"/>
        <v>42549.099687499998</v>
      </c>
      <c r="U2433">
        <f t="shared" si="26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0.01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9">
        <f t="shared" si="264"/>
        <v>42071.218715277777</v>
      </c>
      <c r="U2434">
        <f t="shared" si="265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ROUND((E2435/D2435)*100,2)</f>
        <v>0</v>
      </c>
      <c r="P2435">
        <f t="shared" ref="P2435:P2498" si="267">IF(E2435=0, 0,ROUND( E2435/L2435,1))</f>
        <v>0</v>
      </c>
      <c r="Q2435" t="str">
        <f t="shared" ref="Q2435:Q2498" si="268">LEFT(N2435,FIND("/",N2435,1)-1)</f>
        <v>food</v>
      </c>
      <c r="R2435" t="str">
        <f t="shared" ref="R2435:R2498" si="269">MID(N2435,FIND("/",N2435)+1,256)</f>
        <v>food trucks</v>
      </c>
      <c r="S2435" s="9">
        <f t="shared" ref="S2435:S2498" si="270">(((J2435/60)/60)/24)+DATE(1970,1,1)</f>
        <v>42397.89980324074</v>
      </c>
      <c r="T2435" s="9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0.13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9">
        <f t="shared" si="271"/>
        <v>42220.18604166666</v>
      </c>
      <c r="U2436">
        <f t="shared" si="272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0.49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9">
        <f t="shared" si="271"/>
        <v>42282.277615740735</v>
      </c>
      <c r="U2437">
        <f t="shared" si="272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0.04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9">
        <f t="shared" si="271"/>
        <v>42398.615393518514</v>
      </c>
      <c r="U2438">
        <f t="shared" si="272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>
        <f t="shared" si="267"/>
        <v>0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9">
        <f t="shared" si="271"/>
        <v>42080.75</v>
      </c>
      <c r="U2439">
        <f t="shared" si="272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0.33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9">
        <f t="shared" si="271"/>
        <v>42345.956736111111</v>
      </c>
      <c r="U2440">
        <f t="shared" si="272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>
        <f t="shared" si="267"/>
        <v>0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9">
        <f t="shared" si="271"/>
        <v>42295.818622685183</v>
      </c>
      <c r="U2441">
        <f t="shared" si="272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0.2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9">
        <f t="shared" si="271"/>
        <v>42413.899456018517</v>
      </c>
      <c r="U2442">
        <f t="shared" si="27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107.88</v>
      </c>
      <c r="P2443">
        <f t="shared" si="267"/>
        <v>74.2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9">
        <f t="shared" si="271"/>
        <v>42208.207638888889</v>
      </c>
      <c r="U2443">
        <f t="shared" si="27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125.94</v>
      </c>
      <c r="P2444">
        <f t="shared" si="267"/>
        <v>81.3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9">
        <f t="shared" si="271"/>
        <v>42082.625324074077</v>
      </c>
      <c r="U2444">
        <f t="shared" si="27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202.51</v>
      </c>
      <c r="P2445">
        <f t="shared" si="267"/>
        <v>130.19999999999999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9">
        <f t="shared" si="271"/>
        <v>41866.625254629631</v>
      </c>
      <c r="U2445">
        <f t="shared" si="27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108.6</v>
      </c>
      <c r="P2446">
        <f t="shared" si="267"/>
        <v>53.4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9">
        <f t="shared" si="271"/>
        <v>42515.754525462966</v>
      </c>
      <c r="U2446">
        <f t="shared" si="27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172.8</v>
      </c>
      <c r="P2447">
        <f t="shared" si="267"/>
        <v>75.099999999999994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9">
        <f t="shared" si="271"/>
        <v>42273.190057870372</v>
      </c>
      <c r="U2447">
        <f t="shared" si="27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167.98</v>
      </c>
      <c r="P2448">
        <f t="shared" si="267"/>
        <v>75.7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9">
        <f t="shared" si="271"/>
        <v>42700.64434027778</v>
      </c>
      <c r="U2448">
        <f t="shared" si="27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427.2</v>
      </c>
      <c r="P2449">
        <f t="shared" si="267"/>
        <v>31.7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9">
        <f t="shared" si="271"/>
        <v>42686.166666666672</v>
      </c>
      <c r="U2449">
        <f t="shared" si="27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107.5</v>
      </c>
      <c r="P2450">
        <f t="shared" si="267"/>
        <v>47.8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9">
        <f t="shared" si="271"/>
        <v>42613.233333333337</v>
      </c>
      <c r="U2450">
        <f t="shared" si="27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9">
        <f t="shared" si="271"/>
        <v>41973.184201388889</v>
      </c>
      <c r="U2451">
        <f t="shared" si="27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101.53</v>
      </c>
      <c r="P2452">
        <f t="shared" si="267"/>
        <v>149.30000000000001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9">
        <f t="shared" si="271"/>
        <v>41940.132638888892</v>
      </c>
      <c r="U2452">
        <f t="shared" si="27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115.45</v>
      </c>
      <c r="P2453">
        <f t="shared" si="267"/>
        <v>62.1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9">
        <f t="shared" si="271"/>
        <v>42799.908449074079</v>
      </c>
      <c r="U2453">
        <f t="shared" si="27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133.5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9">
        <f t="shared" si="271"/>
        <v>42367.958333333328</v>
      </c>
      <c r="U2454">
        <f t="shared" si="27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154.69999999999999</v>
      </c>
      <c r="P2455">
        <f t="shared" si="267"/>
        <v>69.3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9">
        <f t="shared" si="271"/>
        <v>42768.692233796297</v>
      </c>
      <c r="U2455">
        <f t="shared" si="27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100.85</v>
      </c>
      <c r="P2456">
        <f t="shared" si="267"/>
        <v>271.5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9">
        <f t="shared" si="271"/>
        <v>42805.201481481476</v>
      </c>
      <c r="U2456">
        <f t="shared" si="27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34.1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9">
        <f t="shared" si="271"/>
        <v>42480.781828703708</v>
      </c>
      <c r="U2457">
        <f t="shared" si="27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180.87</v>
      </c>
      <c r="P2458">
        <f t="shared" si="267"/>
        <v>40.5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9">
        <f t="shared" si="271"/>
        <v>42791.961099537039</v>
      </c>
      <c r="U2458">
        <f t="shared" si="27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102.3</v>
      </c>
      <c r="P2459">
        <f t="shared" si="267"/>
        <v>189.8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9">
        <f t="shared" si="271"/>
        <v>42453.560833333337</v>
      </c>
      <c r="U2459">
        <f t="shared" si="27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110.18</v>
      </c>
      <c r="P2460">
        <f t="shared" si="267"/>
        <v>68.900000000000006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9">
        <f t="shared" si="271"/>
        <v>42530.791666666672</v>
      </c>
      <c r="U2460">
        <f t="shared" si="27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102.25</v>
      </c>
      <c r="P2461">
        <f t="shared" si="267"/>
        <v>108.8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9">
        <f t="shared" si="271"/>
        <v>42452.595891203702</v>
      </c>
      <c r="U2461">
        <f t="shared" si="27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100.79</v>
      </c>
      <c r="P2462">
        <f t="shared" si="267"/>
        <v>126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9">
        <f t="shared" si="271"/>
        <v>42738.178472222222</v>
      </c>
      <c r="U2462">
        <f t="shared" si="272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103.8</v>
      </c>
      <c r="P2463">
        <f t="shared" si="267"/>
        <v>90.5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9">
        <f t="shared" si="271"/>
        <v>40817.125</v>
      </c>
      <c r="U2463">
        <f t="shared" si="27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110.71</v>
      </c>
      <c r="P2464">
        <f t="shared" si="267"/>
        <v>28.9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9">
        <f t="shared" si="271"/>
        <v>41109.186296296299</v>
      </c>
      <c r="U2464">
        <f t="shared" si="272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116.25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9">
        <f t="shared" si="271"/>
        <v>41380.791666666664</v>
      </c>
      <c r="U2465">
        <f t="shared" si="27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111.1</v>
      </c>
      <c r="P2466">
        <f t="shared" si="267"/>
        <v>51.7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9">
        <f t="shared" si="271"/>
        <v>42277.811805555553</v>
      </c>
      <c r="U2466">
        <f t="shared" si="27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180.14</v>
      </c>
      <c r="P2467">
        <f t="shared" si="267"/>
        <v>26.3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9">
        <f t="shared" si="271"/>
        <v>41175.719305555554</v>
      </c>
      <c r="U2467">
        <f t="shared" si="27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48.1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9">
        <f t="shared" si="271"/>
        <v>41403.102465277778</v>
      </c>
      <c r="U2468">
        <f t="shared" si="27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118.5</v>
      </c>
      <c r="P2469">
        <f t="shared" si="267"/>
        <v>27.6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9">
        <f t="shared" si="271"/>
        <v>41039.708333333336</v>
      </c>
      <c r="U2469">
        <f t="shared" si="27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107.22</v>
      </c>
      <c r="P2470">
        <f t="shared" si="267"/>
        <v>37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9">
        <f t="shared" si="271"/>
        <v>41210.208333333336</v>
      </c>
      <c r="U2470">
        <f t="shared" si="27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113.67</v>
      </c>
      <c r="P2471">
        <f t="shared" si="267"/>
        <v>29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9">
        <f t="shared" si="271"/>
        <v>40582.429733796293</v>
      </c>
      <c r="U2471">
        <f t="shared" si="27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103.16</v>
      </c>
      <c r="P2472">
        <f t="shared" si="267"/>
        <v>28.7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9">
        <f t="shared" si="271"/>
        <v>41053.07471064815</v>
      </c>
      <c r="U2472">
        <f t="shared" si="27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37.6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9">
        <f t="shared" si="271"/>
        <v>40933.992962962962</v>
      </c>
      <c r="U2473">
        <f t="shared" si="272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135.76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9">
        <f t="shared" si="271"/>
        <v>40425.043749999997</v>
      </c>
      <c r="U2474">
        <f t="shared" si="27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42.6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9">
        <f t="shared" si="271"/>
        <v>41223.790150462963</v>
      </c>
      <c r="U2475">
        <f t="shared" si="27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>
        <f t="shared" si="267"/>
        <v>131.6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9">
        <f t="shared" si="271"/>
        <v>40462.011296296296</v>
      </c>
      <c r="U2476">
        <f t="shared" si="27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104.72</v>
      </c>
      <c r="P2477">
        <f t="shared" si="267"/>
        <v>32.299999999999997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9">
        <f t="shared" si="271"/>
        <v>40369.916666666664</v>
      </c>
      <c r="U2477">
        <f t="shared" si="27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105.02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9">
        <f t="shared" si="271"/>
        <v>41946.370023148149</v>
      </c>
      <c r="U2478">
        <f t="shared" si="27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171.33</v>
      </c>
      <c r="P2479">
        <f t="shared" si="267"/>
        <v>31.3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9">
        <f t="shared" si="271"/>
        <v>41133.691493055558</v>
      </c>
      <c r="U2479">
        <f t="shared" si="27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127.5</v>
      </c>
      <c r="P2480">
        <f t="shared" si="267"/>
        <v>129.1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9">
        <f t="shared" si="271"/>
        <v>41287.950381944444</v>
      </c>
      <c r="U2480">
        <f t="shared" si="272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133.44</v>
      </c>
      <c r="P2481">
        <f t="shared" si="267"/>
        <v>25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9">
        <f t="shared" si="271"/>
        <v>41118.083333333336</v>
      </c>
      <c r="U2481">
        <f t="shared" si="27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9">
        <f t="shared" si="271"/>
        <v>42287.936157407406</v>
      </c>
      <c r="U2482">
        <f t="shared" si="27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112.91</v>
      </c>
      <c r="P2483">
        <f t="shared" si="267"/>
        <v>47.5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9">
        <f t="shared" si="271"/>
        <v>41029.645925925928</v>
      </c>
      <c r="U2483">
        <f t="shared" si="27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100.1</v>
      </c>
      <c r="P2484">
        <f t="shared" si="267"/>
        <v>40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9">
        <f t="shared" si="271"/>
        <v>40756.782210648147</v>
      </c>
      <c r="U2484">
        <f t="shared" si="27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113.73</v>
      </c>
      <c r="P2485">
        <f t="shared" si="267"/>
        <v>65.8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9">
        <f t="shared" si="271"/>
        <v>41030.708368055559</v>
      </c>
      <c r="U2485">
        <f t="shared" si="27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119.32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9">
        <f t="shared" si="271"/>
        <v>40801.916701388887</v>
      </c>
      <c r="U2486">
        <f t="shared" si="27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103.25</v>
      </c>
      <c r="P2487">
        <f t="shared" si="267"/>
        <v>50.4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9">
        <f t="shared" si="271"/>
        <v>40828.998599537037</v>
      </c>
      <c r="U2487">
        <f t="shared" si="27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265.67</v>
      </c>
      <c r="P2488">
        <f t="shared" si="267"/>
        <v>26.6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9">
        <f t="shared" si="271"/>
        <v>41021.708055555559</v>
      </c>
      <c r="U2488">
        <f t="shared" si="27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100.05</v>
      </c>
      <c r="P2489">
        <f t="shared" si="267"/>
        <v>39.5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9">
        <f t="shared" si="271"/>
        <v>41056.083298611113</v>
      </c>
      <c r="U2489">
        <f t="shared" si="27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106.7</v>
      </c>
      <c r="P2490">
        <f t="shared" si="267"/>
        <v>49.2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9">
        <f t="shared" si="271"/>
        <v>40863.674861111111</v>
      </c>
      <c r="U2490">
        <f t="shared" si="27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133.66999999999999</v>
      </c>
      <c r="P2491">
        <f t="shared" si="267"/>
        <v>62.4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9">
        <f t="shared" si="271"/>
        <v>41403.690266203703</v>
      </c>
      <c r="U2491">
        <f t="shared" si="27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121.4</v>
      </c>
      <c r="P2492">
        <f t="shared" si="267"/>
        <v>37.9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9">
        <f t="shared" si="271"/>
        <v>41083.227731481478</v>
      </c>
      <c r="U2492">
        <f t="shared" si="27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103.2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9">
        <f t="shared" si="271"/>
        <v>40559.07708333333</v>
      </c>
      <c r="U2493">
        <f t="shared" si="272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27.8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9">
        <f t="shared" si="271"/>
        <v>41076.415972222225</v>
      </c>
      <c r="U2494">
        <f t="shared" si="27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128.69999999999999</v>
      </c>
      <c r="P2495">
        <f t="shared" si="267"/>
        <v>99.4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9">
        <f t="shared" si="271"/>
        <v>41393.168287037035</v>
      </c>
      <c r="U2495">
        <f t="shared" si="27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101.01</v>
      </c>
      <c r="P2496">
        <f t="shared" si="267"/>
        <v>38.799999999999997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9">
        <f t="shared" si="271"/>
        <v>41052.645185185182</v>
      </c>
      <c r="U2496">
        <f t="shared" si="27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127.54</v>
      </c>
      <c r="P2497">
        <f t="shared" si="267"/>
        <v>45.5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9">
        <f t="shared" si="271"/>
        <v>41066.946469907409</v>
      </c>
      <c r="U2497">
        <f t="shared" si="27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9">
        <f t="shared" si="271"/>
        <v>41362.954768518517</v>
      </c>
      <c r="U2498">
        <f t="shared" si="272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ROUND((E2499/D2499)*100,2)</f>
        <v>112.77</v>
      </c>
      <c r="P2499">
        <f t="shared" ref="P2499:P2562" si="274">IF(E2499=0, 0,ROUND( E2499/L2499,1))</f>
        <v>80.599999999999994</v>
      </c>
      <c r="Q2499" t="str">
        <f t="shared" ref="Q2499:Q2562" si="275">LEFT(N2499,FIND("/",N2499,1)-1)</f>
        <v>music</v>
      </c>
      <c r="R2499" t="str">
        <f t="shared" ref="R2499:R2562" si="276">MID(N2499,FIND("/",N2499)+1,256)</f>
        <v>indie rock</v>
      </c>
      <c r="S2499" s="9">
        <f t="shared" ref="S2499:S2562" si="277">(((J2499/60)/60)/24)+DATE(1970,1,1)</f>
        <v>40730.878912037035</v>
      </c>
      <c r="T2499" s="9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105.6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9">
        <f t="shared" si="278"/>
        <v>42031.967442129629</v>
      </c>
      <c r="U2500">
        <f t="shared" si="27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202.63</v>
      </c>
      <c r="P2501">
        <f t="shared" si="274"/>
        <v>47.7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9">
        <f t="shared" si="278"/>
        <v>41274.75</v>
      </c>
      <c r="U2501">
        <f t="shared" si="27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113.33</v>
      </c>
      <c r="P2502">
        <f t="shared" si="274"/>
        <v>23.4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9">
        <f t="shared" si="278"/>
        <v>41083.772858796299</v>
      </c>
      <c r="U2502">
        <f t="shared" si="27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2.5499999999999998</v>
      </c>
      <c r="P2503">
        <f t="shared" si="274"/>
        <v>40.1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9">
        <f t="shared" si="278"/>
        <v>42274.776666666665</v>
      </c>
      <c r="U2503">
        <f t="shared" si="27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0.08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9">
        <f t="shared" si="278"/>
        <v>41903.825439814813</v>
      </c>
      <c r="U2504">
        <f t="shared" si="27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>
        <f t="shared" si="274"/>
        <v>0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9">
        <f t="shared" si="278"/>
        <v>42528.879166666666</v>
      </c>
      <c r="U2505">
        <f t="shared" si="27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>
        <f t="shared" si="274"/>
        <v>0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9">
        <f t="shared" si="278"/>
        <v>41958.057106481487</v>
      </c>
      <c r="U2506">
        <f t="shared" si="27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>
        <f t="shared" si="274"/>
        <v>0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9">
        <f t="shared" si="278"/>
        <v>42077.014074074075</v>
      </c>
      <c r="U2507">
        <f t="shared" si="27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0.6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9">
        <f t="shared" si="278"/>
        <v>42280.875</v>
      </c>
      <c r="U2508">
        <f t="shared" si="27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>
        <f t="shared" si="274"/>
        <v>0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9">
        <f t="shared" si="278"/>
        <v>42135.072962962964</v>
      </c>
      <c r="U2509">
        <f t="shared" si="27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>
        <f t="shared" si="274"/>
        <v>0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9">
        <f t="shared" si="278"/>
        <v>41865.951782407406</v>
      </c>
      <c r="U2510">
        <f t="shared" si="27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1.05</v>
      </c>
      <c r="P2511">
        <f t="shared" si="274"/>
        <v>35.700000000000003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9">
        <f t="shared" si="278"/>
        <v>42114.767928240741</v>
      </c>
      <c r="U2511">
        <f t="shared" si="27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0.15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9">
        <f t="shared" si="278"/>
        <v>42138.997361111105</v>
      </c>
      <c r="U2512">
        <f t="shared" si="27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>
        <f t="shared" si="274"/>
        <v>0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9">
        <f t="shared" si="278"/>
        <v>42401.446909722217</v>
      </c>
      <c r="U2513">
        <f t="shared" si="27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>
        <f t="shared" si="274"/>
        <v>0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9">
        <f t="shared" si="278"/>
        <v>41986.876863425925</v>
      </c>
      <c r="U2514">
        <f t="shared" si="27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>
        <f t="shared" si="274"/>
        <v>0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9">
        <f t="shared" si="278"/>
        <v>42792.00681712963</v>
      </c>
      <c r="U2515">
        <f t="shared" si="27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1.75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9">
        <f t="shared" si="278"/>
        <v>41871.389780092592</v>
      </c>
      <c r="U2516">
        <f t="shared" si="27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18.600000000000001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9">
        <f t="shared" si="278"/>
        <v>42057.839733796296</v>
      </c>
      <c r="U2517">
        <f t="shared" si="27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>
        <f t="shared" si="274"/>
        <v>0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9">
        <f t="shared" si="278"/>
        <v>41972.6950462963</v>
      </c>
      <c r="U2518">
        <f t="shared" si="27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9.82</v>
      </c>
      <c r="P2519">
        <f t="shared" si="274"/>
        <v>53.5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9">
        <f t="shared" si="278"/>
        <v>42082.760763888888</v>
      </c>
      <c r="U2519">
        <f t="shared" si="27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>
        <f t="shared" si="274"/>
        <v>0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9">
        <f t="shared" si="278"/>
        <v>41956.722546296296</v>
      </c>
      <c r="U2520">
        <f t="shared" si="27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0.04</v>
      </c>
      <c r="P2521">
        <f t="shared" si="274"/>
        <v>16.3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9">
        <f t="shared" si="278"/>
        <v>41839.155138888891</v>
      </c>
      <c r="U2521">
        <f t="shared" si="27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>
        <f t="shared" si="274"/>
        <v>0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9">
        <f t="shared" si="278"/>
        <v>42658.806249999994</v>
      </c>
      <c r="U2522">
        <f t="shared" si="27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109.49</v>
      </c>
      <c r="P2523">
        <f t="shared" si="274"/>
        <v>103.7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9">
        <f t="shared" si="278"/>
        <v>42290.967835648145</v>
      </c>
      <c r="U2523">
        <f t="shared" si="27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185.2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9">
        <f t="shared" si="278"/>
        <v>42482.619444444441</v>
      </c>
      <c r="U2524">
        <f t="shared" si="27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156.44</v>
      </c>
      <c r="P2525">
        <f t="shared" si="274"/>
        <v>54.2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9">
        <f t="shared" si="278"/>
        <v>41961.017268518524</v>
      </c>
      <c r="U2525">
        <f t="shared" si="27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101.6</v>
      </c>
      <c r="P2526">
        <f t="shared" si="274"/>
        <v>177.2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9">
        <f t="shared" si="278"/>
        <v>41994.1875</v>
      </c>
      <c r="U2526">
        <f t="shared" si="27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100.33</v>
      </c>
      <c r="P2527">
        <f t="shared" si="274"/>
        <v>100.3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9">
        <f t="shared" si="278"/>
        <v>41088.844571759262</v>
      </c>
      <c r="U2527">
        <f t="shared" si="27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112.95</v>
      </c>
      <c r="P2528">
        <f t="shared" si="274"/>
        <v>136.9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9">
        <f t="shared" si="278"/>
        <v>41981.207638888889</v>
      </c>
      <c r="U2528">
        <f t="shared" si="27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102.13</v>
      </c>
      <c r="P2529">
        <f t="shared" si="274"/>
        <v>57.5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9">
        <f t="shared" si="278"/>
        <v>41565.165972222225</v>
      </c>
      <c r="U2529">
        <f t="shared" si="27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107.25</v>
      </c>
      <c r="P2530">
        <f t="shared" si="274"/>
        <v>53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9">
        <f t="shared" si="278"/>
        <v>42236.458333333328</v>
      </c>
      <c r="U2530">
        <f t="shared" si="27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104.28</v>
      </c>
      <c r="P2531">
        <f t="shared" si="274"/>
        <v>82.3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9">
        <f t="shared" si="278"/>
        <v>40993.0390625</v>
      </c>
      <c r="U2531">
        <f t="shared" si="27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135.4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9">
        <f t="shared" si="278"/>
        <v>42114.201388888891</v>
      </c>
      <c r="U2532">
        <f t="shared" si="27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100.4</v>
      </c>
      <c r="P2533">
        <f t="shared" si="274"/>
        <v>74.099999999999994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9">
        <f t="shared" si="278"/>
        <v>42231.165972222225</v>
      </c>
      <c r="U2533">
        <f t="shared" si="27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126.13</v>
      </c>
      <c r="P2534">
        <f t="shared" si="274"/>
        <v>84.1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9">
        <f t="shared" si="278"/>
        <v>41137.849143518521</v>
      </c>
      <c r="U2534">
        <f t="shared" si="27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110.67</v>
      </c>
      <c r="P2535">
        <f t="shared" si="274"/>
        <v>61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9">
        <f t="shared" si="278"/>
        <v>41334.750787037039</v>
      </c>
      <c r="U2535">
        <f t="shared" si="27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9">
        <f t="shared" si="278"/>
        <v>40179.25</v>
      </c>
      <c r="U2536">
        <f t="shared" si="27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103.78</v>
      </c>
      <c r="P2537">
        <f t="shared" si="274"/>
        <v>266.10000000000002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9">
        <f t="shared" si="278"/>
        <v>41974.832696759258</v>
      </c>
      <c r="U2537">
        <f t="shared" si="27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>
        <f t="shared" si="274"/>
        <v>7.3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9">
        <f t="shared" si="278"/>
        <v>41485.106087962966</v>
      </c>
      <c r="U2538">
        <f t="shared" si="27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9">
        <f t="shared" si="278"/>
        <v>40756.648784722223</v>
      </c>
      <c r="U2539">
        <f t="shared" si="27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113.02</v>
      </c>
      <c r="P2540">
        <f t="shared" si="274"/>
        <v>110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9">
        <f t="shared" si="278"/>
        <v>41329.207638888889</v>
      </c>
      <c r="U2540">
        <f t="shared" si="27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100.25</v>
      </c>
      <c r="P2541">
        <f t="shared" si="274"/>
        <v>169.9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9">
        <f t="shared" si="278"/>
        <v>42037.902222222227</v>
      </c>
      <c r="U2541">
        <f t="shared" si="27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103.4</v>
      </c>
      <c r="P2542">
        <f t="shared" si="274"/>
        <v>95.7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9">
        <f t="shared" si="278"/>
        <v>40845.675011574072</v>
      </c>
      <c r="U2542">
        <f t="shared" si="27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107.03</v>
      </c>
      <c r="P2543">
        <f t="shared" si="274"/>
        <v>59.5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9">
        <f t="shared" si="278"/>
        <v>41543.449282407404</v>
      </c>
      <c r="U2543">
        <f t="shared" si="27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103.57</v>
      </c>
      <c r="P2544">
        <f t="shared" si="274"/>
        <v>55.8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9">
        <f t="shared" si="278"/>
        <v>41548.165972222225</v>
      </c>
      <c r="U2544">
        <f t="shared" si="27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156.4</v>
      </c>
      <c r="P2545">
        <f t="shared" si="274"/>
        <v>30.1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9">
        <f t="shared" si="278"/>
        <v>40545.125</v>
      </c>
      <c r="U2545">
        <f t="shared" si="27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100.82</v>
      </c>
      <c r="P2546">
        <f t="shared" si="274"/>
        <v>88.4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9">
        <f t="shared" si="278"/>
        <v>41098.520474537036</v>
      </c>
      <c r="U2546">
        <f t="shared" si="27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195.3</v>
      </c>
      <c r="P2547">
        <f t="shared" si="274"/>
        <v>64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9">
        <f t="shared" si="278"/>
        <v>42062.020833333328</v>
      </c>
      <c r="U2547">
        <f t="shared" si="27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111.71</v>
      </c>
      <c r="P2548">
        <f t="shared" si="274"/>
        <v>60.2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9">
        <f t="shared" si="278"/>
        <v>41552.208333333336</v>
      </c>
      <c r="U2548">
        <f t="shared" si="27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119.85</v>
      </c>
      <c r="P2549">
        <f t="shared" si="274"/>
        <v>49.2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9">
        <f t="shared" si="278"/>
        <v>41003.731516203705</v>
      </c>
      <c r="U2549">
        <f t="shared" si="27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101.85</v>
      </c>
      <c r="P2550">
        <f t="shared" si="274"/>
        <v>165.2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9">
        <f t="shared" si="278"/>
        <v>42643.185416666667</v>
      </c>
      <c r="U2550">
        <f t="shared" si="27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102.8</v>
      </c>
      <c r="P2551">
        <f t="shared" si="274"/>
        <v>43.6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9">
        <f t="shared" si="278"/>
        <v>41425.708333333336</v>
      </c>
      <c r="U2551">
        <f t="shared" si="27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100.85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9">
        <f t="shared" si="278"/>
        <v>42285.165972222225</v>
      </c>
      <c r="U2552">
        <f t="shared" si="27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102.73</v>
      </c>
      <c r="P2553">
        <f t="shared" si="274"/>
        <v>67.400000000000006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9">
        <f t="shared" si="278"/>
        <v>40989.866666666669</v>
      </c>
      <c r="U2553">
        <f t="shared" si="27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106.5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9">
        <f t="shared" si="278"/>
        <v>42799.809965277775</v>
      </c>
      <c r="U2554">
        <f t="shared" si="27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155.53</v>
      </c>
      <c r="P2555">
        <f t="shared" si="274"/>
        <v>38.9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9">
        <f t="shared" si="278"/>
        <v>41173.199155092596</v>
      </c>
      <c r="U2555">
        <f t="shared" si="27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122.8</v>
      </c>
      <c r="P2556">
        <f t="shared" si="274"/>
        <v>55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9">
        <f t="shared" si="278"/>
        <v>42156.165972222225</v>
      </c>
      <c r="U2556">
        <f t="shared" si="27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107.35</v>
      </c>
      <c r="P2557">
        <f t="shared" si="274"/>
        <v>61.3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9">
        <f t="shared" si="278"/>
        <v>41057.655011574076</v>
      </c>
      <c r="U2557">
        <f t="shared" si="27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105.5</v>
      </c>
      <c r="P2558">
        <f t="shared" si="274"/>
        <v>23.1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9">
        <f t="shared" si="278"/>
        <v>41267.991400462961</v>
      </c>
      <c r="U2558">
        <f t="shared" si="27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118.44</v>
      </c>
      <c r="P2559">
        <f t="shared" si="274"/>
        <v>29.6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9">
        <f t="shared" si="278"/>
        <v>41774.745208333334</v>
      </c>
      <c r="U2559">
        <f t="shared" si="27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108.88</v>
      </c>
      <c r="P2560">
        <f t="shared" si="274"/>
        <v>75.599999999999994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9">
        <f t="shared" si="278"/>
        <v>42125.582638888889</v>
      </c>
      <c r="U2560">
        <f t="shared" si="27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111.25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9">
        <f t="shared" si="278"/>
        <v>40862.817361111112</v>
      </c>
      <c r="U2561">
        <f t="shared" si="27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100.1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9">
        <f t="shared" si="278"/>
        <v>42069.951087962967</v>
      </c>
      <c r="U2562">
        <f t="shared" si="27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ROUND((E2563/D2563)*100,2)</f>
        <v>0</v>
      </c>
      <c r="P2563">
        <f t="shared" ref="P2563:P2626" si="281">IF(E2563=0, 0,ROUND( E2563/L2563,1))</f>
        <v>0</v>
      </c>
      <c r="Q2563" t="str">
        <f t="shared" ref="Q2563:Q2626" si="282">LEFT(N2563,FIND("/",N2563,1)-1)</f>
        <v>food</v>
      </c>
      <c r="R2563" t="str">
        <f t="shared" ref="R2563:R2626" si="283">MID(N2563,FIND("/",N2563)+1,256)</f>
        <v>food trucks</v>
      </c>
      <c r="S2563" s="9">
        <f t="shared" ref="S2563:S2626" si="284">(((J2563/60)/60)/24)+DATE(1970,1,1)</f>
        <v>42260.528807870374</v>
      </c>
      <c r="T2563" s="9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0.75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9">
        <f t="shared" si="285"/>
        <v>42654.524756944447</v>
      </c>
      <c r="U2564">
        <f t="shared" si="28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>
        <f t="shared" si="281"/>
        <v>0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9">
        <f t="shared" si="285"/>
        <v>42215.139479166668</v>
      </c>
      <c r="U2565">
        <f t="shared" si="28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>
        <f t="shared" si="281"/>
        <v>0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9">
        <f t="shared" si="285"/>
        <v>41852.040497685186</v>
      </c>
      <c r="U2566">
        <f t="shared" si="28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9">
        <f t="shared" si="285"/>
        <v>42499.868055555555</v>
      </c>
      <c r="U2567">
        <f t="shared" si="28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>
        <f t="shared" si="281"/>
        <v>0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9">
        <f t="shared" si="285"/>
        <v>41872.980879629627</v>
      </c>
      <c r="U2568">
        <f t="shared" si="28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0.27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9">
        <f t="shared" si="285"/>
        <v>42117.878912037035</v>
      </c>
      <c r="U2569">
        <f t="shared" si="28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0.5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9">
        <f t="shared" si="285"/>
        <v>42614.666597222225</v>
      </c>
      <c r="U2570">
        <f t="shared" si="28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2.23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9">
        <f t="shared" si="285"/>
        <v>42264.105462962965</v>
      </c>
      <c r="U2571">
        <f t="shared" si="28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0.84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9">
        <f t="shared" si="285"/>
        <v>42774.903182870374</v>
      </c>
      <c r="U2572">
        <f t="shared" si="28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0.25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9">
        <f t="shared" si="285"/>
        <v>42509.341678240744</v>
      </c>
      <c r="U2573">
        <f t="shared" si="28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>
        <f t="shared" si="281"/>
        <v>0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9">
        <f t="shared" si="285"/>
        <v>42107.119409722218</v>
      </c>
      <c r="U2574">
        <f t="shared" si="28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>
        <f t="shared" si="281"/>
        <v>0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9">
        <f t="shared" si="285"/>
        <v>41874.592002314814</v>
      </c>
      <c r="U2575">
        <f t="shared" si="28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>
        <f t="shared" si="281"/>
        <v>0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9">
        <f t="shared" si="285"/>
        <v>42508.825752314813</v>
      </c>
      <c r="U2576">
        <f t="shared" si="28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>
        <f t="shared" si="281"/>
        <v>0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9">
        <f t="shared" si="285"/>
        <v>42016.108726851846</v>
      </c>
      <c r="U2577">
        <f t="shared" si="28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>
        <f t="shared" si="281"/>
        <v>0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9">
        <f t="shared" si="285"/>
        <v>42104.968136574069</v>
      </c>
      <c r="U2578">
        <f t="shared" si="28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>
        <f t="shared" si="281"/>
        <v>0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9">
        <f t="shared" si="285"/>
        <v>41855.820567129631</v>
      </c>
      <c r="U2579">
        <f t="shared" si="28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>
        <f t="shared" si="281"/>
        <v>0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9">
        <f t="shared" si="285"/>
        <v>42286.708333333328</v>
      </c>
      <c r="U2580">
        <f t="shared" si="28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0.14000000000000001</v>
      </c>
      <c r="P2581">
        <f t="shared" si="281"/>
        <v>23.1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9">
        <f t="shared" si="285"/>
        <v>41897.829895833333</v>
      </c>
      <c r="U2581">
        <f t="shared" si="28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0.6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9">
        <f t="shared" si="285"/>
        <v>42140.125</v>
      </c>
      <c r="U2582">
        <f t="shared" si="28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10.6</v>
      </c>
      <c r="P2583">
        <f t="shared" si="281"/>
        <v>48.2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9">
        <f t="shared" si="285"/>
        <v>42324.670115740737</v>
      </c>
      <c r="U2583">
        <f t="shared" si="28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9">
        <f t="shared" si="285"/>
        <v>42672.988819444443</v>
      </c>
      <c r="U2584">
        <f t="shared" si="28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0.5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9">
        <f t="shared" si="285"/>
        <v>42079.727777777778</v>
      </c>
      <c r="U2585">
        <f t="shared" si="28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>
        <f t="shared" si="281"/>
        <v>0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9">
        <f t="shared" si="285"/>
        <v>42170.173252314817</v>
      </c>
      <c r="U2586">
        <f t="shared" si="28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0.17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9">
        <f t="shared" si="285"/>
        <v>41825.963333333333</v>
      </c>
      <c r="U2587">
        <f t="shared" si="28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0.17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9">
        <f t="shared" si="285"/>
        <v>42363.330277777779</v>
      </c>
      <c r="U2588">
        <f t="shared" si="28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2.4300000000000002</v>
      </c>
      <c r="P2589">
        <f t="shared" si="281"/>
        <v>202.8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9">
        <f t="shared" si="285"/>
        <v>42368.675381944442</v>
      </c>
      <c r="U2589">
        <f t="shared" si="28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3.88</v>
      </c>
      <c r="P2590">
        <f t="shared" si="281"/>
        <v>29.1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9">
        <f t="shared" si="285"/>
        <v>42094.551388888889</v>
      </c>
      <c r="U2590">
        <f t="shared" si="28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0.01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9">
        <f t="shared" si="285"/>
        <v>42452.494525462964</v>
      </c>
      <c r="U2591">
        <f t="shared" si="28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>
        <f t="shared" si="281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9">
        <f t="shared" si="285"/>
        <v>42395.589085648149</v>
      </c>
      <c r="U2592">
        <f t="shared" si="28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1.73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9">
        <f t="shared" si="285"/>
        <v>42442.864861111113</v>
      </c>
      <c r="U2593">
        <f t="shared" si="28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0.17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9">
        <f t="shared" si="285"/>
        <v>41917.801168981481</v>
      </c>
      <c r="U2594">
        <f t="shared" si="28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>
        <f t="shared" si="281"/>
        <v>0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9">
        <f t="shared" si="285"/>
        <v>42119.84520833334</v>
      </c>
      <c r="U2595">
        <f t="shared" si="28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9">
        <f t="shared" si="285"/>
        <v>41858.967916666668</v>
      </c>
      <c r="U2596">
        <f t="shared" si="28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12.17</v>
      </c>
      <c r="P2597">
        <f t="shared" si="281"/>
        <v>96.1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9">
        <f t="shared" si="285"/>
        <v>42790.244212962964</v>
      </c>
      <c r="U2597">
        <f t="shared" si="28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23.59</v>
      </c>
      <c r="P2598">
        <f t="shared" si="281"/>
        <v>305.8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9">
        <f t="shared" si="285"/>
        <v>41858.664456018516</v>
      </c>
      <c r="U2598">
        <f t="shared" si="28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5.67</v>
      </c>
      <c r="P2599">
        <f t="shared" si="281"/>
        <v>12.1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9">
        <f t="shared" si="285"/>
        <v>42540.341631944444</v>
      </c>
      <c r="U2599">
        <f t="shared" si="28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83.6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9">
        <f t="shared" si="285"/>
        <v>42270.840289351851</v>
      </c>
      <c r="U2600">
        <f t="shared" si="28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9">
        <f t="shared" si="285"/>
        <v>41854.754016203704</v>
      </c>
      <c r="U2601">
        <f t="shared" si="28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6.93</v>
      </c>
      <c r="P2602">
        <f t="shared" si="281"/>
        <v>115.5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9">
        <f t="shared" si="285"/>
        <v>42454.858796296292</v>
      </c>
      <c r="U2602">
        <f t="shared" si="28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661.4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9">
        <f t="shared" si="285"/>
        <v>41165.165972222225</v>
      </c>
      <c r="U2603">
        <f t="shared" si="28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326.08999999999997</v>
      </c>
      <c r="P2604">
        <f t="shared" si="281"/>
        <v>80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9">
        <f t="shared" si="285"/>
        <v>41955.888888888891</v>
      </c>
      <c r="U2604">
        <f t="shared" si="28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101.49</v>
      </c>
      <c r="P2605">
        <f t="shared" si="281"/>
        <v>35.5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9">
        <f t="shared" si="285"/>
        <v>41631.912662037037</v>
      </c>
      <c r="U2605">
        <f t="shared" si="28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104.22</v>
      </c>
      <c r="P2606">
        <f t="shared" si="281"/>
        <v>64.900000000000006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9">
        <f t="shared" si="285"/>
        <v>41028.051192129627</v>
      </c>
      <c r="U2606">
        <f t="shared" si="28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107.42</v>
      </c>
      <c r="P2607">
        <f t="shared" si="281"/>
        <v>61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9">
        <f t="shared" si="285"/>
        <v>42538.541550925926</v>
      </c>
      <c r="U2607">
        <f t="shared" si="28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110.05</v>
      </c>
      <c r="P2608">
        <f t="shared" si="281"/>
        <v>31.4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9">
        <f t="shared" si="285"/>
        <v>41758.712754629632</v>
      </c>
      <c r="U2608">
        <f t="shared" si="28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407.7</v>
      </c>
      <c r="P2609">
        <f t="shared" si="281"/>
        <v>81.900000000000006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9">
        <f t="shared" si="285"/>
        <v>42228.083333333328</v>
      </c>
      <c r="U2609">
        <f t="shared" si="28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223.93</v>
      </c>
      <c r="P2610">
        <f t="shared" si="281"/>
        <v>58.9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9">
        <f t="shared" si="285"/>
        <v>42809</v>
      </c>
      <c r="U2610">
        <f t="shared" si="28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303.8</v>
      </c>
      <c r="P2611">
        <f t="shared" si="281"/>
        <v>157.30000000000001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9">
        <f t="shared" si="285"/>
        <v>41105.237858796296</v>
      </c>
      <c r="U2611">
        <f t="shared" si="28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141.33000000000001</v>
      </c>
      <c r="P2612">
        <f t="shared" si="281"/>
        <v>55.8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9">
        <f t="shared" si="285"/>
        <v>42604.290972222225</v>
      </c>
      <c r="U2612">
        <f t="shared" si="28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2790.64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9">
        <f t="shared" si="285"/>
        <v>42737.957638888889</v>
      </c>
      <c r="U2613">
        <f t="shared" si="28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171.76</v>
      </c>
      <c r="P2614">
        <f t="shared" si="281"/>
        <v>58.4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9">
        <f t="shared" si="285"/>
        <v>42013.143171296295</v>
      </c>
      <c r="U2614">
        <f t="shared" si="28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101.01</v>
      </c>
      <c r="P2615">
        <f t="shared" si="281"/>
        <v>270.60000000000002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9">
        <f t="shared" si="285"/>
        <v>41173.81821759259</v>
      </c>
      <c r="U2615">
        <f t="shared" si="28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9">
        <f t="shared" si="285"/>
        <v>41759.208333333336</v>
      </c>
      <c r="U2616">
        <f t="shared" si="28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169.77</v>
      </c>
      <c r="P2617">
        <f t="shared" si="281"/>
        <v>47.2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9">
        <f t="shared" si="285"/>
        <v>42490.5</v>
      </c>
      <c r="U2617">
        <f t="shared" si="28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114.53</v>
      </c>
      <c r="P2618">
        <f t="shared" si="281"/>
        <v>120.3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9">
        <f t="shared" si="285"/>
        <v>42241.99454861111</v>
      </c>
      <c r="U2618">
        <f t="shared" si="28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877.6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9">
        <f t="shared" si="285"/>
        <v>41932.874432870369</v>
      </c>
      <c r="U2619">
        <f t="shared" si="28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105.39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9">
        <f t="shared" si="285"/>
        <v>42339.834039351852</v>
      </c>
      <c r="U2620">
        <f t="shared" si="28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188.4</v>
      </c>
      <c r="P2621">
        <f t="shared" si="281"/>
        <v>35.5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9">
        <f t="shared" si="285"/>
        <v>42300.458333333328</v>
      </c>
      <c r="U2621">
        <f t="shared" si="28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143.65</v>
      </c>
      <c r="P2622">
        <f t="shared" si="281"/>
        <v>74.599999999999994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9">
        <f t="shared" si="285"/>
        <v>42288.041666666672</v>
      </c>
      <c r="U2622">
        <f t="shared" si="28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145.88</v>
      </c>
      <c r="P2623">
        <f t="shared" si="281"/>
        <v>47.1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9">
        <f t="shared" si="285"/>
        <v>42145.74754629629</v>
      </c>
      <c r="U2623">
        <f t="shared" si="28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131.18</v>
      </c>
      <c r="P2624">
        <f t="shared" si="281"/>
        <v>26.6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9">
        <f t="shared" si="285"/>
        <v>42734.74324074074</v>
      </c>
      <c r="U2624">
        <f t="shared" si="28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>
        <f t="shared" si="281"/>
        <v>36.799999999999997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9">
        <f t="shared" si="285"/>
        <v>42706.256550925929</v>
      </c>
      <c r="U2625">
        <f t="shared" si="28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1379.42</v>
      </c>
      <c r="P2626">
        <f t="shared" si="281"/>
        <v>31.8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9">
        <f t="shared" si="285"/>
        <v>41165.42155092593</v>
      </c>
      <c r="U2626">
        <f t="shared" si="28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ROUND((E2627/D2627)*100,2)</f>
        <v>956</v>
      </c>
      <c r="P2627">
        <f t="shared" ref="P2627:P2690" si="288">IF(E2627=0, 0,ROUND( E2627/L2627,1))</f>
        <v>27.6</v>
      </c>
      <c r="Q2627" t="str">
        <f t="shared" ref="Q2627:Q2690" si="289">LEFT(N2627,FIND("/",N2627,1)-1)</f>
        <v>technology</v>
      </c>
      <c r="R2627" t="str">
        <f t="shared" ref="R2627:R2690" si="290">MID(N2627,FIND("/",N2627)+1,256)</f>
        <v>space exploration</v>
      </c>
      <c r="S2627" s="9">
        <f t="shared" ref="S2627:S2690" si="291">(((J2627/60)/60)/24)+DATE(1970,1,1)</f>
        <v>42658.810277777782</v>
      </c>
      <c r="T2627" s="9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9">
        <f t="shared" si="292"/>
        <v>42158.628113425926</v>
      </c>
      <c r="U2628">
        <f t="shared" si="293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646.66999999999996</v>
      </c>
      <c r="P2629">
        <f t="shared" si="288"/>
        <v>21.6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9">
        <f t="shared" si="292"/>
        <v>42334.871076388896</v>
      </c>
      <c r="U2629">
        <f t="shared" si="293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110.37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9">
        <f t="shared" si="292"/>
        <v>41973.966053240743</v>
      </c>
      <c r="U2630">
        <f t="shared" si="293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127.74</v>
      </c>
      <c r="P2631">
        <f t="shared" si="288"/>
        <v>63.9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9">
        <f t="shared" si="292"/>
        <v>42138.538449074069</v>
      </c>
      <c r="U2631">
        <f t="shared" si="293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157.9</v>
      </c>
      <c r="P2632">
        <f t="shared" si="288"/>
        <v>39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9">
        <f t="shared" si="292"/>
        <v>42551.416666666672</v>
      </c>
      <c r="U2632">
        <f t="shared" si="293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114.67</v>
      </c>
      <c r="P2633">
        <f t="shared" si="288"/>
        <v>80.2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9">
        <f t="shared" si="292"/>
        <v>42246.169293981482</v>
      </c>
      <c r="U2633">
        <f t="shared" si="293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137.01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9">
        <f t="shared" si="292"/>
        <v>42519.061793981484</v>
      </c>
      <c r="U2634">
        <f t="shared" si="293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354.62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9">
        <f t="shared" si="292"/>
        <v>41697.958333333336</v>
      </c>
      <c r="U2635">
        <f t="shared" si="293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106.02</v>
      </c>
      <c r="P2636">
        <f t="shared" si="288"/>
        <v>39.4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9">
        <f t="shared" si="292"/>
        <v>42642.656493055561</v>
      </c>
      <c r="U2636">
        <f t="shared" si="293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9">
        <f t="shared" si="292"/>
        <v>42072.909270833334</v>
      </c>
      <c r="U2637">
        <f t="shared" si="293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187.3</v>
      </c>
      <c r="P2638">
        <f t="shared" si="288"/>
        <v>37.5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9">
        <f t="shared" si="292"/>
        <v>42659.041666666672</v>
      </c>
      <c r="U2638">
        <f t="shared" si="293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166.2</v>
      </c>
      <c r="P2639">
        <f t="shared" si="288"/>
        <v>32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9">
        <f t="shared" si="292"/>
        <v>42655.549479166672</v>
      </c>
      <c r="U2639">
        <f t="shared" si="293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101.73</v>
      </c>
      <c r="P2640">
        <f t="shared" si="288"/>
        <v>25.2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9">
        <f t="shared" si="292"/>
        <v>42019.913136574076</v>
      </c>
      <c r="U2640">
        <f t="shared" si="293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9">
        <f t="shared" si="292"/>
        <v>42054.86513888889</v>
      </c>
      <c r="U2641">
        <f t="shared" si="293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105.67</v>
      </c>
      <c r="P2642">
        <f t="shared" si="288"/>
        <v>45.9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9">
        <f t="shared" si="292"/>
        <v>42163.160578703704</v>
      </c>
      <c r="U2642">
        <f t="shared" si="293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9">
        <f t="shared" si="292"/>
        <v>41897.839583333334</v>
      </c>
      <c r="U2643">
        <f t="shared" si="293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9">
        <f t="shared" si="292"/>
        <v>42566.289583333331</v>
      </c>
      <c r="U2644">
        <f t="shared" si="293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33.56</v>
      </c>
      <c r="P2645">
        <f t="shared" si="288"/>
        <v>223.6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9">
        <f t="shared" si="292"/>
        <v>42725.332638888889</v>
      </c>
      <c r="U2645">
        <f t="shared" si="293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2.0499999999999998</v>
      </c>
      <c r="P2646">
        <f t="shared" si="288"/>
        <v>39.5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9">
        <f t="shared" si="292"/>
        <v>42804.792071759264</v>
      </c>
      <c r="U2646">
        <f t="shared" si="293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10.5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9">
        <f t="shared" si="292"/>
        <v>41951.884293981479</v>
      </c>
      <c r="U2647">
        <f t="shared" si="293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8.42</v>
      </c>
      <c r="P2648">
        <f t="shared" si="288"/>
        <v>78.7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9">
        <f t="shared" si="292"/>
        <v>42256.313298611116</v>
      </c>
      <c r="U2648">
        <f t="shared" si="293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1.44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9">
        <f t="shared" si="292"/>
        <v>42230.261793981481</v>
      </c>
      <c r="U2649">
        <f t="shared" si="293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0.88</v>
      </c>
      <c r="P2650">
        <f t="shared" si="288"/>
        <v>17.7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9">
        <f t="shared" si="292"/>
        <v>42438.714814814812</v>
      </c>
      <c r="U2650">
        <f t="shared" si="293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0.1</v>
      </c>
      <c r="P2651">
        <f t="shared" si="288"/>
        <v>41.3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9">
        <f t="shared" si="292"/>
        <v>42401.99700231482</v>
      </c>
      <c r="U2651">
        <f t="shared" si="293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0.6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9">
        <f t="shared" si="292"/>
        <v>42725.624340277776</v>
      </c>
      <c r="U2652">
        <f t="shared" si="293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1.87</v>
      </c>
      <c r="P2653">
        <f t="shared" si="288"/>
        <v>307.8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9">
        <f t="shared" si="292"/>
        <v>42355.805659722217</v>
      </c>
      <c r="U2653">
        <f t="shared" si="293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0.89</v>
      </c>
      <c r="P2654">
        <f t="shared" si="288"/>
        <v>80.5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9">
        <f t="shared" si="292"/>
        <v>41983.158854166672</v>
      </c>
      <c r="U2654">
        <f t="shared" si="293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11.52</v>
      </c>
      <c r="P2655">
        <f t="shared" si="288"/>
        <v>83.9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9">
        <f t="shared" si="292"/>
        <v>41803.166666666664</v>
      </c>
      <c r="U2655">
        <f t="shared" si="293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0.05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9">
        <f t="shared" si="292"/>
        <v>42115.559328703705</v>
      </c>
      <c r="U2656">
        <f t="shared" si="293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21.03</v>
      </c>
      <c r="P2657">
        <f t="shared" si="288"/>
        <v>73.400000000000006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9">
        <f t="shared" si="292"/>
        <v>42409.833333333328</v>
      </c>
      <c r="U2657">
        <f t="shared" si="293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11.44</v>
      </c>
      <c r="P2658">
        <f t="shared" si="288"/>
        <v>112.9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9">
        <f t="shared" si="292"/>
        <v>42806.791666666672</v>
      </c>
      <c r="U2658">
        <f t="shared" si="293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18.739999999999998</v>
      </c>
      <c r="P2659">
        <f t="shared" si="288"/>
        <v>95.3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9">
        <f t="shared" si="292"/>
        <v>42585.0625</v>
      </c>
      <c r="U2659">
        <f t="shared" si="293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0.09</v>
      </c>
      <c r="P2660">
        <f t="shared" si="288"/>
        <v>22.8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9">
        <f t="shared" si="292"/>
        <v>42581.884189814817</v>
      </c>
      <c r="U2660">
        <f t="shared" si="293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2.72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9">
        <f t="shared" si="292"/>
        <v>42112.069560185191</v>
      </c>
      <c r="U2661">
        <f t="shared" si="293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0.1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9">
        <f t="shared" si="292"/>
        <v>42332.754837962959</v>
      </c>
      <c r="U2662">
        <f t="shared" si="293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102.9</v>
      </c>
      <c r="P2663">
        <f t="shared" si="288"/>
        <v>85.8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9">
        <f t="shared" si="292"/>
        <v>41572.958449074074</v>
      </c>
      <c r="U2663">
        <f t="shared" si="293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106.8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9">
        <f t="shared" si="292"/>
        <v>42237.746678240743</v>
      </c>
      <c r="U2664">
        <f t="shared" si="293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104.6</v>
      </c>
      <c r="P2665">
        <f t="shared" si="288"/>
        <v>373.6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9">
        <f t="shared" si="292"/>
        <v>42251.625</v>
      </c>
      <c r="U2665">
        <f t="shared" si="293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103.43</v>
      </c>
      <c r="P2666">
        <f t="shared" si="288"/>
        <v>174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9">
        <f t="shared" si="292"/>
        <v>42347.290972222225</v>
      </c>
      <c r="U2666">
        <f t="shared" si="293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123.14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9">
        <f t="shared" si="292"/>
        <v>42128.895532407405</v>
      </c>
      <c r="U2667">
        <f t="shared" si="293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159.30000000000001</v>
      </c>
      <c r="P2668">
        <f t="shared" si="288"/>
        <v>77.3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9">
        <f t="shared" si="292"/>
        <v>42272.875</v>
      </c>
      <c r="U2668">
        <f t="shared" si="293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110.67</v>
      </c>
      <c r="P2669">
        <f t="shared" si="288"/>
        <v>92.2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9">
        <f t="shared" si="292"/>
        <v>42410.926111111112</v>
      </c>
      <c r="U2669">
        <f t="shared" si="293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170.7</v>
      </c>
      <c r="P2670">
        <f t="shared" si="288"/>
        <v>61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9">
        <f t="shared" si="292"/>
        <v>42317.60555555555</v>
      </c>
      <c r="U2670">
        <f t="shared" si="293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125.13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9">
        <f t="shared" si="292"/>
        <v>42379.035833333335</v>
      </c>
      <c r="U2671">
        <f t="shared" si="293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6.42</v>
      </c>
      <c r="P2672">
        <f t="shared" si="288"/>
        <v>41.6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9">
        <f t="shared" si="292"/>
        <v>41849.020601851851</v>
      </c>
      <c r="U2672">
        <f t="shared" si="293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11.34</v>
      </c>
      <c r="P2673">
        <f t="shared" si="288"/>
        <v>33.799999999999997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9">
        <f t="shared" si="292"/>
        <v>41992.818055555559</v>
      </c>
      <c r="U2673">
        <f t="shared" si="293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33.19</v>
      </c>
      <c r="P2674">
        <f t="shared" si="288"/>
        <v>70.599999999999994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9">
        <f t="shared" si="292"/>
        <v>42366.25</v>
      </c>
      <c r="U2674">
        <f t="shared" si="293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27.58</v>
      </c>
      <c r="P2675">
        <f t="shared" si="288"/>
        <v>167.2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9">
        <f t="shared" si="292"/>
        <v>41941.947916666664</v>
      </c>
      <c r="U2675">
        <f t="shared" si="293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62.84</v>
      </c>
      <c r="P2676">
        <f t="shared" si="288"/>
        <v>128.6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9">
        <f t="shared" si="292"/>
        <v>42556.207638888889</v>
      </c>
      <c r="U2676">
        <f t="shared" si="293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7.59</v>
      </c>
      <c r="P2677">
        <f t="shared" si="288"/>
        <v>65.400000000000006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9">
        <f t="shared" si="292"/>
        <v>41953.899178240739</v>
      </c>
      <c r="U2677">
        <f t="shared" si="293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50.38</v>
      </c>
      <c r="P2678">
        <f t="shared" si="288"/>
        <v>117.6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9">
        <f t="shared" si="292"/>
        <v>42512.624699074076</v>
      </c>
      <c r="U2678">
        <f t="shared" si="293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17.510000000000002</v>
      </c>
      <c r="P2679">
        <f t="shared" si="288"/>
        <v>126.5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9">
        <f t="shared" si="292"/>
        <v>41823.029432870368</v>
      </c>
      <c r="U2679">
        <f t="shared" si="293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0.01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9">
        <f t="shared" si="292"/>
        <v>42271.798206018517</v>
      </c>
      <c r="U2680">
        <f t="shared" si="293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0.33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9">
        <f t="shared" si="292"/>
        <v>42063.001087962963</v>
      </c>
      <c r="U2681">
        <f t="shared" si="293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0.86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9">
        <f t="shared" si="292"/>
        <v>42466.170034722221</v>
      </c>
      <c r="U2682">
        <f t="shared" si="293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0.69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9">
        <f t="shared" si="292"/>
        <v>41830.895254629628</v>
      </c>
      <c r="U2683">
        <f t="shared" si="293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28.3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9">
        <f t="shared" si="292"/>
        <v>41965.249305555553</v>
      </c>
      <c r="U2684">
        <f t="shared" si="293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0.24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9">
        <f t="shared" si="292"/>
        <v>42064.75509259259</v>
      </c>
      <c r="U2685">
        <f t="shared" si="293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1.1399999999999999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9">
        <f t="shared" si="292"/>
        <v>41860.914641203701</v>
      </c>
      <c r="U2686">
        <f t="shared" si="293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0.02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9">
        <f t="shared" si="292"/>
        <v>42121.654282407413</v>
      </c>
      <c r="U2687">
        <f t="shared" si="293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>
        <f t="shared" si="288"/>
        <v>0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9">
        <f t="shared" si="292"/>
        <v>41912.974803240737</v>
      </c>
      <c r="U2688">
        <f t="shared" si="293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>
        <f t="shared" si="288"/>
        <v>0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9">
        <f t="shared" si="292"/>
        <v>42184.64025462963</v>
      </c>
      <c r="U2689">
        <f t="shared" si="293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0.15</v>
      </c>
      <c r="P2690">
        <f t="shared" si="288"/>
        <v>5.3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9">
        <f t="shared" si="292"/>
        <v>42059.125</v>
      </c>
      <c r="U2690">
        <f t="shared" si="293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ROUND((E2691/D2691)*100,2)</f>
        <v>0</v>
      </c>
      <c r="P2691">
        <f t="shared" ref="P2691:P2754" si="295">IF(E2691=0, 0,ROUND( E2691/L2691,1))</f>
        <v>1</v>
      </c>
      <c r="Q2691" t="str">
        <f t="shared" ref="Q2691:Q2754" si="296">LEFT(N2691,FIND("/",N2691,1)-1)</f>
        <v>food</v>
      </c>
      <c r="R2691" t="str">
        <f t="shared" ref="R2691:R2754" si="297">MID(N2691,FIND("/",N2691)+1,256)</f>
        <v>food trucks</v>
      </c>
      <c r="S2691" s="9">
        <f t="shared" ref="S2691:S2742" si="298">(((J2691/60)/60)/24)+DATE(1970,1,1)</f>
        <v>42551.961689814809</v>
      </c>
      <c r="T2691" s="9">
        <f t="shared" ref="T2691:T2742" si="299">(((I2691/60)/60)/24)+DATE(1970,1,1)</f>
        <v>42581.961689814809</v>
      </c>
      <c r="U2691">
        <f t="shared" ref="U2691:U2742" si="300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10.73</v>
      </c>
      <c r="P2692">
        <f t="shared" si="295"/>
        <v>72.8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9">
        <f t="shared" si="299"/>
        <v>42158.105046296296</v>
      </c>
      <c r="U2692">
        <f t="shared" si="30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0.05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9">
        <f t="shared" si="299"/>
        <v>42134.724039351851</v>
      </c>
      <c r="U2693">
        <f t="shared" si="30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0.71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9">
        <f t="shared" si="299"/>
        <v>42088.292361111111</v>
      </c>
      <c r="U2694">
        <f t="shared" si="30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0.8</v>
      </c>
      <c r="P2695">
        <f t="shared" si="295"/>
        <v>13.3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9">
        <f t="shared" si="299"/>
        <v>41864.138495370367</v>
      </c>
      <c r="U2695">
        <f t="shared" si="30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9">
        <f t="shared" si="299"/>
        <v>41908.140497685185</v>
      </c>
      <c r="U2696">
        <f t="shared" si="30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0.47</v>
      </c>
      <c r="P2697">
        <f t="shared" si="295"/>
        <v>23.7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9">
        <f t="shared" si="299"/>
        <v>42108.14025462963</v>
      </c>
      <c r="U2697">
        <f t="shared" si="30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5.65</v>
      </c>
      <c r="P2698">
        <f t="shared" si="295"/>
        <v>89.2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9">
        <f t="shared" si="299"/>
        <v>41998.844444444447</v>
      </c>
      <c r="U2698">
        <f t="shared" si="30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26.35</v>
      </c>
      <c r="P2699">
        <f t="shared" si="295"/>
        <v>116.6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9">
        <f t="shared" si="299"/>
        <v>42218.916666666672</v>
      </c>
      <c r="U2699">
        <f t="shared" si="30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0.33</v>
      </c>
      <c r="P2700">
        <f t="shared" si="295"/>
        <v>13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9">
        <f t="shared" si="299"/>
        <v>41817.898240740738</v>
      </c>
      <c r="U2700">
        <f t="shared" si="30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>
        <f t="shared" si="295"/>
        <v>0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9">
        <f t="shared" si="299"/>
        <v>41859.896562499998</v>
      </c>
      <c r="U2701">
        <f t="shared" si="30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0.7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9">
        <f t="shared" si="299"/>
        <v>41900.87467592593</v>
      </c>
      <c r="U2702">
        <f t="shared" si="30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46.18</v>
      </c>
      <c r="P2703">
        <f t="shared" si="295"/>
        <v>34.1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9">
        <f t="shared" si="299"/>
        <v>42832.733032407406</v>
      </c>
      <c r="U2703">
        <f t="shared" si="30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34.409999999999997</v>
      </c>
      <c r="P2704">
        <f t="shared" si="295"/>
        <v>132.30000000000001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9">
        <f t="shared" si="299"/>
        <v>42830.760150462964</v>
      </c>
      <c r="U2704">
        <f t="shared" si="30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103.75</v>
      </c>
      <c r="P2705">
        <f t="shared" si="295"/>
        <v>922.2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9">
        <f t="shared" si="299"/>
        <v>42816.648495370369</v>
      </c>
      <c r="U2705">
        <f t="shared" si="30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6.03</v>
      </c>
      <c r="P2706">
        <f t="shared" si="295"/>
        <v>163.6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9">
        <f t="shared" si="299"/>
        <v>42830.820763888885</v>
      </c>
      <c r="U2706">
        <f t="shared" si="30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10.54</v>
      </c>
      <c r="P2707">
        <f t="shared" si="295"/>
        <v>217.4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9">
        <f t="shared" si="299"/>
        <v>42818.874513888892</v>
      </c>
      <c r="U2707">
        <f t="shared" si="30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112.3</v>
      </c>
      <c r="P2708">
        <f t="shared" si="295"/>
        <v>149.4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9">
        <f t="shared" si="299"/>
        <v>41928.290972222225</v>
      </c>
      <c r="U2708">
        <f t="shared" si="30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350.84</v>
      </c>
      <c r="P2709">
        <f t="shared" si="295"/>
        <v>71.2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9">
        <f t="shared" si="299"/>
        <v>41421.290972222225</v>
      </c>
      <c r="U2709">
        <f t="shared" si="30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233.22</v>
      </c>
      <c r="P2710">
        <f t="shared" si="295"/>
        <v>44.5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9">
        <f t="shared" si="299"/>
        <v>42572.698217592595</v>
      </c>
      <c r="U2710">
        <f t="shared" si="30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101.61</v>
      </c>
      <c r="P2711">
        <f t="shared" si="295"/>
        <v>164.9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9">
        <f t="shared" si="299"/>
        <v>42647.165972222225</v>
      </c>
      <c r="U2711">
        <f t="shared" si="30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153.9</v>
      </c>
      <c r="P2712">
        <f t="shared" si="295"/>
        <v>84.9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9">
        <f t="shared" si="299"/>
        <v>41860.083333333336</v>
      </c>
      <c r="U2712">
        <f t="shared" si="30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100.72</v>
      </c>
      <c r="P2713">
        <f t="shared" si="295"/>
        <v>53.9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9">
        <f t="shared" si="299"/>
        <v>41810.917361111111</v>
      </c>
      <c r="U2713">
        <f t="shared" si="30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131.38</v>
      </c>
      <c r="P2714">
        <f t="shared" si="295"/>
        <v>50.5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9">
        <f t="shared" si="299"/>
        <v>41468.75</v>
      </c>
      <c r="U2714">
        <f t="shared" si="30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102.24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9">
        <f t="shared" si="299"/>
        <v>42362.653749999998</v>
      </c>
      <c r="U2715">
        <f t="shared" si="30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116.36</v>
      </c>
      <c r="P2716">
        <f t="shared" si="295"/>
        <v>95.4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9">
        <f t="shared" si="299"/>
        <v>42657.958333333328</v>
      </c>
      <c r="U2716">
        <f t="shared" si="30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264.62</v>
      </c>
      <c r="P2717">
        <f t="shared" si="295"/>
        <v>57.6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9">
        <f t="shared" si="299"/>
        <v>42421.398472222223</v>
      </c>
      <c r="U2717">
        <f t="shared" si="30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119.98</v>
      </c>
      <c r="P2718">
        <f t="shared" si="295"/>
        <v>64.2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9">
        <f t="shared" si="299"/>
        <v>42285.333252314813</v>
      </c>
      <c r="U2718">
        <f t="shared" si="30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120.1</v>
      </c>
      <c r="P2719">
        <f t="shared" si="295"/>
        <v>92.4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9">
        <f t="shared" si="299"/>
        <v>41979.956585648149</v>
      </c>
      <c r="U2719">
        <f t="shared" si="30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103.58</v>
      </c>
      <c r="P2720">
        <f t="shared" si="295"/>
        <v>126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9">
        <f t="shared" si="299"/>
        <v>42493.958333333328</v>
      </c>
      <c r="U2720">
        <f t="shared" si="30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108.83</v>
      </c>
      <c r="P2721">
        <f t="shared" si="295"/>
        <v>94.6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9">
        <f t="shared" si="299"/>
        <v>42477.989513888882</v>
      </c>
      <c r="U2721">
        <f t="shared" si="30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118.12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9">
        <f t="shared" si="299"/>
        <v>42685.507557870369</v>
      </c>
      <c r="U2722">
        <f t="shared" si="30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40.799999999999997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9">
        <f t="shared" si="299"/>
        <v>41523.791666666664</v>
      </c>
      <c r="U2723">
        <f t="shared" si="30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252.54</v>
      </c>
      <c r="P2724">
        <f t="shared" si="295"/>
        <v>68.3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9">
        <f t="shared" si="299"/>
        <v>42764.857094907406</v>
      </c>
      <c r="U2724">
        <f t="shared" si="30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140.05000000000001</v>
      </c>
      <c r="P2725">
        <f t="shared" si="295"/>
        <v>95.5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9">
        <f t="shared" si="299"/>
        <v>42004.880648148144</v>
      </c>
      <c r="U2725">
        <f t="shared" si="30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296.88</v>
      </c>
      <c r="P2726">
        <f t="shared" si="295"/>
        <v>7.2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9">
        <f t="shared" si="299"/>
        <v>42231.32707175926</v>
      </c>
      <c r="U2726">
        <f t="shared" si="30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144.54</v>
      </c>
      <c r="P2727">
        <f t="shared" si="295"/>
        <v>511.7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9">
        <f t="shared" si="299"/>
        <v>42795.744618055556</v>
      </c>
      <c r="U2727">
        <f t="shared" si="30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105.75</v>
      </c>
      <c r="P2728">
        <f t="shared" si="295"/>
        <v>261.7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9">
        <f t="shared" si="299"/>
        <v>42482.579988425925</v>
      </c>
      <c r="U2728">
        <f t="shared" si="30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493.21</v>
      </c>
      <c r="P2729">
        <f t="shared" si="295"/>
        <v>69.8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9">
        <f t="shared" si="299"/>
        <v>42223.676655092597</v>
      </c>
      <c r="U2729">
        <f t="shared" si="30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201.83</v>
      </c>
      <c r="P2730">
        <f t="shared" si="295"/>
        <v>77.2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9">
        <f t="shared" si="299"/>
        <v>42368.59993055556</v>
      </c>
      <c r="U2730">
        <f t="shared" si="30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104.44</v>
      </c>
      <c r="P2731">
        <f t="shared" si="295"/>
        <v>340.6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9">
        <f t="shared" si="299"/>
        <v>42125.240706018521</v>
      </c>
      <c r="U2731">
        <f t="shared" si="30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170.29</v>
      </c>
      <c r="P2732">
        <f t="shared" si="295"/>
        <v>67.400000000000006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9">
        <f t="shared" si="299"/>
        <v>41386.541377314818</v>
      </c>
      <c r="U2732">
        <f t="shared" si="30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104.3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9">
        <f t="shared" si="299"/>
        <v>41930.166666666664</v>
      </c>
      <c r="U2733">
        <f t="shared" si="30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118.25</v>
      </c>
      <c r="P2734">
        <f t="shared" si="295"/>
        <v>97.2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9">
        <f t="shared" si="299"/>
        <v>41422</v>
      </c>
      <c r="U2734">
        <f t="shared" si="30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107.54</v>
      </c>
      <c r="P2735">
        <f t="shared" si="295"/>
        <v>451.8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9">
        <f t="shared" si="299"/>
        <v>42104.231180555551</v>
      </c>
      <c r="U2735">
        <f t="shared" si="30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138.69999999999999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9">
        <f t="shared" si="299"/>
        <v>42656.915972222225</v>
      </c>
      <c r="U2736">
        <f t="shared" si="30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978.13</v>
      </c>
      <c r="P2737">
        <f t="shared" si="295"/>
        <v>21.6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9">
        <f t="shared" si="299"/>
        <v>41346.833333333336</v>
      </c>
      <c r="U2737">
        <f t="shared" si="30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122.9</v>
      </c>
      <c r="P2738">
        <f t="shared" si="295"/>
        <v>169.5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9">
        <f t="shared" si="299"/>
        <v>41752.666354166664</v>
      </c>
      <c r="U2738">
        <f t="shared" si="30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246.06</v>
      </c>
      <c r="P2739">
        <f t="shared" si="295"/>
        <v>161.9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9">
        <f t="shared" si="299"/>
        <v>41654.791666666664</v>
      </c>
      <c r="U2739">
        <f t="shared" si="30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147.94</v>
      </c>
      <c r="P2740">
        <f t="shared" si="295"/>
        <v>493.1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9">
        <f t="shared" si="299"/>
        <v>42680.143564814818</v>
      </c>
      <c r="U2740">
        <f t="shared" si="30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384.09</v>
      </c>
      <c r="P2741">
        <f t="shared" si="295"/>
        <v>22.1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9">
        <f t="shared" si="299"/>
        <v>41764.887928240743</v>
      </c>
      <c r="U2741">
        <f t="shared" si="30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103.33</v>
      </c>
      <c r="P2742">
        <f t="shared" si="295"/>
        <v>18.2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9">
        <f t="shared" si="299"/>
        <v>42074.99018518519</v>
      </c>
      <c r="U2742">
        <f t="shared" si="30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0.44</v>
      </c>
      <c r="P2743">
        <f t="shared" si="295"/>
        <v>8.8000000000000007</v>
      </c>
      <c r="Q2743" t="str">
        <f t="shared" si="296"/>
        <v>publishing</v>
      </c>
      <c r="R2743" t="str">
        <f t="shared" si="297"/>
        <v>children's books</v>
      </c>
      <c r="S2743" s="9">
        <f>(((J2/60)/60)/24)+DATE(1970,1,1)</f>
        <v>42177.007071759261</v>
      </c>
      <c r="T2743" s="8">
        <f>(((I2/60)/60)/24)+DATE(1970,1,1)</f>
        <v>42208.125</v>
      </c>
      <c r="U2743" s="5">
        <f>YEAR(S2)</f>
        <v>2015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29.24</v>
      </c>
      <c r="P2744">
        <f t="shared" si="295"/>
        <v>40.6</v>
      </c>
      <c r="Q2744" t="str">
        <f t="shared" si="296"/>
        <v>publishing</v>
      </c>
      <c r="R2744" t="str">
        <f t="shared" si="297"/>
        <v>children's books</v>
      </c>
      <c r="S2744" s="9">
        <f t="shared" ref="S2744:S2782" si="301">(((J3/60)/60)/24)+DATE(1970,1,1)</f>
        <v>42766.600497685184</v>
      </c>
      <c r="T2744" s="8">
        <f t="shared" ref="T2744:T2782" si="302">(((I3/60)/60)/24)+DATE(1970,1,1)</f>
        <v>42796.600497685184</v>
      </c>
      <c r="U2744" s="5">
        <f t="shared" ref="U2744:U2782" si="303">YEAR(S3)</f>
        <v>2017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9">
        <f t="shared" si="301"/>
        <v>42405.702349537038</v>
      </c>
      <c r="T2745" s="8">
        <f t="shared" si="302"/>
        <v>42415.702349537038</v>
      </c>
      <c r="U2745" s="5">
        <f t="shared" si="303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5.22</v>
      </c>
      <c r="P2746">
        <f t="shared" si="295"/>
        <v>38</v>
      </c>
      <c r="Q2746" t="str">
        <f t="shared" si="296"/>
        <v>publishing</v>
      </c>
      <c r="R2746" t="str">
        <f t="shared" si="297"/>
        <v>children's books</v>
      </c>
      <c r="S2746" s="9">
        <f t="shared" si="301"/>
        <v>41828.515127314815</v>
      </c>
      <c r="T2746" s="8">
        <f t="shared" si="302"/>
        <v>41858.515127314815</v>
      </c>
      <c r="U2746" s="5">
        <f t="shared" si="303"/>
        <v>2014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21.89</v>
      </c>
      <c r="P2747">
        <f t="shared" si="295"/>
        <v>35.700000000000003</v>
      </c>
      <c r="Q2747" t="str">
        <f t="shared" si="296"/>
        <v>publishing</v>
      </c>
      <c r="R2747" t="str">
        <f t="shared" si="297"/>
        <v>children's books</v>
      </c>
      <c r="S2747" s="9">
        <f t="shared" si="301"/>
        <v>42327.834247685183</v>
      </c>
      <c r="T2747" s="8">
        <f t="shared" si="302"/>
        <v>42357.834247685183</v>
      </c>
      <c r="U2747" s="5">
        <f t="shared" si="303"/>
        <v>2015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26.7</v>
      </c>
      <c r="P2748">
        <f t="shared" si="295"/>
        <v>42.2</v>
      </c>
      <c r="Q2748" t="str">
        <f t="shared" si="296"/>
        <v>publishing</v>
      </c>
      <c r="R2748" t="str">
        <f t="shared" si="297"/>
        <v>children's books</v>
      </c>
      <c r="S2748" s="9">
        <f t="shared" si="301"/>
        <v>42563.932951388888</v>
      </c>
      <c r="T2748" s="8">
        <f t="shared" si="302"/>
        <v>42580.232638888891</v>
      </c>
      <c r="U2748" s="5">
        <f t="shared" si="303"/>
        <v>2016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301"/>
        <v>41794.072337962964</v>
      </c>
      <c r="T2749" s="8">
        <f t="shared" si="302"/>
        <v>41804.072337962964</v>
      </c>
      <c r="U2749" s="5">
        <f t="shared" si="303"/>
        <v>2014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1.06</v>
      </c>
      <c r="P2750">
        <f t="shared" si="295"/>
        <v>13.3</v>
      </c>
      <c r="Q2750" t="str">
        <f t="shared" si="296"/>
        <v>publishing</v>
      </c>
      <c r="R2750" t="str">
        <f t="shared" si="297"/>
        <v>children's books</v>
      </c>
      <c r="S2750" s="9">
        <f t="shared" si="301"/>
        <v>42516.047071759262</v>
      </c>
      <c r="T2750" s="8">
        <f t="shared" si="302"/>
        <v>42556.047071759262</v>
      </c>
      <c r="U2750" s="5">
        <f t="shared" si="303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1.1000000000000001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301"/>
        <v>42468.94458333333</v>
      </c>
      <c r="T2751" s="8">
        <f t="shared" si="302"/>
        <v>42475.875</v>
      </c>
      <c r="U2751" s="5">
        <f t="shared" si="303"/>
        <v>2016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9">
        <f t="shared" si="301"/>
        <v>42447.103518518517</v>
      </c>
      <c r="T2752" s="8">
        <f t="shared" si="302"/>
        <v>42477.103518518517</v>
      </c>
      <c r="U2752" s="5">
        <f t="shared" si="303"/>
        <v>2016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9">
        <f t="shared" si="301"/>
        <v>41780.068043981482</v>
      </c>
      <c r="T2753" s="8">
        <f t="shared" si="302"/>
        <v>41815.068043981482</v>
      </c>
      <c r="U2753" s="5">
        <f t="shared" si="303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11.46</v>
      </c>
      <c r="P2754">
        <f t="shared" si="295"/>
        <v>39.299999999999997</v>
      </c>
      <c r="Q2754" t="str">
        <f t="shared" si="296"/>
        <v>publishing</v>
      </c>
      <c r="R2754" t="str">
        <f t="shared" si="297"/>
        <v>children's books</v>
      </c>
      <c r="S2754" s="9">
        <f t="shared" si="301"/>
        <v>42572.778495370367</v>
      </c>
      <c r="T2754" s="8">
        <f t="shared" si="302"/>
        <v>42604.125</v>
      </c>
      <c r="U2754" s="5">
        <f t="shared" si="303"/>
        <v>2016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4">ROUND((E2755/D2755)*100,2)</f>
        <v>19</v>
      </c>
      <c r="P2755">
        <f t="shared" ref="P2755:P2818" si="305">IF(E2755=0, 0,ROUND( E2755/L2755,1))</f>
        <v>47.5</v>
      </c>
      <c r="Q2755" t="str">
        <f t="shared" ref="Q2755:Q2818" si="306">LEFT(N2755,FIND("/",N2755,1)-1)</f>
        <v>publishing</v>
      </c>
      <c r="R2755" t="str">
        <f t="shared" ref="R2755:R2818" si="307">MID(N2755,FIND("/",N2755)+1,256)</f>
        <v>children's books</v>
      </c>
      <c r="S2755" s="9">
        <f t="shared" si="301"/>
        <v>41791.713252314818</v>
      </c>
      <c r="T2755" s="8">
        <f t="shared" si="302"/>
        <v>41836.125</v>
      </c>
      <c r="U2755" s="5">
        <f t="shared" si="303"/>
        <v>2014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4"/>
        <v>0</v>
      </c>
      <c r="P2756">
        <f t="shared" si="305"/>
        <v>0</v>
      </c>
      <c r="Q2756" t="str">
        <f t="shared" si="306"/>
        <v>publishing</v>
      </c>
      <c r="R2756" t="str">
        <f t="shared" si="307"/>
        <v>children's books</v>
      </c>
      <c r="S2756" s="9">
        <f t="shared" si="301"/>
        <v>42508.677187499998</v>
      </c>
      <c r="T2756" s="8">
        <f t="shared" si="302"/>
        <v>42544.852083333331</v>
      </c>
      <c r="U2756" s="5">
        <f t="shared" si="303"/>
        <v>2016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4"/>
        <v>52</v>
      </c>
      <c r="P2757">
        <f t="shared" si="305"/>
        <v>17.3</v>
      </c>
      <c r="Q2757" t="str">
        <f t="shared" si="306"/>
        <v>publishing</v>
      </c>
      <c r="R2757" t="str">
        <f t="shared" si="307"/>
        <v>children's books</v>
      </c>
      <c r="S2757" s="9">
        <f t="shared" si="301"/>
        <v>41808.02648148148</v>
      </c>
      <c r="T2757" s="8">
        <f t="shared" si="302"/>
        <v>41833.582638888889</v>
      </c>
      <c r="U2757" s="5">
        <f t="shared" si="303"/>
        <v>2014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4"/>
        <v>10.48</v>
      </c>
      <c r="P2758">
        <f t="shared" si="305"/>
        <v>31.8</v>
      </c>
      <c r="Q2758" t="str">
        <f t="shared" si="306"/>
        <v>publishing</v>
      </c>
      <c r="R2758" t="str">
        <f t="shared" si="307"/>
        <v>children's books</v>
      </c>
      <c r="S2758" s="9">
        <f t="shared" si="301"/>
        <v>42256.391875000001</v>
      </c>
      <c r="T2758" s="8">
        <f t="shared" si="302"/>
        <v>42274.843055555553</v>
      </c>
      <c r="U2758" s="5">
        <f t="shared" si="303"/>
        <v>2015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4"/>
        <v>0.67</v>
      </c>
      <c r="P2759">
        <f t="shared" si="305"/>
        <v>5</v>
      </c>
      <c r="Q2759" t="str">
        <f t="shared" si="306"/>
        <v>publishing</v>
      </c>
      <c r="R2759" t="str">
        <f t="shared" si="307"/>
        <v>children's books</v>
      </c>
      <c r="S2759" s="9">
        <f t="shared" si="301"/>
        <v>41760.796423611115</v>
      </c>
      <c r="T2759" s="8">
        <f t="shared" si="302"/>
        <v>41806.229166666664</v>
      </c>
      <c r="U2759" s="5">
        <f t="shared" si="303"/>
        <v>2014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4"/>
        <v>11.7</v>
      </c>
      <c r="P2760">
        <f t="shared" si="305"/>
        <v>39</v>
      </c>
      <c r="Q2760" t="str">
        <f t="shared" si="306"/>
        <v>publishing</v>
      </c>
      <c r="R2760" t="str">
        <f t="shared" si="307"/>
        <v>children's books</v>
      </c>
      <c r="S2760" s="9">
        <f t="shared" si="301"/>
        <v>41917.731736111113</v>
      </c>
      <c r="T2760" s="8">
        <f t="shared" si="302"/>
        <v>41947.773402777777</v>
      </c>
      <c r="U2760" s="5">
        <f t="shared" si="303"/>
        <v>2014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4"/>
        <v>10.5</v>
      </c>
      <c r="P2761">
        <f t="shared" si="305"/>
        <v>52.5</v>
      </c>
      <c r="Q2761" t="str">
        <f t="shared" si="306"/>
        <v>publishing</v>
      </c>
      <c r="R2761" t="str">
        <f t="shared" si="307"/>
        <v>children's books</v>
      </c>
      <c r="S2761" s="9">
        <f t="shared" si="301"/>
        <v>41869.542314814818</v>
      </c>
      <c r="T2761" s="8">
        <f t="shared" si="302"/>
        <v>41899.542314814818</v>
      </c>
      <c r="U2761" s="5">
        <f t="shared" si="303"/>
        <v>2014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4"/>
        <v>0</v>
      </c>
      <c r="P2762">
        <f t="shared" si="305"/>
        <v>0</v>
      </c>
      <c r="Q2762" t="str">
        <f t="shared" si="306"/>
        <v>publishing</v>
      </c>
      <c r="R2762" t="str">
        <f t="shared" si="307"/>
        <v>children's books</v>
      </c>
      <c r="S2762" s="9">
        <f t="shared" si="301"/>
        <v>42175.816365740742</v>
      </c>
      <c r="T2762" s="8">
        <f t="shared" si="302"/>
        <v>42205.816365740742</v>
      </c>
      <c r="U2762" s="5">
        <f t="shared" si="303"/>
        <v>2015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4"/>
        <v>0.72</v>
      </c>
      <c r="P2763">
        <f t="shared" si="305"/>
        <v>9</v>
      </c>
      <c r="Q2763" t="str">
        <f t="shared" si="306"/>
        <v>publishing</v>
      </c>
      <c r="R2763" t="str">
        <f t="shared" si="307"/>
        <v>children's books</v>
      </c>
      <c r="S2763" s="9">
        <f t="shared" si="301"/>
        <v>42200.758240740746</v>
      </c>
      <c r="T2763" s="8">
        <f t="shared" si="302"/>
        <v>42260.758240740746</v>
      </c>
      <c r="U2763" s="5">
        <f t="shared" si="303"/>
        <v>2015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4"/>
        <v>0.77</v>
      </c>
      <c r="P2764">
        <f t="shared" si="305"/>
        <v>25</v>
      </c>
      <c r="Q2764" t="str">
        <f t="shared" si="306"/>
        <v>publishing</v>
      </c>
      <c r="R2764" t="str">
        <f t="shared" si="307"/>
        <v>children's books</v>
      </c>
      <c r="S2764" s="9">
        <f t="shared" si="301"/>
        <v>41878.627187500002</v>
      </c>
      <c r="T2764" s="8">
        <f t="shared" si="302"/>
        <v>41908.627187500002</v>
      </c>
      <c r="U2764" s="5">
        <f t="shared" si="303"/>
        <v>2014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4"/>
        <v>0.23</v>
      </c>
      <c r="P2765">
        <f t="shared" si="305"/>
        <v>30</v>
      </c>
      <c r="Q2765" t="str">
        <f t="shared" si="306"/>
        <v>publishing</v>
      </c>
      <c r="R2765" t="str">
        <f t="shared" si="307"/>
        <v>children's books</v>
      </c>
      <c r="S2765" s="9">
        <f t="shared" si="301"/>
        <v>41989.91134259259</v>
      </c>
      <c r="T2765" s="8">
        <f t="shared" si="302"/>
        <v>42005.332638888889</v>
      </c>
      <c r="U2765" s="5">
        <f t="shared" si="303"/>
        <v>2014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4"/>
        <v>1.1299999999999999</v>
      </c>
      <c r="P2766">
        <f t="shared" si="305"/>
        <v>11.3</v>
      </c>
      <c r="Q2766" t="str">
        <f t="shared" si="306"/>
        <v>publishing</v>
      </c>
      <c r="R2766" t="str">
        <f t="shared" si="307"/>
        <v>children's books</v>
      </c>
      <c r="S2766" s="9">
        <f t="shared" si="301"/>
        <v>42097.778946759259</v>
      </c>
      <c r="T2766" s="8">
        <f t="shared" si="302"/>
        <v>42124.638888888891</v>
      </c>
      <c r="U2766" s="5">
        <f t="shared" si="303"/>
        <v>2015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4"/>
        <v>0</v>
      </c>
      <c r="P2767">
        <f t="shared" si="305"/>
        <v>0</v>
      </c>
      <c r="Q2767" t="str">
        <f t="shared" si="306"/>
        <v>publishing</v>
      </c>
      <c r="R2767" t="str">
        <f t="shared" si="307"/>
        <v>children's books</v>
      </c>
      <c r="S2767" s="9">
        <f t="shared" si="301"/>
        <v>42229.820173611108</v>
      </c>
      <c r="T2767" s="8">
        <f t="shared" si="302"/>
        <v>42262.818750000006</v>
      </c>
      <c r="U2767" s="5">
        <f t="shared" si="303"/>
        <v>2015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4"/>
        <v>2</v>
      </c>
      <c r="P2768">
        <f t="shared" si="305"/>
        <v>25</v>
      </c>
      <c r="Q2768" t="str">
        <f t="shared" si="306"/>
        <v>publishing</v>
      </c>
      <c r="R2768" t="str">
        <f t="shared" si="307"/>
        <v>children's books</v>
      </c>
      <c r="S2768" s="9">
        <f t="shared" si="301"/>
        <v>42318.025011574078</v>
      </c>
      <c r="T2768" s="8">
        <f t="shared" si="302"/>
        <v>42378.025011574078</v>
      </c>
      <c r="U2768" s="5">
        <f t="shared" si="303"/>
        <v>2015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4"/>
        <v>0.85</v>
      </c>
      <c r="P2769">
        <f t="shared" si="305"/>
        <v>11.3</v>
      </c>
      <c r="Q2769" t="str">
        <f t="shared" si="306"/>
        <v>publishing</v>
      </c>
      <c r="R2769" t="str">
        <f t="shared" si="307"/>
        <v>children's books</v>
      </c>
      <c r="S2769" s="9">
        <f t="shared" si="301"/>
        <v>41828.515555555554</v>
      </c>
      <c r="T2769" s="8">
        <f t="shared" si="302"/>
        <v>41868.515555555554</v>
      </c>
      <c r="U2769" s="5">
        <f t="shared" si="303"/>
        <v>2014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4"/>
        <v>14.31</v>
      </c>
      <c r="P2770">
        <f t="shared" si="305"/>
        <v>29.5</v>
      </c>
      <c r="Q2770" t="str">
        <f t="shared" si="306"/>
        <v>publishing</v>
      </c>
      <c r="R2770" t="str">
        <f t="shared" si="307"/>
        <v>children's books</v>
      </c>
      <c r="S2770" s="9">
        <f t="shared" si="301"/>
        <v>41929.164733796293</v>
      </c>
      <c r="T2770" s="8">
        <f t="shared" si="302"/>
        <v>41959.206400462965</v>
      </c>
      <c r="U2770" s="5">
        <f t="shared" si="303"/>
        <v>2014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4"/>
        <v>0.25</v>
      </c>
      <c r="P2771">
        <f t="shared" si="305"/>
        <v>1</v>
      </c>
      <c r="Q2771" t="str">
        <f t="shared" si="306"/>
        <v>publishing</v>
      </c>
      <c r="R2771" t="str">
        <f t="shared" si="307"/>
        <v>children's books</v>
      </c>
      <c r="S2771" s="9">
        <f t="shared" si="301"/>
        <v>42324.96393518518</v>
      </c>
      <c r="T2771" s="8">
        <f t="shared" si="302"/>
        <v>42354.96393518518</v>
      </c>
      <c r="U2771" s="5">
        <f t="shared" si="303"/>
        <v>2015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4"/>
        <v>10.41</v>
      </c>
      <c r="P2772">
        <f t="shared" si="305"/>
        <v>63.1</v>
      </c>
      <c r="Q2772" t="str">
        <f t="shared" si="306"/>
        <v>publishing</v>
      </c>
      <c r="R2772" t="str">
        <f t="shared" si="307"/>
        <v>children's books</v>
      </c>
      <c r="S2772" s="9">
        <f t="shared" si="301"/>
        <v>41812.67324074074</v>
      </c>
      <c r="T2772" s="8">
        <f t="shared" si="302"/>
        <v>41842.67324074074</v>
      </c>
      <c r="U2772" s="5">
        <f t="shared" si="303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4"/>
        <v>0</v>
      </c>
      <c r="P2773">
        <f t="shared" si="305"/>
        <v>0</v>
      </c>
      <c r="Q2773" t="str">
        <f t="shared" si="306"/>
        <v>publishing</v>
      </c>
      <c r="R2773" t="str">
        <f t="shared" si="307"/>
        <v>children's books</v>
      </c>
      <c r="S2773" s="9">
        <f t="shared" si="301"/>
        <v>41842.292997685188</v>
      </c>
      <c r="T2773" s="8">
        <f t="shared" si="302"/>
        <v>41872.292997685188</v>
      </c>
      <c r="U2773" s="5">
        <f t="shared" si="303"/>
        <v>2014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4"/>
        <v>0</v>
      </c>
      <c r="P2774">
        <f t="shared" si="305"/>
        <v>0</v>
      </c>
      <c r="Q2774" t="str">
        <f t="shared" si="306"/>
        <v>publishing</v>
      </c>
      <c r="R2774" t="str">
        <f t="shared" si="307"/>
        <v>children's books</v>
      </c>
      <c r="S2774" s="9">
        <f t="shared" si="301"/>
        <v>42376.79206018518</v>
      </c>
      <c r="T2774" s="8">
        <f t="shared" si="302"/>
        <v>42394.79206018518</v>
      </c>
      <c r="U2774" s="5">
        <f t="shared" si="303"/>
        <v>2016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4"/>
        <v>0.19</v>
      </c>
      <c r="P2775">
        <f t="shared" si="305"/>
        <v>1</v>
      </c>
      <c r="Q2775" t="str">
        <f t="shared" si="306"/>
        <v>publishing</v>
      </c>
      <c r="R2775" t="str">
        <f t="shared" si="307"/>
        <v>children's books</v>
      </c>
      <c r="S2775" s="9">
        <f t="shared" si="301"/>
        <v>42461.627511574072</v>
      </c>
      <c r="T2775" s="8">
        <f t="shared" si="302"/>
        <v>42503.165972222225</v>
      </c>
      <c r="U2775" s="5">
        <f t="shared" si="303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4"/>
        <v>14.25</v>
      </c>
      <c r="P2776">
        <f t="shared" si="305"/>
        <v>43.8</v>
      </c>
      <c r="Q2776" t="str">
        <f t="shared" si="306"/>
        <v>publishing</v>
      </c>
      <c r="R2776" t="str">
        <f t="shared" si="307"/>
        <v>children's books</v>
      </c>
      <c r="S2776" s="9">
        <f t="shared" si="301"/>
        <v>42286.660891203705</v>
      </c>
      <c r="T2776" s="8">
        <f t="shared" si="302"/>
        <v>42316.702557870376</v>
      </c>
      <c r="U2776" s="5">
        <f t="shared" si="303"/>
        <v>2015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4"/>
        <v>3</v>
      </c>
      <c r="P2777">
        <f t="shared" si="305"/>
        <v>75</v>
      </c>
      <c r="Q2777" t="str">
        <f t="shared" si="306"/>
        <v>publishing</v>
      </c>
      <c r="R2777" t="str">
        <f t="shared" si="307"/>
        <v>children's books</v>
      </c>
      <c r="S2777" s="9">
        <f t="shared" si="301"/>
        <v>41841.321770833332</v>
      </c>
      <c r="T2777" s="8">
        <f t="shared" si="302"/>
        <v>41856.321770833332</v>
      </c>
      <c r="U2777" s="5">
        <f t="shared" si="303"/>
        <v>2014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4"/>
        <v>7.88</v>
      </c>
      <c r="P2778">
        <f t="shared" si="305"/>
        <v>46</v>
      </c>
      <c r="Q2778" t="str">
        <f t="shared" si="306"/>
        <v>publishing</v>
      </c>
      <c r="R2778" t="str">
        <f t="shared" si="307"/>
        <v>children's books</v>
      </c>
      <c r="S2778" s="9">
        <f t="shared" si="301"/>
        <v>42098.291828703703</v>
      </c>
      <c r="T2778" s="8">
        <f t="shared" si="302"/>
        <v>42122</v>
      </c>
      <c r="U2778" s="5">
        <f t="shared" si="303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4"/>
        <v>0.33</v>
      </c>
      <c r="P2779">
        <f t="shared" si="305"/>
        <v>10</v>
      </c>
      <c r="Q2779" t="str">
        <f t="shared" si="306"/>
        <v>publishing</v>
      </c>
      <c r="R2779" t="str">
        <f t="shared" si="307"/>
        <v>children's books</v>
      </c>
      <c r="S2779" s="9">
        <f t="shared" si="301"/>
        <v>42068.307002314818</v>
      </c>
      <c r="T2779" s="8">
        <f t="shared" si="302"/>
        <v>42098.265335648146</v>
      </c>
      <c r="U2779" s="5">
        <f t="shared" si="303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4"/>
        <v>25.55</v>
      </c>
      <c r="P2780">
        <f t="shared" si="305"/>
        <v>93.7</v>
      </c>
      <c r="Q2780" t="str">
        <f t="shared" si="306"/>
        <v>publishing</v>
      </c>
      <c r="R2780" t="str">
        <f t="shared" si="307"/>
        <v>children's books</v>
      </c>
      <c r="S2780" s="9">
        <f t="shared" si="301"/>
        <v>42032.693043981482</v>
      </c>
      <c r="T2780" s="8">
        <f t="shared" si="302"/>
        <v>42062.693043981482</v>
      </c>
      <c r="U2780" s="5">
        <f t="shared" si="303"/>
        <v>2015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4"/>
        <v>2.12</v>
      </c>
      <c r="P2781">
        <f t="shared" si="305"/>
        <v>53</v>
      </c>
      <c r="Q2781" t="str">
        <f t="shared" si="306"/>
        <v>publishing</v>
      </c>
      <c r="R2781" t="str">
        <f t="shared" si="307"/>
        <v>children's books</v>
      </c>
      <c r="S2781" s="9">
        <f t="shared" si="301"/>
        <v>41375.057222222218</v>
      </c>
      <c r="T2781" s="8">
        <f t="shared" si="302"/>
        <v>41405.057222222218</v>
      </c>
      <c r="U2781" s="5">
        <f t="shared" si="303"/>
        <v>2013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4"/>
        <v>0</v>
      </c>
      <c r="P2782">
        <f t="shared" si="305"/>
        <v>0</v>
      </c>
      <c r="Q2782" t="str">
        <f t="shared" si="306"/>
        <v>publishing</v>
      </c>
      <c r="R2782" t="str">
        <f t="shared" si="307"/>
        <v>children's books</v>
      </c>
      <c r="S2782" s="9">
        <f t="shared" si="301"/>
        <v>41754.047083333331</v>
      </c>
      <c r="T2782" s="8">
        <f t="shared" si="302"/>
        <v>41784.957638888889</v>
      </c>
      <c r="U2782" s="5">
        <f t="shared" si="303"/>
        <v>2014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4"/>
        <v>105.28</v>
      </c>
      <c r="P2783">
        <f t="shared" si="305"/>
        <v>47</v>
      </c>
      <c r="Q2783" t="str">
        <f t="shared" si="306"/>
        <v>theater</v>
      </c>
      <c r="R2783" t="str">
        <f t="shared" si="307"/>
        <v>plays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4"/>
        <v>120</v>
      </c>
      <c r="P2784">
        <f t="shared" si="305"/>
        <v>66.7</v>
      </c>
      <c r="Q2784" t="str">
        <f t="shared" si="306"/>
        <v>theater</v>
      </c>
      <c r="R2784" t="str">
        <f t="shared" si="307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4"/>
        <v>114.5</v>
      </c>
      <c r="P2785">
        <f t="shared" si="305"/>
        <v>18.8</v>
      </c>
      <c r="Q2785" t="str">
        <f t="shared" si="306"/>
        <v>theater</v>
      </c>
      <c r="R2785" t="str">
        <f t="shared" si="307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4"/>
        <v>119</v>
      </c>
      <c r="P2786">
        <f t="shared" si="305"/>
        <v>66.099999999999994</v>
      </c>
      <c r="Q2786" t="str">
        <f t="shared" si="306"/>
        <v>theater</v>
      </c>
      <c r="R2786" t="str">
        <f t="shared" si="307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4"/>
        <v>104.68</v>
      </c>
      <c r="P2787">
        <f t="shared" si="305"/>
        <v>36.9</v>
      </c>
      <c r="Q2787" t="str">
        <f t="shared" si="306"/>
        <v>theater</v>
      </c>
      <c r="R2787" t="str">
        <f t="shared" si="307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4"/>
        <v>117.84</v>
      </c>
      <c r="P2788">
        <f t="shared" si="305"/>
        <v>39.799999999999997</v>
      </c>
      <c r="Q2788" t="str">
        <f t="shared" si="306"/>
        <v>theater</v>
      </c>
      <c r="R2788" t="str">
        <f t="shared" si="307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4"/>
        <v>119.7</v>
      </c>
      <c r="P2789">
        <f t="shared" si="305"/>
        <v>31.5</v>
      </c>
      <c r="Q2789" t="str">
        <f t="shared" si="306"/>
        <v>theater</v>
      </c>
      <c r="R2789" t="str">
        <f t="shared" si="307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4"/>
        <v>102.5</v>
      </c>
      <c r="P2790">
        <f t="shared" si="305"/>
        <v>102.5</v>
      </c>
      <c r="Q2790" t="str">
        <f t="shared" si="306"/>
        <v>theater</v>
      </c>
      <c r="R2790" t="str">
        <f t="shared" si="307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4"/>
        <v>101.17</v>
      </c>
      <c r="P2791">
        <f t="shared" si="305"/>
        <v>126.5</v>
      </c>
      <c r="Q2791" t="str">
        <f t="shared" si="306"/>
        <v>theater</v>
      </c>
      <c r="R2791" t="str">
        <f t="shared" si="307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4"/>
        <v>105.33</v>
      </c>
      <c r="P2792">
        <f t="shared" si="305"/>
        <v>47.9</v>
      </c>
      <c r="Q2792" t="str">
        <f t="shared" si="306"/>
        <v>theater</v>
      </c>
      <c r="R2792" t="str">
        <f t="shared" si="307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4"/>
        <v>102.5</v>
      </c>
      <c r="P2793">
        <f t="shared" si="305"/>
        <v>73.2</v>
      </c>
      <c r="Q2793" t="str">
        <f t="shared" si="306"/>
        <v>theater</v>
      </c>
      <c r="R2793" t="str">
        <f t="shared" si="307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4"/>
        <v>107.6</v>
      </c>
      <c r="P2794">
        <f t="shared" si="305"/>
        <v>89.7</v>
      </c>
      <c r="Q2794" t="str">
        <f t="shared" si="306"/>
        <v>theater</v>
      </c>
      <c r="R2794" t="str">
        <f t="shared" si="307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4"/>
        <v>110.57</v>
      </c>
      <c r="P2795">
        <f t="shared" si="305"/>
        <v>151.5</v>
      </c>
      <c r="Q2795" t="str">
        <f t="shared" si="306"/>
        <v>theater</v>
      </c>
      <c r="R2795" t="str">
        <f t="shared" si="307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4"/>
        <v>150</v>
      </c>
      <c r="P2796">
        <f t="shared" si="305"/>
        <v>25</v>
      </c>
      <c r="Q2796" t="str">
        <f t="shared" si="306"/>
        <v>theater</v>
      </c>
      <c r="R2796" t="str">
        <f t="shared" si="307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4"/>
        <v>104.29</v>
      </c>
      <c r="P2797">
        <f t="shared" si="305"/>
        <v>36.5</v>
      </c>
      <c r="Q2797" t="str">
        <f t="shared" si="306"/>
        <v>theater</v>
      </c>
      <c r="R2797" t="str">
        <f t="shared" si="307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4"/>
        <v>115.5</v>
      </c>
      <c r="P2798">
        <f t="shared" si="305"/>
        <v>44</v>
      </c>
      <c r="Q2798" t="str">
        <f t="shared" si="306"/>
        <v>theater</v>
      </c>
      <c r="R2798" t="str">
        <f t="shared" si="307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4"/>
        <v>102.65</v>
      </c>
      <c r="P2799">
        <f t="shared" si="305"/>
        <v>87.4</v>
      </c>
      <c r="Q2799" t="str">
        <f t="shared" si="306"/>
        <v>theater</v>
      </c>
      <c r="R2799" t="str">
        <f t="shared" si="307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4"/>
        <v>101.4</v>
      </c>
      <c r="P2800">
        <f t="shared" si="305"/>
        <v>36.5</v>
      </c>
      <c r="Q2800" t="str">
        <f t="shared" si="306"/>
        <v>theater</v>
      </c>
      <c r="R2800" t="str">
        <f t="shared" si="307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4"/>
        <v>116.63</v>
      </c>
      <c r="P2801">
        <f t="shared" si="305"/>
        <v>44.9</v>
      </c>
      <c r="Q2801" t="str">
        <f t="shared" si="306"/>
        <v>theater</v>
      </c>
      <c r="R2801" t="str">
        <f t="shared" si="307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4"/>
        <v>133</v>
      </c>
      <c r="P2802">
        <f t="shared" si="305"/>
        <v>42.9</v>
      </c>
      <c r="Q2802" t="str">
        <f t="shared" si="306"/>
        <v>theater</v>
      </c>
      <c r="R2802" t="str">
        <f t="shared" si="307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4"/>
        <v>133.19999999999999</v>
      </c>
      <c r="P2803">
        <f t="shared" si="305"/>
        <v>51.2</v>
      </c>
      <c r="Q2803" t="str">
        <f t="shared" si="306"/>
        <v>theater</v>
      </c>
      <c r="R2803" t="str">
        <f t="shared" si="307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4"/>
        <v>101.83</v>
      </c>
      <c r="P2804">
        <f t="shared" si="305"/>
        <v>33.9</v>
      </c>
      <c r="Q2804" t="str">
        <f t="shared" si="306"/>
        <v>theater</v>
      </c>
      <c r="R2804" t="str">
        <f t="shared" si="307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4"/>
        <v>127.95</v>
      </c>
      <c r="P2805">
        <f t="shared" si="305"/>
        <v>90.7</v>
      </c>
      <c r="Q2805" t="str">
        <f t="shared" si="306"/>
        <v>theater</v>
      </c>
      <c r="R2805" t="str">
        <f t="shared" si="307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4"/>
        <v>115</v>
      </c>
      <c r="P2806">
        <f t="shared" si="305"/>
        <v>50</v>
      </c>
      <c r="Q2806" t="str">
        <f t="shared" si="306"/>
        <v>theater</v>
      </c>
      <c r="R2806" t="str">
        <f t="shared" si="307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4"/>
        <v>110</v>
      </c>
      <c r="P2807">
        <f t="shared" si="305"/>
        <v>24.4</v>
      </c>
      <c r="Q2807" t="str">
        <f t="shared" si="306"/>
        <v>theater</v>
      </c>
      <c r="R2807" t="str">
        <f t="shared" si="307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4"/>
        <v>112.1</v>
      </c>
      <c r="P2808">
        <f t="shared" si="305"/>
        <v>44.3</v>
      </c>
      <c r="Q2808" t="str">
        <f t="shared" si="306"/>
        <v>theater</v>
      </c>
      <c r="R2808" t="str">
        <f t="shared" si="307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4"/>
        <v>126</v>
      </c>
      <c r="P2809">
        <f t="shared" si="305"/>
        <v>67.7</v>
      </c>
      <c r="Q2809" t="str">
        <f t="shared" si="306"/>
        <v>theater</v>
      </c>
      <c r="R2809" t="str">
        <f t="shared" si="307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4"/>
        <v>100.24</v>
      </c>
      <c r="P2810">
        <f t="shared" si="305"/>
        <v>65.400000000000006</v>
      </c>
      <c r="Q2810" t="str">
        <f t="shared" si="306"/>
        <v>theater</v>
      </c>
      <c r="R2810" t="str">
        <f t="shared" si="307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4"/>
        <v>102.4</v>
      </c>
      <c r="P2811">
        <f t="shared" si="305"/>
        <v>121.9</v>
      </c>
      <c r="Q2811" t="str">
        <f t="shared" si="306"/>
        <v>theater</v>
      </c>
      <c r="R2811" t="str">
        <f t="shared" si="307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4"/>
        <v>108.2</v>
      </c>
      <c r="P2812">
        <f t="shared" si="305"/>
        <v>47.5</v>
      </c>
      <c r="Q2812" t="str">
        <f t="shared" si="306"/>
        <v>theater</v>
      </c>
      <c r="R2812" t="str">
        <f t="shared" si="307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4"/>
        <v>100.27</v>
      </c>
      <c r="P2813">
        <f t="shared" si="305"/>
        <v>92.8</v>
      </c>
      <c r="Q2813" t="str">
        <f t="shared" si="306"/>
        <v>theater</v>
      </c>
      <c r="R2813" t="str">
        <f t="shared" si="307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4"/>
        <v>113.3</v>
      </c>
      <c r="P2814">
        <f t="shared" si="305"/>
        <v>68.3</v>
      </c>
      <c r="Q2814" t="str">
        <f t="shared" si="306"/>
        <v>theater</v>
      </c>
      <c r="R2814" t="str">
        <f t="shared" si="307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4"/>
        <v>127.58</v>
      </c>
      <c r="P2815">
        <f t="shared" si="305"/>
        <v>37.200000000000003</v>
      </c>
      <c r="Q2815" t="str">
        <f t="shared" si="306"/>
        <v>theater</v>
      </c>
      <c r="R2815" t="str">
        <f t="shared" si="307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4"/>
        <v>107.73</v>
      </c>
      <c r="P2816">
        <f t="shared" si="305"/>
        <v>25.3</v>
      </c>
      <c r="Q2816" t="str">
        <f t="shared" si="306"/>
        <v>theater</v>
      </c>
      <c r="R2816" t="str">
        <f t="shared" si="307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4"/>
        <v>242</v>
      </c>
      <c r="P2817">
        <f t="shared" si="305"/>
        <v>43.2</v>
      </c>
      <c r="Q2817" t="str">
        <f t="shared" si="306"/>
        <v>theater</v>
      </c>
      <c r="R2817" t="str">
        <f t="shared" si="307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4"/>
        <v>141.57</v>
      </c>
      <c r="P2818">
        <f t="shared" si="305"/>
        <v>25.1</v>
      </c>
      <c r="Q2818" t="str">
        <f t="shared" si="306"/>
        <v>theater</v>
      </c>
      <c r="R2818" t="str">
        <f t="shared" si="307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ROUND((E2819/D2819)*100,2)</f>
        <v>130</v>
      </c>
      <c r="P2819">
        <f t="shared" ref="P2819:P2882" si="309">IF(E2819=0, 0,ROUND( E2819/L2819,1))</f>
        <v>23.6</v>
      </c>
      <c r="Q2819" t="str">
        <f t="shared" ref="Q2819:Q2882" si="310">LEFT(N2819,FIND("/",N2819,1)-1)</f>
        <v>theater</v>
      </c>
      <c r="R2819" t="str">
        <f t="shared" ref="R2819:R2882" si="311">MID(N2819,FIND("/",N2819)+1,256)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106.03</v>
      </c>
      <c r="P2820">
        <f t="shared" si="309"/>
        <v>104</v>
      </c>
      <c r="Q2820" t="str">
        <f t="shared" si="310"/>
        <v>theater</v>
      </c>
      <c r="R2820" t="str">
        <f t="shared" si="311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104.8</v>
      </c>
      <c r="P2821">
        <f t="shared" si="309"/>
        <v>50.4</v>
      </c>
      <c r="Q2821" t="str">
        <f t="shared" si="310"/>
        <v>theater</v>
      </c>
      <c r="R2821" t="str">
        <f t="shared" si="311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28.6</v>
      </c>
      <c r="Q2823" t="str">
        <f t="shared" si="310"/>
        <v>theater</v>
      </c>
      <c r="R2823" t="str">
        <f t="shared" si="311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63.8</v>
      </c>
      <c r="Q2824" t="str">
        <f t="shared" si="310"/>
        <v>theater</v>
      </c>
      <c r="R2824" t="str">
        <f t="shared" si="311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8.9</v>
      </c>
      <c r="Q2825" t="str">
        <f t="shared" si="310"/>
        <v>theater</v>
      </c>
      <c r="R2825" t="str">
        <f t="shared" si="311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116.92</v>
      </c>
      <c r="P2826">
        <f t="shared" si="309"/>
        <v>50.7</v>
      </c>
      <c r="Q2826" t="str">
        <f t="shared" si="310"/>
        <v>theater</v>
      </c>
      <c r="R2826" t="str">
        <f t="shared" si="311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103.33</v>
      </c>
      <c r="P2827">
        <f t="shared" si="309"/>
        <v>60.8</v>
      </c>
      <c r="Q2827" t="str">
        <f t="shared" si="310"/>
        <v>theater</v>
      </c>
      <c r="R2827" t="str">
        <f t="shared" si="311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107.75</v>
      </c>
      <c r="P2828">
        <f t="shared" si="309"/>
        <v>113.4</v>
      </c>
      <c r="Q2828" t="str">
        <f t="shared" si="310"/>
        <v>theater</v>
      </c>
      <c r="R2828" t="str">
        <f t="shared" si="311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120.25</v>
      </c>
      <c r="P2829">
        <f t="shared" si="309"/>
        <v>104.6</v>
      </c>
      <c r="Q2829" t="str">
        <f t="shared" si="310"/>
        <v>theater</v>
      </c>
      <c r="R2829" t="str">
        <f t="shared" si="311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100.38</v>
      </c>
      <c r="P2830">
        <f t="shared" si="309"/>
        <v>98.3</v>
      </c>
      <c r="Q2830" t="str">
        <f t="shared" si="310"/>
        <v>theater</v>
      </c>
      <c r="R2830" t="str">
        <f t="shared" si="311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106.52</v>
      </c>
      <c r="P2831">
        <f t="shared" si="309"/>
        <v>35</v>
      </c>
      <c r="Q2831" t="str">
        <f t="shared" si="310"/>
        <v>theater</v>
      </c>
      <c r="R2831" t="str">
        <f t="shared" si="311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272.7</v>
      </c>
      <c r="Q2832" t="str">
        <f t="shared" si="310"/>
        <v>theater</v>
      </c>
      <c r="R2832" t="str">
        <f t="shared" si="311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110.67</v>
      </c>
      <c r="P2833">
        <f t="shared" si="309"/>
        <v>63.8</v>
      </c>
      <c r="Q2833" t="str">
        <f t="shared" si="310"/>
        <v>theater</v>
      </c>
      <c r="R2833" t="str">
        <f t="shared" si="311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114.72</v>
      </c>
      <c r="P2834">
        <f t="shared" si="309"/>
        <v>30.2</v>
      </c>
      <c r="Q2834" t="str">
        <f t="shared" si="310"/>
        <v>theater</v>
      </c>
      <c r="R2834" t="str">
        <f t="shared" si="311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108.26</v>
      </c>
      <c r="P2835">
        <f t="shared" si="309"/>
        <v>83.5</v>
      </c>
      <c r="Q2835" t="str">
        <f t="shared" si="310"/>
        <v>theater</v>
      </c>
      <c r="R2835" t="str">
        <f t="shared" si="311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64.8</v>
      </c>
      <c r="Q2836" t="str">
        <f t="shared" si="310"/>
        <v>theater</v>
      </c>
      <c r="R2836" t="str">
        <f t="shared" si="311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187.1</v>
      </c>
      <c r="P2837">
        <f t="shared" si="309"/>
        <v>20.100000000000001</v>
      </c>
      <c r="Q2837" t="str">
        <f t="shared" si="310"/>
        <v>theater</v>
      </c>
      <c r="R2837" t="str">
        <f t="shared" si="311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107.78</v>
      </c>
      <c r="P2838">
        <f t="shared" si="309"/>
        <v>44.1</v>
      </c>
      <c r="Q2838" t="str">
        <f t="shared" si="310"/>
        <v>theater</v>
      </c>
      <c r="R2838" t="str">
        <f t="shared" si="311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40.5</v>
      </c>
      <c r="Q2839" t="str">
        <f t="shared" si="310"/>
        <v>theater</v>
      </c>
      <c r="R2839" t="str">
        <f t="shared" si="311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120.25</v>
      </c>
      <c r="P2840">
        <f t="shared" si="309"/>
        <v>44.5</v>
      </c>
      <c r="Q2840" t="str">
        <f t="shared" si="310"/>
        <v>theater</v>
      </c>
      <c r="R2840" t="str">
        <f t="shared" si="311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111.43</v>
      </c>
      <c r="P2841">
        <f t="shared" si="309"/>
        <v>125.8</v>
      </c>
      <c r="Q2841" t="str">
        <f t="shared" si="310"/>
        <v>theater</v>
      </c>
      <c r="R2841" t="str">
        <f t="shared" si="311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>
        <f t="shared" si="309"/>
        <v>0</v>
      </c>
      <c r="Q2844" t="str">
        <f t="shared" si="310"/>
        <v>theater</v>
      </c>
      <c r="R2844" t="str">
        <f t="shared" si="311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>
        <f t="shared" si="309"/>
        <v>0</v>
      </c>
      <c r="Q2845" t="str">
        <f t="shared" si="310"/>
        <v>theater</v>
      </c>
      <c r="R2845" t="str">
        <f t="shared" si="311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5.45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31.55</v>
      </c>
      <c r="P2847">
        <f t="shared" si="309"/>
        <v>60.7</v>
      </c>
      <c r="Q2847" t="str">
        <f t="shared" si="310"/>
        <v>theater</v>
      </c>
      <c r="R2847" t="str">
        <f t="shared" si="311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>
        <f t="shared" si="309"/>
        <v>0</v>
      </c>
      <c r="Q2848" t="str">
        <f t="shared" si="310"/>
        <v>theater</v>
      </c>
      <c r="R2848" t="str">
        <f t="shared" si="311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>
        <f t="shared" si="309"/>
        <v>0</v>
      </c>
      <c r="Q2849" t="str">
        <f t="shared" si="310"/>
        <v>theater</v>
      </c>
      <c r="R2849" t="str">
        <f t="shared" si="311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0.2</v>
      </c>
      <c r="P2850">
        <f t="shared" si="309"/>
        <v>23.3</v>
      </c>
      <c r="Q2850" t="str">
        <f t="shared" si="310"/>
        <v>theater</v>
      </c>
      <c r="R2850" t="str">
        <f t="shared" si="311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3.89</v>
      </c>
      <c r="P2852">
        <f t="shared" si="309"/>
        <v>23.9</v>
      </c>
      <c r="Q2852" t="str">
        <f t="shared" si="310"/>
        <v>theater</v>
      </c>
      <c r="R2852" t="str">
        <f t="shared" si="311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>
        <f t="shared" si="309"/>
        <v>0</v>
      </c>
      <c r="Q2853" t="str">
        <f t="shared" si="310"/>
        <v>theater</v>
      </c>
      <c r="R2853" t="str">
        <f t="shared" si="311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1.9</v>
      </c>
      <c r="P2854">
        <f t="shared" si="309"/>
        <v>15.8</v>
      </c>
      <c r="Q2854" t="str">
        <f t="shared" si="310"/>
        <v>theater</v>
      </c>
      <c r="R2854" t="str">
        <f t="shared" si="311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>
        <f t="shared" si="309"/>
        <v>0</v>
      </c>
      <c r="Q2855" t="str">
        <f t="shared" si="310"/>
        <v>theater</v>
      </c>
      <c r="R2855" t="str">
        <f t="shared" si="311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41.7</v>
      </c>
      <c r="P2856">
        <f t="shared" si="309"/>
        <v>29.8</v>
      </c>
      <c r="Q2856" t="str">
        <f t="shared" si="310"/>
        <v>theater</v>
      </c>
      <c r="R2856" t="str">
        <f t="shared" si="311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4.87</v>
      </c>
      <c r="P2858">
        <f t="shared" si="309"/>
        <v>24.3</v>
      </c>
      <c r="Q2858" t="str">
        <f t="shared" si="310"/>
        <v>theater</v>
      </c>
      <c r="R2858" t="str">
        <f t="shared" si="311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19.739999999999998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>
        <f t="shared" si="309"/>
        <v>0</v>
      </c>
      <c r="Q2860" t="str">
        <f t="shared" si="310"/>
        <v>theater</v>
      </c>
      <c r="R2860" t="str">
        <f t="shared" si="311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1.75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6.65</v>
      </c>
      <c r="P2862">
        <f t="shared" si="309"/>
        <v>29.6</v>
      </c>
      <c r="Q2862" t="str">
        <f t="shared" si="310"/>
        <v>theater</v>
      </c>
      <c r="R2862" t="str">
        <f t="shared" si="311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26.7</v>
      </c>
      <c r="Q2863" t="str">
        <f t="shared" si="310"/>
        <v>theater</v>
      </c>
      <c r="R2863" t="str">
        <f t="shared" si="311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0.43</v>
      </c>
      <c r="P2864">
        <f t="shared" si="309"/>
        <v>18.3</v>
      </c>
      <c r="Q2864" t="str">
        <f t="shared" si="310"/>
        <v>theater</v>
      </c>
      <c r="R2864" t="str">
        <f t="shared" si="311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0.04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1.6</v>
      </c>
      <c r="P2866">
        <f t="shared" si="309"/>
        <v>13.3</v>
      </c>
      <c r="Q2866" t="str">
        <f t="shared" si="310"/>
        <v>theater</v>
      </c>
      <c r="R2866" t="str">
        <f t="shared" si="311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>
        <f t="shared" si="309"/>
        <v>0</v>
      </c>
      <c r="Q2867" t="str">
        <f t="shared" si="310"/>
        <v>theater</v>
      </c>
      <c r="R2867" t="str">
        <f t="shared" si="311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0.9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20.16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42.01</v>
      </c>
      <c r="P2870">
        <f t="shared" si="309"/>
        <v>105</v>
      </c>
      <c r="Q2870" t="str">
        <f t="shared" si="310"/>
        <v>theater</v>
      </c>
      <c r="R2870" t="str">
        <f t="shared" si="311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0.89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83.3</v>
      </c>
      <c r="Q2872" t="str">
        <f t="shared" si="310"/>
        <v>theater</v>
      </c>
      <c r="R2872" t="str">
        <f t="shared" si="311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4.67</v>
      </c>
      <c r="P2873">
        <f t="shared" si="309"/>
        <v>35.9</v>
      </c>
      <c r="Q2873" t="str">
        <f t="shared" si="310"/>
        <v>theater</v>
      </c>
      <c r="R2873" t="str">
        <f t="shared" si="311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>
        <f t="shared" si="309"/>
        <v>0</v>
      </c>
      <c r="Q2874" t="str">
        <f t="shared" si="310"/>
        <v>theater</v>
      </c>
      <c r="R2874" t="str">
        <f t="shared" si="311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38.119999999999997</v>
      </c>
      <c r="P2875">
        <f t="shared" si="309"/>
        <v>119.1</v>
      </c>
      <c r="Q2875" t="str">
        <f t="shared" si="310"/>
        <v>theater</v>
      </c>
      <c r="R2875" t="str">
        <f t="shared" si="311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5.42</v>
      </c>
      <c r="P2876">
        <f t="shared" si="309"/>
        <v>90.3</v>
      </c>
      <c r="Q2876" t="str">
        <f t="shared" si="310"/>
        <v>theater</v>
      </c>
      <c r="R2876" t="str">
        <f t="shared" si="311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0.04</v>
      </c>
      <c r="P2877">
        <f t="shared" si="309"/>
        <v>2.2999999999999998</v>
      </c>
      <c r="Q2877" t="str">
        <f t="shared" si="310"/>
        <v>theater</v>
      </c>
      <c r="R2877" t="str">
        <f t="shared" si="311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>
        <f t="shared" si="309"/>
        <v>0</v>
      </c>
      <c r="Q2878" t="str">
        <f t="shared" si="310"/>
        <v>theater</v>
      </c>
      <c r="R2878" t="str">
        <f t="shared" si="311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10.83</v>
      </c>
      <c r="P2879">
        <f t="shared" si="309"/>
        <v>108.3</v>
      </c>
      <c r="Q2879" t="str">
        <f t="shared" si="310"/>
        <v>theater</v>
      </c>
      <c r="R2879" t="str">
        <f t="shared" si="311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2.1</v>
      </c>
      <c r="P2880">
        <f t="shared" si="309"/>
        <v>15.8</v>
      </c>
      <c r="Q2880" t="str">
        <f t="shared" si="310"/>
        <v>theater</v>
      </c>
      <c r="R2880" t="str">
        <f t="shared" si="311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0.26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23.33</v>
      </c>
      <c r="P2882">
        <f t="shared" si="309"/>
        <v>96.6</v>
      </c>
      <c r="Q2882" t="str">
        <f t="shared" si="310"/>
        <v>theater</v>
      </c>
      <c r="R2882" t="str">
        <f t="shared" si="311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2">ROUND((E2883/D2883)*100,2)</f>
        <v>0</v>
      </c>
      <c r="P2883">
        <f t="shared" ref="P2883:P2946" si="313">IF(E2883=0, 0,ROUND( E2883/L2883,1))</f>
        <v>0</v>
      </c>
      <c r="Q2883" t="str">
        <f t="shared" ref="Q2883:Q2946" si="314">LEFT(N2883,FIND("/",N2883,1)-1)</f>
        <v>theater</v>
      </c>
      <c r="R2883" t="str">
        <f t="shared" ref="R2883:R2946" si="315">MID(N2883,FIND("/",N2883)+1,256)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2"/>
        <v>33.6</v>
      </c>
      <c r="P2884">
        <f t="shared" si="313"/>
        <v>63</v>
      </c>
      <c r="Q2884" t="str">
        <f t="shared" si="314"/>
        <v>theater</v>
      </c>
      <c r="R2884" t="str">
        <f t="shared" si="315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2"/>
        <v>19.079999999999998</v>
      </c>
      <c r="P2885">
        <f t="shared" si="313"/>
        <v>381.6</v>
      </c>
      <c r="Q2885" t="str">
        <f t="shared" si="314"/>
        <v>theater</v>
      </c>
      <c r="R2885" t="str">
        <f t="shared" si="315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2"/>
        <v>0.41</v>
      </c>
      <c r="P2886">
        <f t="shared" si="313"/>
        <v>46.3</v>
      </c>
      <c r="Q2886" t="str">
        <f t="shared" si="314"/>
        <v>theater</v>
      </c>
      <c r="R2886" t="str">
        <f t="shared" si="315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2"/>
        <v>32.5</v>
      </c>
      <c r="P2887">
        <f t="shared" si="313"/>
        <v>26</v>
      </c>
      <c r="Q2887" t="str">
        <f t="shared" si="314"/>
        <v>theater</v>
      </c>
      <c r="R2887" t="str">
        <f t="shared" si="315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2"/>
        <v>5</v>
      </c>
      <c r="P2888">
        <f t="shared" si="313"/>
        <v>10</v>
      </c>
      <c r="Q2888" t="str">
        <f t="shared" si="314"/>
        <v>theater</v>
      </c>
      <c r="R2888" t="str">
        <f t="shared" si="315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2"/>
        <v>0.17</v>
      </c>
      <c r="P2889">
        <f t="shared" si="313"/>
        <v>5</v>
      </c>
      <c r="Q2889" t="str">
        <f t="shared" si="314"/>
        <v>theater</v>
      </c>
      <c r="R2889" t="str">
        <f t="shared" si="315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2"/>
        <v>0</v>
      </c>
      <c r="P2890">
        <f t="shared" si="313"/>
        <v>0</v>
      </c>
      <c r="Q2890" t="str">
        <f t="shared" si="314"/>
        <v>theater</v>
      </c>
      <c r="R2890" t="str">
        <f t="shared" si="315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2"/>
        <v>38.07</v>
      </c>
      <c r="P2891">
        <f t="shared" si="313"/>
        <v>81.599999999999994</v>
      </c>
      <c r="Q2891" t="str">
        <f t="shared" si="314"/>
        <v>theater</v>
      </c>
      <c r="R2891" t="str">
        <f t="shared" si="315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2"/>
        <v>1.05</v>
      </c>
      <c r="P2892">
        <f t="shared" si="313"/>
        <v>7</v>
      </c>
      <c r="Q2892" t="str">
        <f t="shared" si="314"/>
        <v>theater</v>
      </c>
      <c r="R2892" t="str">
        <f t="shared" si="315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2"/>
        <v>2.73</v>
      </c>
      <c r="P2893">
        <f t="shared" si="313"/>
        <v>27.3</v>
      </c>
      <c r="Q2893" t="str">
        <f t="shared" si="314"/>
        <v>theater</v>
      </c>
      <c r="R2893" t="str">
        <f t="shared" si="315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2"/>
        <v>9.09</v>
      </c>
      <c r="P2894">
        <f t="shared" si="313"/>
        <v>29.4</v>
      </c>
      <c r="Q2894" t="str">
        <f t="shared" si="314"/>
        <v>theater</v>
      </c>
      <c r="R2894" t="str">
        <f t="shared" si="315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2"/>
        <v>0.5</v>
      </c>
      <c r="P2895">
        <f t="shared" si="313"/>
        <v>12.5</v>
      </c>
      <c r="Q2895" t="str">
        <f t="shared" si="314"/>
        <v>theater</v>
      </c>
      <c r="R2895" t="str">
        <f t="shared" si="315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2"/>
        <v>0</v>
      </c>
      <c r="P2896">
        <f t="shared" si="313"/>
        <v>0</v>
      </c>
      <c r="Q2896" t="str">
        <f t="shared" si="314"/>
        <v>theater</v>
      </c>
      <c r="R2896" t="str">
        <f t="shared" si="315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2"/>
        <v>4.5999999999999996</v>
      </c>
      <c r="P2897">
        <f t="shared" si="313"/>
        <v>5.8</v>
      </c>
      <c r="Q2897" t="str">
        <f t="shared" si="314"/>
        <v>theater</v>
      </c>
      <c r="R2897" t="str">
        <f t="shared" si="315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2"/>
        <v>20.83</v>
      </c>
      <c r="P2898">
        <f t="shared" si="313"/>
        <v>52.1</v>
      </c>
      <c r="Q2898" t="str">
        <f t="shared" si="314"/>
        <v>theater</v>
      </c>
      <c r="R2898" t="str">
        <f t="shared" si="315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2"/>
        <v>4.58</v>
      </c>
      <c r="P2899">
        <f t="shared" si="313"/>
        <v>183.3</v>
      </c>
      <c r="Q2899" t="str">
        <f t="shared" si="314"/>
        <v>theater</v>
      </c>
      <c r="R2899" t="str">
        <f t="shared" si="315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2"/>
        <v>4.21</v>
      </c>
      <c r="P2900">
        <f t="shared" si="313"/>
        <v>26.3</v>
      </c>
      <c r="Q2900" t="str">
        <f t="shared" si="314"/>
        <v>theater</v>
      </c>
      <c r="R2900" t="str">
        <f t="shared" si="315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2"/>
        <v>0</v>
      </c>
      <c r="P2901">
        <f t="shared" si="313"/>
        <v>0</v>
      </c>
      <c r="Q2901" t="str">
        <f t="shared" si="314"/>
        <v>theater</v>
      </c>
      <c r="R2901" t="str">
        <f t="shared" si="315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2"/>
        <v>61.91</v>
      </c>
      <c r="P2902">
        <f t="shared" si="313"/>
        <v>486.4</v>
      </c>
      <c r="Q2902" t="str">
        <f t="shared" si="314"/>
        <v>theater</v>
      </c>
      <c r="R2902" t="str">
        <f t="shared" si="315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2"/>
        <v>0.8</v>
      </c>
      <c r="P2903">
        <f t="shared" si="313"/>
        <v>3</v>
      </c>
      <c r="Q2903" t="str">
        <f t="shared" si="314"/>
        <v>theater</v>
      </c>
      <c r="R2903" t="str">
        <f t="shared" si="315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2"/>
        <v>0.02</v>
      </c>
      <c r="P2904">
        <f t="shared" si="313"/>
        <v>25</v>
      </c>
      <c r="Q2904" t="str">
        <f t="shared" si="314"/>
        <v>theater</v>
      </c>
      <c r="R2904" t="str">
        <f t="shared" si="315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2"/>
        <v>0.78</v>
      </c>
      <c r="P2905">
        <f t="shared" si="313"/>
        <v>9.8000000000000007</v>
      </c>
      <c r="Q2905" t="str">
        <f t="shared" si="314"/>
        <v>theater</v>
      </c>
      <c r="R2905" t="str">
        <f t="shared" si="315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2"/>
        <v>5</v>
      </c>
      <c r="P2906">
        <f t="shared" si="313"/>
        <v>18.8</v>
      </c>
      <c r="Q2906" t="str">
        <f t="shared" si="314"/>
        <v>theater</v>
      </c>
      <c r="R2906" t="str">
        <f t="shared" si="315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2"/>
        <v>17.77</v>
      </c>
      <c r="P2907">
        <f t="shared" si="313"/>
        <v>36.6</v>
      </c>
      <c r="Q2907" t="str">
        <f t="shared" si="314"/>
        <v>theater</v>
      </c>
      <c r="R2907" t="str">
        <f t="shared" si="315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2"/>
        <v>9.42</v>
      </c>
      <c r="P2908">
        <f t="shared" si="313"/>
        <v>80.7</v>
      </c>
      <c r="Q2908" t="str">
        <f t="shared" si="314"/>
        <v>theater</v>
      </c>
      <c r="R2908" t="str">
        <f t="shared" si="315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2"/>
        <v>0.08</v>
      </c>
      <c r="P2909">
        <f t="shared" si="313"/>
        <v>1</v>
      </c>
      <c r="Q2909" t="str">
        <f t="shared" si="314"/>
        <v>theater</v>
      </c>
      <c r="R2909" t="str">
        <f t="shared" si="315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2"/>
        <v>2.75</v>
      </c>
      <c r="P2910">
        <f t="shared" si="313"/>
        <v>52.8</v>
      </c>
      <c r="Q2910" t="str">
        <f t="shared" si="314"/>
        <v>theater</v>
      </c>
      <c r="R2910" t="str">
        <f t="shared" si="315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2"/>
        <v>0.01</v>
      </c>
      <c r="P2911">
        <f t="shared" si="313"/>
        <v>20</v>
      </c>
      <c r="Q2911" t="str">
        <f t="shared" si="314"/>
        <v>theater</v>
      </c>
      <c r="R2911" t="str">
        <f t="shared" si="315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2"/>
        <v>0</v>
      </c>
      <c r="P2912">
        <f t="shared" si="313"/>
        <v>1</v>
      </c>
      <c r="Q2912" t="str">
        <f t="shared" si="314"/>
        <v>theater</v>
      </c>
      <c r="R2912" t="str">
        <f t="shared" si="315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2"/>
        <v>36.5</v>
      </c>
      <c r="P2913">
        <f t="shared" si="313"/>
        <v>46.9</v>
      </c>
      <c r="Q2913" t="str">
        <f t="shared" si="314"/>
        <v>theater</v>
      </c>
      <c r="R2913" t="str">
        <f t="shared" si="315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2"/>
        <v>14.06</v>
      </c>
      <c r="P2914">
        <f t="shared" si="313"/>
        <v>78.099999999999994</v>
      </c>
      <c r="Q2914" t="str">
        <f t="shared" si="314"/>
        <v>theater</v>
      </c>
      <c r="R2914" t="str">
        <f t="shared" si="315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2"/>
        <v>0.02</v>
      </c>
      <c r="P2915">
        <f t="shared" si="313"/>
        <v>1</v>
      </c>
      <c r="Q2915" t="str">
        <f t="shared" si="314"/>
        <v>theater</v>
      </c>
      <c r="R2915" t="str">
        <f t="shared" si="315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2"/>
        <v>0</v>
      </c>
      <c r="P2916">
        <f t="shared" si="313"/>
        <v>1</v>
      </c>
      <c r="Q2916" t="str">
        <f t="shared" si="314"/>
        <v>theater</v>
      </c>
      <c r="R2916" t="str">
        <f t="shared" si="315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2"/>
        <v>61.1</v>
      </c>
      <c r="P2917">
        <f t="shared" si="313"/>
        <v>203.7</v>
      </c>
      <c r="Q2917" t="str">
        <f t="shared" si="314"/>
        <v>theater</v>
      </c>
      <c r="R2917" t="str">
        <f t="shared" si="315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2"/>
        <v>7.84</v>
      </c>
      <c r="P2918">
        <f t="shared" si="313"/>
        <v>20.7</v>
      </c>
      <c r="Q2918" t="str">
        <f t="shared" si="314"/>
        <v>theater</v>
      </c>
      <c r="R2918" t="str">
        <f t="shared" si="315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2"/>
        <v>21.85</v>
      </c>
      <c r="P2919">
        <f t="shared" si="313"/>
        <v>48.6</v>
      </c>
      <c r="Q2919" t="str">
        <f t="shared" si="314"/>
        <v>theater</v>
      </c>
      <c r="R2919" t="str">
        <f t="shared" si="315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2"/>
        <v>27.24</v>
      </c>
      <c r="P2920">
        <f t="shared" si="313"/>
        <v>68.099999999999994</v>
      </c>
      <c r="Q2920" t="str">
        <f t="shared" si="314"/>
        <v>theater</v>
      </c>
      <c r="R2920" t="str">
        <f t="shared" si="315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2"/>
        <v>8.5</v>
      </c>
      <c r="P2921">
        <f t="shared" si="313"/>
        <v>8.5</v>
      </c>
      <c r="Q2921" t="str">
        <f t="shared" si="314"/>
        <v>theater</v>
      </c>
      <c r="R2921" t="str">
        <f t="shared" si="315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2"/>
        <v>26.84</v>
      </c>
      <c r="P2922">
        <f t="shared" si="313"/>
        <v>51.6</v>
      </c>
      <c r="Q2922" t="str">
        <f t="shared" si="314"/>
        <v>theater</v>
      </c>
      <c r="R2922" t="str">
        <f t="shared" si="315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2"/>
        <v>129</v>
      </c>
      <c r="P2923">
        <f t="shared" si="313"/>
        <v>43</v>
      </c>
      <c r="Q2923" t="str">
        <f t="shared" si="314"/>
        <v>theater</v>
      </c>
      <c r="R2923" t="str">
        <f t="shared" si="315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2"/>
        <v>100</v>
      </c>
      <c r="P2924">
        <f t="shared" si="313"/>
        <v>83.3</v>
      </c>
      <c r="Q2924" t="str">
        <f t="shared" si="314"/>
        <v>theater</v>
      </c>
      <c r="R2924" t="str">
        <f t="shared" si="315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2"/>
        <v>100</v>
      </c>
      <c r="P2925">
        <f t="shared" si="313"/>
        <v>30</v>
      </c>
      <c r="Q2925" t="str">
        <f t="shared" si="314"/>
        <v>theater</v>
      </c>
      <c r="R2925" t="str">
        <f t="shared" si="315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2"/>
        <v>103.2</v>
      </c>
      <c r="P2926">
        <f t="shared" si="313"/>
        <v>175.5</v>
      </c>
      <c r="Q2926" t="str">
        <f t="shared" si="314"/>
        <v>theater</v>
      </c>
      <c r="R2926" t="str">
        <f t="shared" si="315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2"/>
        <v>102.45</v>
      </c>
      <c r="P2927">
        <f t="shared" si="313"/>
        <v>231.7</v>
      </c>
      <c r="Q2927" t="str">
        <f t="shared" si="314"/>
        <v>theater</v>
      </c>
      <c r="R2927" t="str">
        <f t="shared" si="315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2"/>
        <v>125</v>
      </c>
      <c r="P2928">
        <f t="shared" si="313"/>
        <v>75</v>
      </c>
      <c r="Q2928" t="str">
        <f t="shared" si="314"/>
        <v>theater</v>
      </c>
      <c r="R2928" t="str">
        <f t="shared" si="315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2"/>
        <v>130.83000000000001</v>
      </c>
      <c r="P2929">
        <f t="shared" si="313"/>
        <v>112.1</v>
      </c>
      <c r="Q2929" t="str">
        <f t="shared" si="314"/>
        <v>theater</v>
      </c>
      <c r="R2929" t="str">
        <f t="shared" si="315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2"/>
        <v>100</v>
      </c>
      <c r="P2930">
        <f t="shared" si="313"/>
        <v>41.7</v>
      </c>
      <c r="Q2930" t="str">
        <f t="shared" si="314"/>
        <v>theater</v>
      </c>
      <c r="R2930" t="str">
        <f t="shared" si="315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2"/>
        <v>102.07</v>
      </c>
      <c r="P2931">
        <f t="shared" si="313"/>
        <v>255.2</v>
      </c>
      <c r="Q2931" t="str">
        <f t="shared" si="314"/>
        <v>theater</v>
      </c>
      <c r="R2931" t="str">
        <f t="shared" si="315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2"/>
        <v>100.92</v>
      </c>
      <c r="P2932">
        <f t="shared" si="313"/>
        <v>162.80000000000001</v>
      </c>
      <c r="Q2932" t="str">
        <f t="shared" si="314"/>
        <v>theater</v>
      </c>
      <c r="R2932" t="str">
        <f t="shared" si="315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2"/>
        <v>106</v>
      </c>
      <c r="P2933">
        <f t="shared" si="313"/>
        <v>88.3</v>
      </c>
      <c r="Q2933" t="str">
        <f t="shared" si="314"/>
        <v>theater</v>
      </c>
      <c r="R2933" t="str">
        <f t="shared" si="315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2"/>
        <v>105.1</v>
      </c>
      <c r="P2934">
        <f t="shared" si="313"/>
        <v>85.7</v>
      </c>
      <c r="Q2934" t="str">
        <f t="shared" si="314"/>
        <v>theater</v>
      </c>
      <c r="R2934" t="str">
        <f t="shared" si="315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2"/>
        <v>102.76</v>
      </c>
      <c r="P2935">
        <f t="shared" si="313"/>
        <v>47.6</v>
      </c>
      <c r="Q2935" t="str">
        <f t="shared" si="314"/>
        <v>theater</v>
      </c>
      <c r="R2935" t="str">
        <f t="shared" si="315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2"/>
        <v>108</v>
      </c>
      <c r="P2936">
        <f t="shared" si="313"/>
        <v>73</v>
      </c>
      <c r="Q2936" t="str">
        <f t="shared" si="314"/>
        <v>theater</v>
      </c>
      <c r="R2936" t="str">
        <f t="shared" si="315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2"/>
        <v>100.89</v>
      </c>
      <c r="P2937">
        <f t="shared" si="313"/>
        <v>90.5</v>
      </c>
      <c r="Q2937" t="str">
        <f t="shared" si="314"/>
        <v>theater</v>
      </c>
      <c r="R2937" t="str">
        <f t="shared" si="315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2"/>
        <v>128</v>
      </c>
      <c r="P2938">
        <f t="shared" si="313"/>
        <v>37.6</v>
      </c>
      <c r="Q2938" t="str">
        <f t="shared" si="314"/>
        <v>theater</v>
      </c>
      <c r="R2938" t="str">
        <f t="shared" si="315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2"/>
        <v>133.33000000000001</v>
      </c>
      <c r="P2939">
        <f t="shared" si="313"/>
        <v>36.4</v>
      </c>
      <c r="Q2939" t="str">
        <f t="shared" si="314"/>
        <v>theater</v>
      </c>
      <c r="R2939" t="str">
        <f t="shared" si="315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2"/>
        <v>101.38</v>
      </c>
      <c r="P2940">
        <f t="shared" si="313"/>
        <v>126.7</v>
      </c>
      <c r="Q2940" t="str">
        <f t="shared" si="314"/>
        <v>theater</v>
      </c>
      <c r="R2940" t="str">
        <f t="shared" si="315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2"/>
        <v>102.88</v>
      </c>
      <c r="P2941">
        <f t="shared" si="313"/>
        <v>329.2</v>
      </c>
      <c r="Q2941" t="str">
        <f t="shared" si="314"/>
        <v>theater</v>
      </c>
      <c r="R2941" t="str">
        <f t="shared" si="315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2"/>
        <v>107.24</v>
      </c>
      <c r="P2942">
        <f t="shared" si="313"/>
        <v>81.2</v>
      </c>
      <c r="Q2942" t="str">
        <f t="shared" si="314"/>
        <v>theater</v>
      </c>
      <c r="R2942" t="str">
        <f t="shared" si="315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2"/>
        <v>0</v>
      </c>
      <c r="P2943">
        <f t="shared" si="313"/>
        <v>1</v>
      </c>
      <c r="Q2943" t="str">
        <f t="shared" si="314"/>
        <v>theater</v>
      </c>
      <c r="R2943" t="str">
        <f t="shared" si="315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2"/>
        <v>20.43</v>
      </c>
      <c r="P2944">
        <f t="shared" si="313"/>
        <v>202.2</v>
      </c>
      <c r="Q2944" t="str">
        <f t="shared" si="314"/>
        <v>theater</v>
      </c>
      <c r="R2944" t="str">
        <f t="shared" si="315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2"/>
        <v>0</v>
      </c>
      <c r="P2945">
        <f t="shared" si="313"/>
        <v>0</v>
      </c>
      <c r="Q2945" t="str">
        <f t="shared" si="314"/>
        <v>theater</v>
      </c>
      <c r="R2945" t="str">
        <f t="shared" si="315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2"/>
        <v>1</v>
      </c>
      <c r="P2946">
        <f t="shared" si="313"/>
        <v>100</v>
      </c>
      <c r="Q2946" t="str">
        <f t="shared" si="314"/>
        <v>theater</v>
      </c>
      <c r="R2946" t="str">
        <f t="shared" si="315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16">ROUND((E2947/D2947)*100,2)</f>
        <v>0</v>
      </c>
      <c r="P2947">
        <f t="shared" ref="P2947:P3010" si="317">IF(E2947=0, 0,ROUND( E2947/L2947,1))</f>
        <v>0</v>
      </c>
      <c r="Q2947" t="str">
        <f t="shared" ref="Q2947:Q3010" si="318">LEFT(N2947,FIND("/",N2947,1)-1)</f>
        <v>theater</v>
      </c>
      <c r="R2947" t="str">
        <f t="shared" ref="R2947:R3010" si="319">MID(N2947,FIND("/",N2947)+1,256)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16"/>
        <v>0.1</v>
      </c>
      <c r="P2948">
        <f t="shared" si="317"/>
        <v>1</v>
      </c>
      <c r="Q2948" t="str">
        <f t="shared" si="318"/>
        <v>theater</v>
      </c>
      <c r="R2948" t="str">
        <f t="shared" si="319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16"/>
        <v>4.29</v>
      </c>
      <c r="P2949">
        <f t="shared" si="317"/>
        <v>82.5</v>
      </c>
      <c r="Q2949" t="str">
        <f t="shared" si="318"/>
        <v>theater</v>
      </c>
      <c r="R2949" t="str">
        <f t="shared" si="319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16"/>
        <v>0</v>
      </c>
      <c r="P2950">
        <f t="shared" si="317"/>
        <v>2.7</v>
      </c>
      <c r="Q2950" t="str">
        <f t="shared" si="318"/>
        <v>theater</v>
      </c>
      <c r="R2950" t="str">
        <f t="shared" si="319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16"/>
        <v>2.5</v>
      </c>
      <c r="P2951">
        <f t="shared" si="317"/>
        <v>12.5</v>
      </c>
      <c r="Q2951" t="str">
        <f t="shared" si="318"/>
        <v>theater</v>
      </c>
      <c r="R2951" t="str">
        <f t="shared" si="319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16"/>
        <v>0</v>
      </c>
      <c r="P2952">
        <f t="shared" si="317"/>
        <v>0</v>
      </c>
      <c r="Q2952" t="str">
        <f t="shared" si="318"/>
        <v>theater</v>
      </c>
      <c r="R2952" t="str">
        <f t="shared" si="319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16"/>
        <v>2.19</v>
      </c>
      <c r="P2953">
        <f t="shared" si="317"/>
        <v>18.899999999999999</v>
      </c>
      <c r="Q2953" t="str">
        <f t="shared" si="318"/>
        <v>theater</v>
      </c>
      <c r="R2953" t="str">
        <f t="shared" si="319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16"/>
        <v>8.0299999999999994</v>
      </c>
      <c r="P2954">
        <f t="shared" si="317"/>
        <v>200.6</v>
      </c>
      <c r="Q2954" t="str">
        <f t="shared" si="318"/>
        <v>theater</v>
      </c>
      <c r="R2954" t="str">
        <f t="shared" si="319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16"/>
        <v>0.15</v>
      </c>
      <c r="P2955">
        <f t="shared" si="317"/>
        <v>201.7</v>
      </c>
      <c r="Q2955" t="str">
        <f t="shared" si="318"/>
        <v>theater</v>
      </c>
      <c r="R2955" t="str">
        <f t="shared" si="319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16"/>
        <v>0</v>
      </c>
      <c r="P2956">
        <f t="shared" si="317"/>
        <v>0</v>
      </c>
      <c r="Q2956" t="str">
        <f t="shared" si="318"/>
        <v>theater</v>
      </c>
      <c r="R2956" t="str">
        <f t="shared" si="319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16"/>
        <v>59.58</v>
      </c>
      <c r="P2957">
        <f t="shared" si="317"/>
        <v>65</v>
      </c>
      <c r="Q2957" t="str">
        <f t="shared" si="318"/>
        <v>theater</v>
      </c>
      <c r="R2957" t="str">
        <f t="shared" si="319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16"/>
        <v>16.73</v>
      </c>
      <c r="P2958">
        <f t="shared" si="317"/>
        <v>66.099999999999994</v>
      </c>
      <c r="Q2958" t="str">
        <f t="shared" si="318"/>
        <v>theater</v>
      </c>
      <c r="R2958" t="str">
        <f t="shared" si="319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16"/>
        <v>1.87</v>
      </c>
      <c r="P2959">
        <f t="shared" si="317"/>
        <v>93.3</v>
      </c>
      <c r="Q2959" t="str">
        <f t="shared" si="318"/>
        <v>theater</v>
      </c>
      <c r="R2959" t="str">
        <f t="shared" si="319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16"/>
        <v>0</v>
      </c>
      <c r="P2960">
        <f t="shared" si="317"/>
        <v>0</v>
      </c>
      <c r="Q2960" t="str">
        <f t="shared" si="318"/>
        <v>theater</v>
      </c>
      <c r="R2960" t="str">
        <f t="shared" si="319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16"/>
        <v>0</v>
      </c>
      <c r="P2961">
        <f t="shared" si="317"/>
        <v>0</v>
      </c>
      <c r="Q2961" t="str">
        <f t="shared" si="318"/>
        <v>theater</v>
      </c>
      <c r="R2961" t="str">
        <f t="shared" si="319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16"/>
        <v>0</v>
      </c>
      <c r="P2962">
        <f t="shared" si="317"/>
        <v>0</v>
      </c>
      <c r="Q2962" t="str">
        <f t="shared" si="318"/>
        <v>theater</v>
      </c>
      <c r="R2962" t="str">
        <f t="shared" si="319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16"/>
        <v>109.62</v>
      </c>
      <c r="P2963">
        <f t="shared" si="317"/>
        <v>50.8</v>
      </c>
      <c r="Q2963" t="str">
        <f t="shared" si="318"/>
        <v>theater</v>
      </c>
      <c r="R2963" t="str">
        <f t="shared" si="319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16"/>
        <v>121.8</v>
      </c>
      <c r="P2964">
        <f t="shared" si="317"/>
        <v>60.9</v>
      </c>
      <c r="Q2964" t="str">
        <f t="shared" si="318"/>
        <v>theater</v>
      </c>
      <c r="R2964" t="str">
        <f t="shared" si="319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16"/>
        <v>106.85</v>
      </c>
      <c r="P2965">
        <f t="shared" si="317"/>
        <v>109</v>
      </c>
      <c r="Q2965" t="str">
        <f t="shared" si="318"/>
        <v>theater</v>
      </c>
      <c r="R2965" t="str">
        <f t="shared" si="319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16"/>
        <v>100.71</v>
      </c>
      <c r="P2966">
        <f t="shared" si="317"/>
        <v>25.7</v>
      </c>
      <c r="Q2966" t="str">
        <f t="shared" si="318"/>
        <v>theater</v>
      </c>
      <c r="R2966" t="str">
        <f t="shared" si="319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16"/>
        <v>109</v>
      </c>
      <c r="P2967">
        <f t="shared" si="317"/>
        <v>41.9</v>
      </c>
      <c r="Q2967" t="str">
        <f t="shared" si="318"/>
        <v>theater</v>
      </c>
      <c r="R2967" t="str">
        <f t="shared" si="319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16"/>
        <v>113.63</v>
      </c>
      <c r="P2968">
        <f t="shared" si="317"/>
        <v>88.8</v>
      </c>
      <c r="Q2968" t="str">
        <f t="shared" si="318"/>
        <v>theater</v>
      </c>
      <c r="R2968" t="str">
        <f t="shared" si="319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16"/>
        <v>113.92</v>
      </c>
      <c r="P2969">
        <f t="shared" si="317"/>
        <v>80.2</v>
      </c>
      <c r="Q2969" t="str">
        <f t="shared" si="318"/>
        <v>theater</v>
      </c>
      <c r="R2969" t="str">
        <f t="shared" si="319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16"/>
        <v>106</v>
      </c>
      <c r="P2970">
        <f t="shared" si="317"/>
        <v>78.900000000000006</v>
      </c>
      <c r="Q2970" t="str">
        <f t="shared" si="318"/>
        <v>theater</v>
      </c>
      <c r="R2970" t="str">
        <f t="shared" si="319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16"/>
        <v>162.5</v>
      </c>
      <c r="P2971">
        <f t="shared" si="317"/>
        <v>95.6</v>
      </c>
      <c r="Q2971" t="str">
        <f t="shared" si="318"/>
        <v>theater</v>
      </c>
      <c r="R2971" t="str">
        <f t="shared" si="319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16"/>
        <v>106</v>
      </c>
      <c r="P2972">
        <f t="shared" si="317"/>
        <v>69.900000000000006</v>
      </c>
      <c r="Q2972" t="str">
        <f t="shared" si="318"/>
        <v>theater</v>
      </c>
      <c r="R2972" t="str">
        <f t="shared" si="319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16"/>
        <v>100.16</v>
      </c>
      <c r="P2973">
        <f t="shared" si="317"/>
        <v>74.5</v>
      </c>
      <c r="Q2973" t="str">
        <f t="shared" si="318"/>
        <v>theater</v>
      </c>
      <c r="R2973" t="str">
        <f t="shared" si="319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16"/>
        <v>105.35</v>
      </c>
      <c r="P2974">
        <f t="shared" si="317"/>
        <v>123.9</v>
      </c>
      <c r="Q2974" t="str">
        <f t="shared" si="318"/>
        <v>theater</v>
      </c>
      <c r="R2974" t="str">
        <f t="shared" si="319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16"/>
        <v>174.8</v>
      </c>
      <c r="P2975">
        <f t="shared" si="317"/>
        <v>264.8</v>
      </c>
      <c r="Q2975" t="str">
        <f t="shared" si="318"/>
        <v>theater</v>
      </c>
      <c r="R2975" t="str">
        <f t="shared" si="319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16"/>
        <v>102</v>
      </c>
      <c r="P2976">
        <f t="shared" si="317"/>
        <v>58.6</v>
      </c>
      <c r="Q2976" t="str">
        <f t="shared" si="318"/>
        <v>theater</v>
      </c>
      <c r="R2976" t="str">
        <f t="shared" si="319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16"/>
        <v>100.13</v>
      </c>
      <c r="P2977">
        <f t="shared" si="317"/>
        <v>70.900000000000006</v>
      </c>
      <c r="Q2977" t="str">
        <f t="shared" si="318"/>
        <v>theater</v>
      </c>
      <c r="R2977" t="str">
        <f t="shared" si="319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16"/>
        <v>171.43</v>
      </c>
      <c r="P2978">
        <f t="shared" si="317"/>
        <v>8.6</v>
      </c>
      <c r="Q2978" t="str">
        <f t="shared" si="318"/>
        <v>theater</v>
      </c>
      <c r="R2978" t="str">
        <f t="shared" si="319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16"/>
        <v>113.57</v>
      </c>
      <c r="P2979">
        <f t="shared" si="317"/>
        <v>113.6</v>
      </c>
      <c r="Q2979" t="str">
        <f t="shared" si="318"/>
        <v>theater</v>
      </c>
      <c r="R2979" t="str">
        <f t="shared" si="319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16"/>
        <v>129.47</v>
      </c>
      <c r="P2980">
        <f t="shared" si="317"/>
        <v>60.7</v>
      </c>
      <c r="Q2980" t="str">
        <f t="shared" si="318"/>
        <v>theater</v>
      </c>
      <c r="R2980" t="str">
        <f t="shared" si="319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16"/>
        <v>101.4</v>
      </c>
      <c r="P2981">
        <f t="shared" si="317"/>
        <v>110.2</v>
      </c>
      <c r="Q2981" t="str">
        <f t="shared" si="318"/>
        <v>theater</v>
      </c>
      <c r="R2981" t="str">
        <f t="shared" si="319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16"/>
        <v>109.17</v>
      </c>
      <c r="P2982">
        <f t="shared" si="317"/>
        <v>136.5</v>
      </c>
      <c r="Q2982" t="str">
        <f t="shared" si="318"/>
        <v>theater</v>
      </c>
      <c r="R2982" t="str">
        <f t="shared" si="319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16"/>
        <v>128.93</v>
      </c>
      <c r="P2983">
        <f t="shared" si="317"/>
        <v>53.2</v>
      </c>
      <c r="Q2983" t="str">
        <f t="shared" si="318"/>
        <v>theater</v>
      </c>
      <c r="R2983" t="str">
        <f t="shared" si="319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16"/>
        <v>102.06</v>
      </c>
      <c r="P2984">
        <f t="shared" si="317"/>
        <v>86.5</v>
      </c>
      <c r="Q2984" t="str">
        <f t="shared" si="318"/>
        <v>theater</v>
      </c>
      <c r="R2984" t="str">
        <f t="shared" si="319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16"/>
        <v>146.54</v>
      </c>
      <c r="P2985">
        <f t="shared" si="317"/>
        <v>155.19999999999999</v>
      </c>
      <c r="Q2985" t="str">
        <f t="shared" si="318"/>
        <v>theater</v>
      </c>
      <c r="R2985" t="str">
        <f t="shared" si="319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16"/>
        <v>100.35</v>
      </c>
      <c r="P2986">
        <f t="shared" si="317"/>
        <v>115.1</v>
      </c>
      <c r="Q2986" t="str">
        <f t="shared" si="318"/>
        <v>theater</v>
      </c>
      <c r="R2986" t="str">
        <f t="shared" si="319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16"/>
        <v>121.65</v>
      </c>
      <c r="P2987">
        <f t="shared" si="317"/>
        <v>109.6</v>
      </c>
      <c r="Q2987" t="str">
        <f t="shared" si="318"/>
        <v>theater</v>
      </c>
      <c r="R2987" t="str">
        <f t="shared" si="319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16"/>
        <v>105.5</v>
      </c>
      <c r="P2988">
        <f t="shared" si="317"/>
        <v>45.2</v>
      </c>
      <c r="Q2988" t="str">
        <f t="shared" si="318"/>
        <v>theater</v>
      </c>
      <c r="R2988" t="str">
        <f t="shared" si="319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16"/>
        <v>110.4</v>
      </c>
      <c r="P2989">
        <f t="shared" si="317"/>
        <v>104.2</v>
      </c>
      <c r="Q2989" t="str">
        <f t="shared" si="318"/>
        <v>theater</v>
      </c>
      <c r="R2989" t="str">
        <f t="shared" si="319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16"/>
        <v>100</v>
      </c>
      <c r="P2990">
        <f t="shared" si="317"/>
        <v>35.700000000000003</v>
      </c>
      <c r="Q2990" t="str">
        <f t="shared" si="318"/>
        <v>theater</v>
      </c>
      <c r="R2990" t="str">
        <f t="shared" si="319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16"/>
        <v>176.54</v>
      </c>
      <c r="P2991">
        <f t="shared" si="317"/>
        <v>97</v>
      </c>
      <c r="Q2991" t="str">
        <f t="shared" si="318"/>
        <v>theater</v>
      </c>
      <c r="R2991" t="str">
        <f t="shared" si="319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16"/>
        <v>100</v>
      </c>
      <c r="P2992">
        <f t="shared" si="317"/>
        <v>370.4</v>
      </c>
      <c r="Q2992" t="str">
        <f t="shared" si="318"/>
        <v>theater</v>
      </c>
      <c r="R2992" t="str">
        <f t="shared" si="319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16"/>
        <v>103.29</v>
      </c>
      <c r="P2993">
        <f t="shared" si="317"/>
        <v>94.4</v>
      </c>
      <c r="Q2993" t="str">
        <f t="shared" si="318"/>
        <v>theater</v>
      </c>
      <c r="R2993" t="str">
        <f t="shared" si="319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16"/>
        <v>104.5</v>
      </c>
      <c r="P2994">
        <f t="shared" si="317"/>
        <v>49</v>
      </c>
      <c r="Q2994" t="str">
        <f t="shared" si="318"/>
        <v>theater</v>
      </c>
      <c r="R2994" t="str">
        <f t="shared" si="319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16"/>
        <v>100.3</v>
      </c>
      <c r="P2995">
        <f t="shared" si="317"/>
        <v>45.6</v>
      </c>
      <c r="Q2995" t="str">
        <f t="shared" si="318"/>
        <v>theater</v>
      </c>
      <c r="R2995" t="str">
        <f t="shared" si="319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16"/>
        <v>457.75</v>
      </c>
      <c r="P2996">
        <f t="shared" si="317"/>
        <v>23.3</v>
      </c>
      <c r="Q2996" t="str">
        <f t="shared" si="318"/>
        <v>theater</v>
      </c>
      <c r="R2996" t="str">
        <f t="shared" si="319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16"/>
        <v>104.96</v>
      </c>
      <c r="P2997">
        <f t="shared" si="317"/>
        <v>63.2</v>
      </c>
      <c r="Q2997" t="str">
        <f t="shared" si="318"/>
        <v>theater</v>
      </c>
      <c r="R2997" t="str">
        <f t="shared" si="319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16"/>
        <v>171.94</v>
      </c>
      <c r="P2998">
        <f t="shared" si="317"/>
        <v>153.5</v>
      </c>
      <c r="Q2998" t="str">
        <f t="shared" si="318"/>
        <v>theater</v>
      </c>
      <c r="R2998" t="str">
        <f t="shared" si="319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16"/>
        <v>103.73</v>
      </c>
      <c r="P2999">
        <f t="shared" si="317"/>
        <v>90.2</v>
      </c>
      <c r="Q2999" t="str">
        <f t="shared" si="318"/>
        <v>theater</v>
      </c>
      <c r="R2999" t="str">
        <f t="shared" si="319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16"/>
        <v>103.03</v>
      </c>
      <c r="P3000">
        <f t="shared" si="317"/>
        <v>119</v>
      </c>
      <c r="Q3000" t="str">
        <f t="shared" si="318"/>
        <v>theater</v>
      </c>
      <c r="R3000" t="str">
        <f t="shared" si="319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16"/>
        <v>118.89</v>
      </c>
      <c r="P3001">
        <f t="shared" si="317"/>
        <v>80.3</v>
      </c>
      <c r="Q3001" t="str">
        <f t="shared" si="318"/>
        <v>theater</v>
      </c>
      <c r="R3001" t="str">
        <f t="shared" si="319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16"/>
        <v>100</v>
      </c>
      <c r="P3002">
        <f t="shared" si="317"/>
        <v>62.5</v>
      </c>
      <c r="Q3002" t="str">
        <f t="shared" si="318"/>
        <v>theater</v>
      </c>
      <c r="R3002" t="str">
        <f t="shared" si="319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16"/>
        <v>318.7</v>
      </c>
      <c r="P3003">
        <f t="shared" si="317"/>
        <v>131.4</v>
      </c>
      <c r="Q3003" t="str">
        <f t="shared" si="318"/>
        <v>theater</v>
      </c>
      <c r="R3003" t="str">
        <f t="shared" si="319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16"/>
        <v>108.51</v>
      </c>
      <c r="P3004">
        <f t="shared" si="317"/>
        <v>73</v>
      </c>
      <c r="Q3004" t="str">
        <f t="shared" si="318"/>
        <v>theater</v>
      </c>
      <c r="R3004" t="str">
        <f t="shared" si="319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16"/>
        <v>101.17</v>
      </c>
      <c r="P3005">
        <f t="shared" si="317"/>
        <v>178.5</v>
      </c>
      <c r="Q3005" t="str">
        <f t="shared" si="318"/>
        <v>theater</v>
      </c>
      <c r="R3005" t="str">
        <f t="shared" si="319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16"/>
        <v>112.82</v>
      </c>
      <c r="P3006">
        <f t="shared" si="317"/>
        <v>162.9</v>
      </c>
      <c r="Q3006" t="str">
        <f t="shared" si="318"/>
        <v>theater</v>
      </c>
      <c r="R3006" t="str">
        <f t="shared" si="319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16"/>
        <v>120.5</v>
      </c>
      <c r="P3007">
        <f t="shared" si="317"/>
        <v>108.2</v>
      </c>
      <c r="Q3007" t="str">
        <f t="shared" si="318"/>
        <v>theater</v>
      </c>
      <c r="R3007" t="str">
        <f t="shared" si="319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16"/>
        <v>107.75</v>
      </c>
      <c r="P3008">
        <f t="shared" si="317"/>
        <v>88.9</v>
      </c>
      <c r="Q3008" t="str">
        <f t="shared" si="318"/>
        <v>theater</v>
      </c>
      <c r="R3008" t="str">
        <f t="shared" si="319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16"/>
        <v>180</v>
      </c>
      <c r="P3009">
        <f t="shared" si="317"/>
        <v>54</v>
      </c>
      <c r="Q3009" t="str">
        <f t="shared" si="318"/>
        <v>theater</v>
      </c>
      <c r="R3009" t="str">
        <f t="shared" si="319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16"/>
        <v>101.17</v>
      </c>
      <c r="P3010">
        <f t="shared" si="317"/>
        <v>116.7</v>
      </c>
      <c r="Q3010" t="str">
        <f t="shared" si="318"/>
        <v>theater</v>
      </c>
      <c r="R3010" t="str">
        <f t="shared" si="319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0">ROUND((E3011/D3011)*100,2)</f>
        <v>119.76</v>
      </c>
      <c r="P3011">
        <f t="shared" ref="P3011:P3074" si="321">IF(E3011=0, 0,ROUND( E3011/L3011,1))</f>
        <v>233.9</v>
      </c>
      <c r="Q3011" t="str">
        <f t="shared" ref="Q3011:Q3074" si="322">LEFT(N3011,FIND("/",N3011,1)-1)</f>
        <v>theater</v>
      </c>
      <c r="R3011" t="str">
        <f t="shared" ref="R3011:R3074" si="323">MID(N3011,FIND("/",N3011)+1,256)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0"/>
        <v>158</v>
      </c>
      <c r="P3012">
        <f t="shared" si="321"/>
        <v>158</v>
      </c>
      <c r="Q3012" t="str">
        <f t="shared" si="322"/>
        <v>theater</v>
      </c>
      <c r="R3012" t="str">
        <f t="shared" si="323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0"/>
        <v>123.67</v>
      </c>
      <c r="P3013">
        <f t="shared" si="321"/>
        <v>14.8</v>
      </c>
      <c r="Q3013" t="str">
        <f t="shared" si="322"/>
        <v>theater</v>
      </c>
      <c r="R3013" t="str">
        <f t="shared" si="323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0"/>
        <v>117.13</v>
      </c>
      <c r="P3014">
        <f t="shared" si="321"/>
        <v>85.2</v>
      </c>
      <c r="Q3014" t="str">
        <f t="shared" si="322"/>
        <v>theater</v>
      </c>
      <c r="R3014" t="str">
        <f t="shared" si="323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0"/>
        <v>156.96</v>
      </c>
      <c r="P3015">
        <f t="shared" si="321"/>
        <v>146.69999999999999</v>
      </c>
      <c r="Q3015" t="str">
        <f t="shared" si="322"/>
        <v>theater</v>
      </c>
      <c r="R3015" t="str">
        <f t="shared" si="323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0"/>
        <v>113.1</v>
      </c>
      <c r="P3016">
        <f t="shared" si="321"/>
        <v>50.8</v>
      </c>
      <c r="Q3016" t="str">
        <f t="shared" si="322"/>
        <v>theater</v>
      </c>
      <c r="R3016" t="str">
        <f t="shared" si="323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0"/>
        <v>103.18</v>
      </c>
      <c r="P3017">
        <f t="shared" si="321"/>
        <v>87.7</v>
      </c>
      <c r="Q3017" t="str">
        <f t="shared" si="322"/>
        <v>theater</v>
      </c>
      <c r="R3017" t="str">
        <f t="shared" si="323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0"/>
        <v>102.61</v>
      </c>
      <c r="P3018">
        <f t="shared" si="321"/>
        <v>242.3</v>
      </c>
      <c r="Q3018" t="str">
        <f t="shared" si="322"/>
        <v>theater</v>
      </c>
      <c r="R3018" t="str">
        <f t="shared" si="323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0"/>
        <v>105.84</v>
      </c>
      <c r="P3019">
        <f t="shared" si="321"/>
        <v>146.4</v>
      </c>
      <c r="Q3019" t="str">
        <f t="shared" si="322"/>
        <v>theater</v>
      </c>
      <c r="R3019" t="str">
        <f t="shared" si="323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0"/>
        <v>100.71</v>
      </c>
      <c r="P3020">
        <f t="shared" si="321"/>
        <v>103.2</v>
      </c>
      <c r="Q3020" t="str">
        <f t="shared" si="322"/>
        <v>theater</v>
      </c>
      <c r="R3020" t="str">
        <f t="shared" si="323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0"/>
        <v>121.23</v>
      </c>
      <c r="P3021">
        <f t="shared" si="321"/>
        <v>80.5</v>
      </c>
      <c r="Q3021" t="str">
        <f t="shared" si="322"/>
        <v>theater</v>
      </c>
      <c r="R3021" t="str">
        <f t="shared" si="323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0"/>
        <v>100.57</v>
      </c>
      <c r="P3022">
        <f t="shared" si="321"/>
        <v>234.7</v>
      </c>
      <c r="Q3022" t="str">
        <f t="shared" si="322"/>
        <v>theater</v>
      </c>
      <c r="R3022" t="str">
        <f t="shared" si="323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0"/>
        <v>116.02</v>
      </c>
      <c r="P3023">
        <f t="shared" si="321"/>
        <v>50.7</v>
      </c>
      <c r="Q3023" t="str">
        <f t="shared" si="322"/>
        <v>theater</v>
      </c>
      <c r="R3023" t="str">
        <f t="shared" si="323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0"/>
        <v>100.88</v>
      </c>
      <c r="P3024">
        <f t="shared" si="321"/>
        <v>162.69999999999999</v>
      </c>
      <c r="Q3024" t="str">
        <f t="shared" si="322"/>
        <v>theater</v>
      </c>
      <c r="R3024" t="str">
        <f t="shared" si="323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0"/>
        <v>103</v>
      </c>
      <c r="P3025">
        <f t="shared" si="321"/>
        <v>120.2</v>
      </c>
      <c r="Q3025" t="str">
        <f t="shared" si="322"/>
        <v>theater</v>
      </c>
      <c r="R3025" t="str">
        <f t="shared" si="323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0"/>
        <v>246.42</v>
      </c>
      <c r="P3026">
        <f t="shared" si="321"/>
        <v>67.7</v>
      </c>
      <c r="Q3026" t="str">
        <f t="shared" si="322"/>
        <v>theater</v>
      </c>
      <c r="R3026" t="str">
        <f t="shared" si="323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0"/>
        <v>302.2</v>
      </c>
      <c r="P3027">
        <f t="shared" si="321"/>
        <v>52.1</v>
      </c>
      <c r="Q3027" t="str">
        <f t="shared" si="322"/>
        <v>theater</v>
      </c>
      <c r="R3027" t="str">
        <f t="shared" si="323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0"/>
        <v>143.33000000000001</v>
      </c>
      <c r="P3028">
        <f t="shared" si="321"/>
        <v>51.6</v>
      </c>
      <c r="Q3028" t="str">
        <f t="shared" si="322"/>
        <v>theater</v>
      </c>
      <c r="R3028" t="str">
        <f t="shared" si="323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0"/>
        <v>131.44</v>
      </c>
      <c r="P3029">
        <f t="shared" si="321"/>
        <v>164.3</v>
      </c>
      <c r="Q3029" t="str">
        <f t="shared" si="322"/>
        <v>theater</v>
      </c>
      <c r="R3029" t="str">
        <f t="shared" si="323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0"/>
        <v>168.02</v>
      </c>
      <c r="P3030">
        <f t="shared" si="321"/>
        <v>84.9</v>
      </c>
      <c r="Q3030" t="str">
        <f t="shared" si="322"/>
        <v>theater</v>
      </c>
      <c r="R3030" t="str">
        <f t="shared" si="323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0"/>
        <v>109.68</v>
      </c>
      <c r="P3031">
        <f t="shared" si="321"/>
        <v>94.5</v>
      </c>
      <c r="Q3031" t="str">
        <f t="shared" si="322"/>
        <v>theater</v>
      </c>
      <c r="R3031" t="str">
        <f t="shared" si="323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0"/>
        <v>106.69</v>
      </c>
      <c r="P3032">
        <f t="shared" si="321"/>
        <v>45.5</v>
      </c>
      <c r="Q3032" t="str">
        <f t="shared" si="322"/>
        <v>theater</v>
      </c>
      <c r="R3032" t="str">
        <f t="shared" si="323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0"/>
        <v>100</v>
      </c>
      <c r="P3033">
        <f t="shared" si="321"/>
        <v>51.7</v>
      </c>
      <c r="Q3033" t="str">
        <f t="shared" si="322"/>
        <v>theater</v>
      </c>
      <c r="R3033" t="str">
        <f t="shared" si="323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0"/>
        <v>127.2</v>
      </c>
      <c r="P3034">
        <f t="shared" si="321"/>
        <v>50.9</v>
      </c>
      <c r="Q3034" t="str">
        <f t="shared" si="322"/>
        <v>theater</v>
      </c>
      <c r="R3034" t="str">
        <f t="shared" si="323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0"/>
        <v>146.53</v>
      </c>
      <c r="P3035">
        <f t="shared" si="321"/>
        <v>191.1</v>
      </c>
      <c r="Q3035" t="str">
        <f t="shared" si="322"/>
        <v>theater</v>
      </c>
      <c r="R3035" t="str">
        <f t="shared" si="323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0"/>
        <v>112.54</v>
      </c>
      <c r="P3036">
        <f t="shared" si="321"/>
        <v>89.3</v>
      </c>
      <c r="Q3036" t="str">
        <f t="shared" si="322"/>
        <v>theater</v>
      </c>
      <c r="R3036" t="str">
        <f t="shared" si="323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0"/>
        <v>108.79</v>
      </c>
      <c r="P3037">
        <f t="shared" si="321"/>
        <v>88.6</v>
      </c>
      <c r="Q3037" t="str">
        <f t="shared" si="322"/>
        <v>theater</v>
      </c>
      <c r="R3037" t="str">
        <f t="shared" si="323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0"/>
        <v>126.73</v>
      </c>
      <c r="P3038">
        <f t="shared" si="321"/>
        <v>96.3</v>
      </c>
      <c r="Q3038" t="str">
        <f t="shared" si="322"/>
        <v>theater</v>
      </c>
      <c r="R3038" t="str">
        <f t="shared" si="323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0"/>
        <v>213.2</v>
      </c>
      <c r="P3039">
        <f t="shared" si="321"/>
        <v>33.299999999999997</v>
      </c>
      <c r="Q3039" t="str">
        <f t="shared" si="322"/>
        <v>theater</v>
      </c>
      <c r="R3039" t="str">
        <f t="shared" si="323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0"/>
        <v>100.5</v>
      </c>
      <c r="P3040">
        <f t="shared" si="321"/>
        <v>37.200000000000003</v>
      </c>
      <c r="Q3040" t="str">
        <f t="shared" si="322"/>
        <v>theater</v>
      </c>
      <c r="R3040" t="str">
        <f t="shared" si="323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0"/>
        <v>108.71</v>
      </c>
      <c r="P3041">
        <f t="shared" si="321"/>
        <v>92.1</v>
      </c>
      <c r="Q3041" t="str">
        <f t="shared" si="322"/>
        <v>theater</v>
      </c>
      <c r="R3041" t="str">
        <f t="shared" si="323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0"/>
        <v>107.5</v>
      </c>
      <c r="P3042">
        <f t="shared" si="321"/>
        <v>76.8</v>
      </c>
      <c r="Q3042" t="str">
        <f t="shared" si="322"/>
        <v>theater</v>
      </c>
      <c r="R3042" t="str">
        <f t="shared" si="323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0"/>
        <v>110.48</v>
      </c>
      <c r="P3043">
        <f t="shared" si="321"/>
        <v>96.5</v>
      </c>
      <c r="Q3043" t="str">
        <f t="shared" si="322"/>
        <v>theater</v>
      </c>
      <c r="R3043" t="str">
        <f t="shared" si="323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0"/>
        <v>128</v>
      </c>
      <c r="P3044">
        <f t="shared" si="321"/>
        <v>51.9</v>
      </c>
      <c r="Q3044" t="str">
        <f t="shared" si="322"/>
        <v>theater</v>
      </c>
      <c r="R3044" t="str">
        <f t="shared" si="323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0"/>
        <v>110.01</v>
      </c>
      <c r="P3045">
        <f t="shared" si="321"/>
        <v>128.9</v>
      </c>
      <c r="Q3045" t="str">
        <f t="shared" si="322"/>
        <v>theater</v>
      </c>
      <c r="R3045" t="str">
        <f t="shared" si="323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0"/>
        <v>109.34</v>
      </c>
      <c r="P3046">
        <f t="shared" si="321"/>
        <v>84.1</v>
      </c>
      <c r="Q3046" t="str">
        <f t="shared" si="322"/>
        <v>theater</v>
      </c>
      <c r="R3046" t="str">
        <f t="shared" si="323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0"/>
        <v>132.71</v>
      </c>
      <c r="P3047">
        <f t="shared" si="321"/>
        <v>82.9</v>
      </c>
      <c r="Q3047" t="str">
        <f t="shared" si="322"/>
        <v>theater</v>
      </c>
      <c r="R3047" t="str">
        <f t="shared" si="323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0"/>
        <v>190.85</v>
      </c>
      <c r="P3048">
        <f t="shared" si="321"/>
        <v>259.89999999999998</v>
      </c>
      <c r="Q3048" t="str">
        <f t="shared" si="322"/>
        <v>theater</v>
      </c>
      <c r="R3048" t="str">
        <f t="shared" si="323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0"/>
        <v>149</v>
      </c>
      <c r="P3049">
        <f t="shared" si="321"/>
        <v>37.299999999999997</v>
      </c>
      <c r="Q3049" t="str">
        <f t="shared" si="322"/>
        <v>theater</v>
      </c>
      <c r="R3049" t="str">
        <f t="shared" si="323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0"/>
        <v>166.4</v>
      </c>
      <c r="P3050">
        <f t="shared" si="321"/>
        <v>177</v>
      </c>
      <c r="Q3050" t="str">
        <f t="shared" si="322"/>
        <v>theater</v>
      </c>
      <c r="R3050" t="str">
        <f t="shared" si="323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0"/>
        <v>106.67</v>
      </c>
      <c r="P3051">
        <f t="shared" si="321"/>
        <v>74.099999999999994</v>
      </c>
      <c r="Q3051" t="str">
        <f t="shared" si="322"/>
        <v>theater</v>
      </c>
      <c r="R3051" t="str">
        <f t="shared" si="323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0"/>
        <v>106</v>
      </c>
      <c r="P3052">
        <f t="shared" si="321"/>
        <v>70.7</v>
      </c>
      <c r="Q3052" t="str">
        <f t="shared" si="322"/>
        <v>theater</v>
      </c>
      <c r="R3052" t="str">
        <f t="shared" si="323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0"/>
        <v>23.63</v>
      </c>
      <c r="P3053">
        <f t="shared" si="321"/>
        <v>23.6</v>
      </c>
      <c r="Q3053" t="str">
        <f t="shared" si="322"/>
        <v>theater</v>
      </c>
      <c r="R3053" t="str">
        <f t="shared" si="323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0"/>
        <v>0.15</v>
      </c>
      <c r="P3054">
        <f t="shared" si="321"/>
        <v>37.5</v>
      </c>
      <c r="Q3054" t="str">
        <f t="shared" si="322"/>
        <v>theater</v>
      </c>
      <c r="R3054" t="str">
        <f t="shared" si="323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0"/>
        <v>0.4</v>
      </c>
      <c r="P3055">
        <f t="shared" si="321"/>
        <v>13.3</v>
      </c>
      <c r="Q3055" t="str">
        <f t="shared" si="322"/>
        <v>theater</v>
      </c>
      <c r="R3055" t="str">
        <f t="shared" si="323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0"/>
        <v>0</v>
      </c>
      <c r="P3056">
        <f t="shared" si="321"/>
        <v>0</v>
      </c>
      <c r="Q3056" t="str">
        <f t="shared" si="322"/>
        <v>theater</v>
      </c>
      <c r="R3056" t="str">
        <f t="shared" si="323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0"/>
        <v>0.01</v>
      </c>
      <c r="P3057">
        <f t="shared" si="321"/>
        <v>1</v>
      </c>
      <c r="Q3057" t="str">
        <f t="shared" si="322"/>
        <v>theater</v>
      </c>
      <c r="R3057" t="str">
        <f t="shared" si="323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0"/>
        <v>0</v>
      </c>
      <c r="P3058">
        <f t="shared" si="321"/>
        <v>0</v>
      </c>
      <c r="Q3058" t="str">
        <f t="shared" si="322"/>
        <v>theater</v>
      </c>
      <c r="R3058" t="str">
        <f t="shared" si="323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0"/>
        <v>0</v>
      </c>
      <c r="P3059">
        <f t="shared" si="321"/>
        <v>0</v>
      </c>
      <c r="Q3059" t="str">
        <f t="shared" si="322"/>
        <v>theater</v>
      </c>
      <c r="R3059" t="str">
        <f t="shared" si="323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0"/>
        <v>0.02</v>
      </c>
      <c r="P3060">
        <f t="shared" si="321"/>
        <v>1</v>
      </c>
      <c r="Q3060" t="str">
        <f t="shared" si="322"/>
        <v>theater</v>
      </c>
      <c r="R3060" t="str">
        <f t="shared" si="323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0"/>
        <v>3.01</v>
      </c>
      <c r="P3061">
        <f t="shared" si="321"/>
        <v>41</v>
      </c>
      <c r="Q3061" t="str">
        <f t="shared" si="322"/>
        <v>theater</v>
      </c>
      <c r="R3061" t="str">
        <f t="shared" si="323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0"/>
        <v>0.15</v>
      </c>
      <c r="P3062">
        <f t="shared" si="321"/>
        <v>55.8</v>
      </c>
      <c r="Q3062" t="str">
        <f t="shared" si="322"/>
        <v>theater</v>
      </c>
      <c r="R3062" t="str">
        <f t="shared" si="323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0"/>
        <v>0</v>
      </c>
      <c r="P3063">
        <f t="shared" si="321"/>
        <v>0</v>
      </c>
      <c r="Q3063" t="str">
        <f t="shared" si="322"/>
        <v>theater</v>
      </c>
      <c r="R3063" t="str">
        <f t="shared" si="323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0"/>
        <v>66.84</v>
      </c>
      <c r="P3064">
        <f t="shared" si="321"/>
        <v>99.8</v>
      </c>
      <c r="Q3064" t="str">
        <f t="shared" si="322"/>
        <v>theater</v>
      </c>
      <c r="R3064" t="str">
        <f t="shared" si="323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0"/>
        <v>19.57</v>
      </c>
      <c r="P3065">
        <f t="shared" si="321"/>
        <v>25.5</v>
      </c>
      <c r="Q3065" t="str">
        <f t="shared" si="322"/>
        <v>theater</v>
      </c>
      <c r="R3065" t="str">
        <f t="shared" si="323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0"/>
        <v>11.29</v>
      </c>
      <c r="P3066">
        <f t="shared" si="321"/>
        <v>117.7</v>
      </c>
      <c r="Q3066" t="str">
        <f t="shared" si="322"/>
        <v>theater</v>
      </c>
      <c r="R3066" t="str">
        <f t="shared" si="323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0"/>
        <v>0.04</v>
      </c>
      <c r="P3067">
        <f t="shared" si="321"/>
        <v>5</v>
      </c>
      <c r="Q3067" t="str">
        <f t="shared" si="322"/>
        <v>theater</v>
      </c>
      <c r="R3067" t="str">
        <f t="shared" si="323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0"/>
        <v>11.99</v>
      </c>
      <c r="P3068">
        <f t="shared" si="321"/>
        <v>2796.7</v>
      </c>
      <c r="Q3068" t="str">
        <f t="shared" si="322"/>
        <v>theater</v>
      </c>
      <c r="R3068" t="str">
        <f t="shared" si="323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0"/>
        <v>2.5</v>
      </c>
      <c r="P3069">
        <f t="shared" si="321"/>
        <v>200</v>
      </c>
      <c r="Q3069" t="str">
        <f t="shared" si="322"/>
        <v>theater</v>
      </c>
      <c r="R3069" t="str">
        <f t="shared" si="323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0"/>
        <v>7.0000000000000007E-2</v>
      </c>
      <c r="P3070">
        <f t="shared" si="321"/>
        <v>87.5</v>
      </c>
      <c r="Q3070" t="str">
        <f t="shared" si="322"/>
        <v>theater</v>
      </c>
      <c r="R3070" t="str">
        <f t="shared" si="323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0"/>
        <v>14.1</v>
      </c>
      <c r="P3071">
        <f t="shared" si="321"/>
        <v>20.100000000000001</v>
      </c>
      <c r="Q3071" t="str">
        <f t="shared" si="322"/>
        <v>theater</v>
      </c>
      <c r="R3071" t="str">
        <f t="shared" si="323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0"/>
        <v>3.34</v>
      </c>
      <c r="P3072">
        <f t="shared" si="321"/>
        <v>20.9</v>
      </c>
      <c r="Q3072" t="str">
        <f t="shared" si="322"/>
        <v>theater</v>
      </c>
      <c r="R3072" t="str">
        <f t="shared" si="323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0"/>
        <v>59.78</v>
      </c>
      <c r="P3073">
        <f t="shared" si="321"/>
        <v>61.3</v>
      </c>
      <c r="Q3073" t="str">
        <f t="shared" si="322"/>
        <v>theater</v>
      </c>
      <c r="R3073" t="str">
        <f t="shared" si="323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0"/>
        <v>0.02</v>
      </c>
      <c r="P3074">
        <f t="shared" si="321"/>
        <v>1</v>
      </c>
      <c r="Q3074" t="str">
        <f t="shared" si="322"/>
        <v>theater</v>
      </c>
      <c r="R3074" t="str">
        <f t="shared" si="323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24">ROUND((E3075/D3075)*100,2)</f>
        <v>0.02</v>
      </c>
      <c r="P3075">
        <f t="shared" ref="P3075:P3138" si="325">IF(E3075=0, 0,ROUND( E3075/L3075,1))</f>
        <v>92.1</v>
      </c>
      <c r="Q3075" t="str">
        <f t="shared" ref="Q3075:Q3138" si="326">LEFT(N3075,FIND("/",N3075,1)-1)</f>
        <v>theater</v>
      </c>
      <c r="R3075" t="str">
        <f t="shared" ref="R3075:R3138" si="327">MID(N3075,FIND("/",N3075)+1,256)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24"/>
        <v>0.09</v>
      </c>
      <c r="P3076">
        <f t="shared" si="325"/>
        <v>7.3</v>
      </c>
      <c r="Q3076" t="str">
        <f t="shared" si="326"/>
        <v>theater</v>
      </c>
      <c r="R3076" t="str">
        <f t="shared" si="327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24"/>
        <v>8.64</v>
      </c>
      <c r="P3077">
        <f t="shared" si="325"/>
        <v>64.8</v>
      </c>
      <c r="Q3077" t="str">
        <f t="shared" si="326"/>
        <v>theater</v>
      </c>
      <c r="R3077" t="str">
        <f t="shared" si="327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24"/>
        <v>15.06</v>
      </c>
      <c r="P3078">
        <f t="shared" si="325"/>
        <v>30.1</v>
      </c>
      <c r="Q3078" t="str">
        <f t="shared" si="326"/>
        <v>theater</v>
      </c>
      <c r="R3078" t="str">
        <f t="shared" si="327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24"/>
        <v>0.48</v>
      </c>
      <c r="P3079">
        <f t="shared" si="325"/>
        <v>52.5</v>
      </c>
      <c r="Q3079" t="str">
        <f t="shared" si="326"/>
        <v>theater</v>
      </c>
      <c r="R3079" t="str">
        <f t="shared" si="327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24"/>
        <v>0.12</v>
      </c>
      <c r="P3080">
        <f t="shared" si="325"/>
        <v>23.7</v>
      </c>
      <c r="Q3080" t="str">
        <f t="shared" si="326"/>
        <v>theater</v>
      </c>
      <c r="R3080" t="str">
        <f t="shared" si="327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24"/>
        <v>0.84</v>
      </c>
      <c r="P3081">
        <f t="shared" si="325"/>
        <v>415.8</v>
      </c>
      <c r="Q3081" t="str">
        <f t="shared" si="326"/>
        <v>theater</v>
      </c>
      <c r="R3081" t="str">
        <f t="shared" si="327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24"/>
        <v>0.02</v>
      </c>
      <c r="P3082">
        <f t="shared" si="325"/>
        <v>53.7</v>
      </c>
      <c r="Q3082" t="str">
        <f t="shared" si="326"/>
        <v>theater</v>
      </c>
      <c r="R3082" t="str">
        <f t="shared" si="327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24"/>
        <v>0.21</v>
      </c>
      <c r="P3083">
        <f t="shared" si="325"/>
        <v>420.6</v>
      </c>
      <c r="Q3083" t="str">
        <f t="shared" si="326"/>
        <v>theater</v>
      </c>
      <c r="R3083" t="str">
        <f t="shared" si="327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24"/>
        <v>0</v>
      </c>
      <c r="P3084">
        <f t="shared" si="325"/>
        <v>0</v>
      </c>
      <c r="Q3084" t="str">
        <f t="shared" si="326"/>
        <v>theater</v>
      </c>
      <c r="R3084" t="str">
        <f t="shared" si="327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24"/>
        <v>0.28000000000000003</v>
      </c>
      <c r="P3085">
        <f t="shared" si="325"/>
        <v>18.7</v>
      </c>
      <c r="Q3085" t="str">
        <f t="shared" si="326"/>
        <v>theater</v>
      </c>
      <c r="R3085" t="str">
        <f t="shared" si="327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24"/>
        <v>11.58</v>
      </c>
      <c r="P3086">
        <f t="shared" si="325"/>
        <v>78.3</v>
      </c>
      <c r="Q3086" t="str">
        <f t="shared" si="326"/>
        <v>theater</v>
      </c>
      <c r="R3086" t="str">
        <f t="shared" si="327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24"/>
        <v>2.44</v>
      </c>
      <c r="P3087">
        <f t="shared" si="325"/>
        <v>67.8</v>
      </c>
      <c r="Q3087" t="str">
        <f t="shared" si="326"/>
        <v>theater</v>
      </c>
      <c r="R3087" t="str">
        <f t="shared" si="327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24"/>
        <v>0.25</v>
      </c>
      <c r="P3088">
        <f t="shared" si="325"/>
        <v>16.7</v>
      </c>
      <c r="Q3088" t="str">
        <f t="shared" si="326"/>
        <v>theater</v>
      </c>
      <c r="R3088" t="str">
        <f t="shared" si="327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24"/>
        <v>0.63</v>
      </c>
      <c r="P3089">
        <f t="shared" si="325"/>
        <v>62.5</v>
      </c>
      <c r="Q3089" t="str">
        <f t="shared" si="326"/>
        <v>theater</v>
      </c>
      <c r="R3089" t="str">
        <f t="shared" si="327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24"/>
        <v>0.19</v>
      </c>
      <c r="P3090">
        <f t="shared" si="325"/>
        <v>42</v>
      </c>
      <c r="Q3090" t="str">
        <f t="shared" si="326"/>
        <v>theater</v>
      </c>
      <c r="R3090" t="str">
        <f t="shared" si="327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24"/>
        <v>23.42</v>
      </c>
      <c r="P3091">
        <f t="shared" si="325"/>
        <v>130.1</v>
      </c>
      <c r="Q3091" t="str">
        <f t="shared" si="326"/>
        <v>theater</v>
      </c>
      <c r="R3091" t="str">
        <f t="shared" si="327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24"/>
        <v>5.08</v>
      </c>
      <c r="P3092">
        <f t="shared" si="325"/>
        <v>1270.2</v>
      </c>
      <c r="Q3092" t="str">
        <f t="shared" si="326"/>
        <v>theater</v>
      </c>
      <c r="R3092" t="str">
        <f t="shared" si="327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24"/>
        <v>15.92</v>
      </c>
      <c r="P3093">
        <f t="shared" si="325"/>
        <v>88.4</v>
      </c>
      <c r="Q3093" t="str">
        <f t="shared" si="326"/>
        <v>theater</v>
      </c>
      <c r="R3093" t="str">
        <f t="shared" si="327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24"/>
        <v>1.18</v>
      </c>
      <c r="P3094">
        <f t="shared" si="325"/>
        <v>56.3</v>
      </c>
      <c r="Q3094" t="str">
        <f t="shared" si="326"/>
        <v>theater</v>
      </c>
      <c r="R3094" t="str">
        <f t="shared" si="327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24"/>
        <v>22.75</v>
      </c>
      <c r="P3095">
        <f t="shared" si="325"/>
        <v>53.5</v>
      </c>
      <c r="Q3095" t="str">
        <f t="shared" si="326"/>
        <v>theater</v>
      </c>
      <c r="R3095" t="str">
        <f t="shared" si="327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24"/>
        <v>0.03</v>
      </c>
      <c r="P3096">
        <f t="shared" si="325"/>
        <v>25</v>
      </c>
      <c r="Q3096" t="str">
        <f t="shared" si="326"/>
        <v>theater</v>
      </c>
      <c r="R3096" t="str">
        <f t="shared" si="327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24"/>
        <v>0.34</v>
      </c>
      <c r="P3097">
        <f t="shared" si="325"/>
        <v>50</v>
      </c>
      <c r="Q3097" t="str">
        <f t="shared" si="326"/>
        <v>theater</v>
      </c>
      <c r="R3097" t="str">
        <f t="shared" si="327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24"/>
        <v>3.98</v>
      </c>
      <c r="P3098">
        <f t="shared" si="325"/>
        <v>56.8</v>
      </c>
      <c r="Q3098" t="str">
        <f t="shared" si="326"/>
        <v>theater</v>
      </c>
      <c r="R3098" t="str">
        <f t="shared" si="327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24"/>
        <v>17.149999999999999</v>
      </c>
      <c r="P3099">
        <f t="shared" si="325"/>
        <v>40.799999999999997</v>
      </c>
      <c r="Q3099" t="str">
        <f t="shared" si="326"/>
        <v>theater</v>
      </c>
      <c r="R3099" t="str">
        <f t="shared" si="327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24"/>
        <v>3.61</v>
      </c>
      <c r="P3100">
        <f t="shared" si="325"/>
        <v>65.099999999999994</v>
      </c>
      <c r="Q3100" t="str">
        <f t="shared" si="326"/>
        <v>theater</v>
      </c>
      <c r="R3100" t="str">
        <f t="shared" si="327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24"/>
        <v>13.9</v>
      </c>
      <c r="P3101">
        <f t="shared" si="325"/>
        <v>55.6</v>
      </c>
      <c r="Q3101" t="str">
        <f t="shared" si="326"/>
        <v>theater</v>
      </c>
      <c r="R3101" t="str">
        <f t="shared" si="327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24"/>
        <v>15.23</v>
      </c>
      <c r="P3102">
        <f t="shared" si="325"/>
        <v>140.5</v>
      </c>
      <c r="Q3102" t="str">
        <f t="shared" si="326"/>
        <v>theater</v>
      </c>
      <c r="R3102" t="str">
        <f t="shared" si="327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24"/>
        <v>12</v>
      </c>
      <c r="P3103">
        <f t="shared" si="325"/>
        <v>25</v>
      </c>
      <c r="Q3103" t="str">
        <f t="shared" si="326"/>
        <v>theater</v>
      </c>
      <c r="R3103" t="str">
        <f t="shared" si="327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24"/>
        <v>39.11</v>
      </c>
      <c r="P3104">
        <f t="shared" si="325"/>
        <v>69.5</v>
      </c>
      <c r="Q3104" t="str">
        <f t="shared" si="326"/>
        <v>theater</v>
      </c>
      <c r="R3104" t="str">
        <f t="shared" si="327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24"/>
        <v>0.27</v>
      </c>
      <c r="P3105">
        <f t="shared" si="325"/>
        <v>5.5</v>
      </c>
      <c r="Q3105" t="str">
        <f t="shared" si="326"/>
        <v>theater</v>
      </c>
      <c r="R3105" t="str">
        <f t="shared" si="327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24"/>
        <v>29.63</v>
      </c>
      <c r="P3106">
        <f t="shared" si="325"/>
        <v>237</v>
      </c>
      <c r="Q3106" t="str">
        <f t="shared" si="326"/>
        <v>theater</v>
      </c>
      <c r="R3106" t="str">
        <f t="shared" si="327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24"/>
        <v>42.36</v>
      </c>
      <c r="P3107">
        <f t="shared" si="325"/>
        <v>79.900000000000006</v>
      </c>
      <c r="Q3107" t="str">
        <f t="shared" si="326"/>
        <v>theater</v>
      </c>
      <c r="R3107" t="str">
        <f t="shared" si="327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24"/>
        <v>4.0999999999999996</v>
      </c>
      <c r="P3108">
        <f t="shared" si="325"/>
        <v>10.3</v>
      </c>
      <c r="Q3108" t="str">
        <f t="shared" si="326"/>
        <v>theater</v>
      </c>
      <c r="R3108" t="str">
        <f t="shared" si="327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24"/>
        <v>19.760000000000002</v>
      </c>
      <c r="P3109">
        <f t="shared" si="325"/>
        <v>272.60000000000002</v>
      </c>
      <c r="Q3109" t="str">
        <f t="shared" si="326"/>
        <v>theater</v>
      </c>
      <c r="R3109" t="str">
        <f t="shared" si="327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24"/>
        <v>0.05</v>
      </c>
      <c r="P3110">
        <f t="shared" si="325"/>
        <v>13</v>
      </c>
      <c r="Q3110" t="str">
        <f t="shared" si="326"/>
        <v>theater</v>
      </c>
      <c r="R3110" t="str">
        <f t="shared" si="327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24"/>
        <v>25.03</v>
      </c>
      <c r="P3111">
        <f t="shared" si="325"/>
        <v>58.2</v>
      </c>
      <c r="Q3111" t="str">
        <f t="shared" si="326"/>
        <v>theater</v>
      </c>
      <c r="R3111" t="str">
        <f t="shared" si="327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24"/>
        <v>0.04</v>
      </c>
      <c r="P3112">
        <f t="shared" si="325"/>
        <v>10</v>
      </c>
      <c r="Q3112" t="str">
        <f t="shared" si="326"/>
        <v>theater</v>
      </c>
      <c r="R3112" t="str">
        <f t="shared" si="327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24"/>
        <v>26.64</v>
      </c>
      <c r="P3113">
        <f t="shared" si="325"/>
        <v>70.099999999999994</v>
      </c>
      <c r="Q3113" t="str">
        <f t="shared" si="326"/>
        <v>theater</v>
      </c>
      <c r="R3113" t="str">
        <f t="shared" si="327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24"/>
        <v>4.74</v>
      </c>
      <c r="P3114">
        <f t="shared" si="325"/>
        <v>57.9</v>
      </c>
      <c r="Q3114" t="str">
        <f t="shared" si="326"/>
        <v>theater</v>
      </c>
      <c r="R3114" t="str">
        <f t="shared" si="327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24"/>
        <v>4.24</v>
      </c>
      <c r="P3115">
        <f t="shared" si="325"/>
        <v>125.3</v>
      </c>
      <c r="Q3115" t="str">
        <f t="shared" si="326"/>
        <v>theater</v>
      </c>
      <c r="R3115" t="str">
        <f t="shared" si="327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24"/>
        <v>0</v>
      </c>
      <c r="P3116">
        <f t="shared" si="325"/>
        <v>0</v>
      </c>
      <c r="Q3116" t="str">
        <f t="shared" si="326"/>
        <v>theater</v>
      </c>
      <c r="R3116" t="str">
        <f t="shared" si="327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24"/>
        <v>3</v>
      </c>
      <c r="P3117">
        <f t="shared" si="325"/>
        <v>300</v>
      </c>
      <c r="Q3117" t="str">
        <f t="shared" si="326"/>
        <v>theater</v>
      </c>
      <c r="R3117" t="str">
        <f t="shared" si="327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24"/>
        <v>57.33</v>
      </c>
      <c r="P3118">
        <f t="shared" si="325"/>
        <v>43</v>
      </c>
      <c r="Q3118" t="str">
        <f t="shared" si="326"/>
        <v>theater</v>
      </c>
      <c r="R3118" t="str">
        <f t="shared" si="327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24"/>
        <v>0.1</v>
      </c>
      <c r="P3119">
        <f t="shared" si="325"/>
        <v>1</v>
      </c>
      <c r="Q3119" t="str">
        <f t="shared" si="326"/>
        <v>theater</v>
      </c>
      <c r="R3119" t="str">
        <f t="shared" si="327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24"/>
        <v>0.31</v>
      </c>
      <c r="P3120">
        <f t="shared" si="325"/>
        <v>775</v>
      </c>
      <c r="Q3120" t="str">
        <f t="shared" si="326"/>
        <v>theater</v>
      </c>
      <c r="R3120" t="str">
        <f t="shared" si="327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24"/>
        <v>0.05</v>
      </c>
      <c r="P3121">
        <f t="shared" si="325"/>
        <v>5</v>
      </c>
      <c r="Q3121" t="str">
        <f t="shared" si="326"/>
        <v>theater</v>
      </c>
      <c r="R3121" t="str">
        <f t="shared" si="327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24"/>
        <v>0.01</v>
      </c>
      <c r="P3122">
        <f t="shared" si="325"/>
        <v>12.8</v>
      </c>
      <c r="Q3122" t="str">
        <f t="shared" si="326"/>
        <v>theater</v>
      </c>
      <c r="R3122" t="str">
        <f t="shared" si="327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24"/>
        <v>0.67</v>
      </c>
      <c r="P3123">
        <f t="shared" si="325"/>
        <v>10</v>
      </c>
      <c r="Q3123" t="str">
        <f t="shared" si="326"/>
        <v>theater</v>
      </c>
      <c r="R3123" t="str">
        <f t="shared" si="327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24"/>
        <v>58.29</v>
      </c>
      <c r="P3124">
        <f t="shared" si="325"/>
        <v>58</v>
      </c>
      <c r="Q3124" t="str">
        <f t="shared" si="326"/>
        <v>theater</v>
      </c>
      <c r="R3124" t="str">
        <f t="shared" si="327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24"/>
        <v>68.150000000000006</v>
      </c>
      <c r="P3125">
        <f t="shared" si="325"/>
        <v>244.8</v>
      </c>
      <c r="Q3125" t="str">
        <f t="shared" si="326"/>
        <v>theater</v>
      </c>
      <c r="R3125" t="str">
        <f t="shared" si="327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24"/>
        <v>0</v>
      </c>
      <c r="P3126">
        <f t="shared" si="325"/>
        <v>6.5</v>
      </c>
      <c r="Q3126" t="str">
        <f t="shared" si="326"/>
        <v>theater</v>
      </c>
      <c r="R3126" t="str">
        <f t="shared" si="327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24"/>
        <v>0</v>
      </c>
      <c r="P3127">
        <f t="shared" si="325"/>
        <v>0</v>
      </c>
      <c r="Q3127" t="str">
        <f t="shared" si="326"/>
        <v>theater</v>
      </c>
      <c r="R3127" t="str">
        <f t="shared" si="327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24"/>
        <v>4.16</v>
      </c>
      <c r="P3128">
        <f t="shared" si="325"/>
        <v>61.2</v>
      </c>
      <c r="Q3128" t="str">
        <f t="shared" si="326"/>
        <v>theater</v>
      </c>
      <c r="R3128" t="str">
        <f t="shared" si="327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24"/>
        <v>0</v>
      </c>
      <c r="P3129">
        <f t="shared" si="325"/>
        <v>0</v>
      </c>
      <c r="Q3129" t="str">
        <f t="shared" si="326"/>
        <v>theater</v>
      </c>
      <c r="R3129" t="str">
        <f t="shared" si="327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24"/>
        <v>108.61</v>
      </c>
      <c r="P3130">
        <f t="shared" si="325"/>
        <v>139.19999999999999</v>
      </c>
      <c r="Q3130" t="str">
        <f t="shared" si="326"/>
        <v>theater</v>
      </c>
      <c r="R3130" t="str">
        <f t="shared" si="327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24"/>
        <v>0.8</v>
      </c>
      <c r="P3131">
        <f t="shared" si="325"/>
        <v>10</v>
      </c>
      <c r="Q3131" t="str">
        <f t="shared" si="326"/>
        <v>theater</v>
      </c>
      <c r="R3131" t="str">
        <f t="shared" si="327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24"/>
        <v>3.75</v>
      </c>
      <c r="P3132">
        <f t="shared" si="325"/>
        <v>93.8</v>
      </c>
      <c r="Q3132" t="str">
        <f t="shared" si="326"/>
        <v>theater</v>
      </c>
      <c r="R3132" t="str">
        <f t="shared" si="327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24"/>
        <v>15.73</v>
      </c>
      <c r="P3133">
        <f t="shared" si="325"/>
        <v>53.8</v>
      </c>
      <c r="Q3133" t="str">
        <f t="shared" si="326"/>
        <v>theater</v>
      </c>
      <c r="R3133" t="str">
        <f t="shared" si="327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24"/>
        <v>0.03</v>
      </c>
      <c r="P3134">
        <f t="shared" si="325"/>
        <v>10</v>
      </c>
      <c r="Q3134" t="str">
        <f t="shared" si="326"/>
        <v>theater</v>
      </c>
      <c r="R3134" t="str">
        <f t="shared" si="327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24"/>
        <v>108</v>
      </c>
      <c r="P3135">
        <f t="shared" si="325"/>
        <v>33.799999999999997</v>
      </c>
      <c r="Q3135" t="str">
        <f t="shared" si="326"/>
        <v>theater</v>
      </c>
      <c r="R3135" t="str">
        <f t="shared" si="327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24"/>
        <v>22.5</v>
      </c>
      <c r="P3136">
        <f t="shared" si="325"/>
        <v>18.8</v>
      </c>
      <c r="Q3136" t="str">
        <f t="shared" si="326"/>
        <v>theater</v>
      </c>
      <c r="R3136" t="str">
        <f t="shared" si="327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24"/>
        <v>20.85</v>
      </c>
      <c r="P3137">
        <f t="shared" si="325"/>
        <v>23.1</v>
      </c>
      <c r="Q3137" t="str">
        <f t="shared" si="326"/>
        <v>theater</v>
      </c>
      <c r="R3137" t="str">
        <f t="shared" si="327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24"/>
        <v>127.8</v>
      </c>
      <c r="P3138">
        <f t="shared" si="325"/>
        <v>29</v>
      </c>
      <c r="Q3138" t="str">
        <f t="shared" si="326"/>
        <v>theater</v>
      </c>
      <c r="R3138" t="str">
        <f t="shared" si="327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28">ROUND((E3139/D3139)*100,2)</f>
        <v>3.33</v>
      </c>
      <c r="P3139">
        <f t="shared" ref="P3139:P3202" si="329">IF(E3139=0, 0,ROUND( E3139/L3139,1))</f>
        <v>50</v>
      </c>
      <c r="Q3139" t="str">
        <f t="shared" ref="Q3139:Q3202" si="330">LEFT(N3139,FIND("/",N3139,1)-1)</f>
        <v>theater</v>
      </c>
      <c r="R3139" t="str">
        <f t="shared" ref="R3139:R3202" si="331">MID(N3139,FIND("/",N3139)+1,256)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28"/>
        <v>0</v>
      </c>
      <c r="P3140">
        <f t="shared" si="329"/>
        <v>0</v>
      </c>
      <c r="Q3140" t="str">
        <f t="shared" si="330"/>
        <v>theater</v>
      </c>
      <c r="R3140" t="str">
        <f t="shared" si="331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28"/>
        <v>5.4</v>
      </c>
      <c r="P3141">
        <f t="shared" si="329"/>
        <v>450</v>
      </c>
      <c r="Q3141" t="str">
        <f t="shared" si="330"/>
        <v>theater</v>
      </c>
      <c r="R3141" t="str">
        <f t="shared" si="331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28"/>
        <v>0.96</v>
      </c>
      <c r="P3142">
        <f t="shared" si="329"/>
        <v>24</v>
      </c>
      <c r="Q3142" t="str">
        <f t="shared" si="330"/>
        <v>theater</v>
      </c>
      <c r="R3142" t="str">
        <f t="shared" si="331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28"/>
        <v>51.6</v>
      </c>
      <c r="P3143">
        <f t="shared" si="329"/>
        <v>32.299999999999997</v>
      </c>
      <c r="Q3143" t="str">
        <f t="shared" si="330"/>
        <v>theater</v>
      </c>
      <c r="R3143" t="str">
        <f t="shared" si="331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28"/>
        <v>1.64</v>
      </c>
      <c r="P3144">
        <f t="shared" si="329"/>
        <v>15</v>
      </c>
      <c r="Q3144" t="str">
        <f t="shared" si="330"/>
        <v>theater</v>
      </c>
      <c r="R3144" t="str">
        <f t="shared" si="331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28"/>
        <v>0</v>
      </c>
      <c r="P3145">
        <f t="shared" si="329"/>
        <v>0</v>
      </c>
      <c r="Q3145" t="str">
        <f t="shared" si="330"/>
        <v>theater</v>
      </c>
      <c r="R3145" t="str">
        <f t="shared" si="331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28"/>
        <v>75.400000000000006</v>
      </c>
      <c r="P3146">
        <f t="shared" si="329"/>
        <v>251.3</v>
      </c>
      <c r="Q3146" t="str">
        <f t="shared" si="330"/>
        <v>theater</v>
      </c>
      <c r="R3146" t="str">
        <f t="shared" si="331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28"/>
        <v>0</v>
      </c>
      <c r="P3147">
        <f t="shared" si="329"/>
        <v>0</v>
      </c>
      <c r="Q3147" t="str">
        <f t="shared" si="330"/>
        <v>theater</v>
      </c>
      <c r="R3147" t="str">
        <f t="shared" si="331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28"/>
        <v>10.5</v>
      </c>
      <c r="P3148">
        <f t="shared" si="329"/>
        <v>437.5</v>
      </c>
      <c r="Q3148" t="str">
        <f t="shared" si="330"/>
        <v>theater</v>
      </c>
      <c r="R3148" t="str">
        <f t="shared" si="331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28"/>
        <v>117.53</v>
      </c>
      <c r="P3149">
        <f t="shared" si="329"/>
        <v>110.4</v>
      </c>
      <c r="Q3149" t="str">
        <f t="shared" si="330"/>
        <v>theater</v>
      </c>
      <c r="R3149" t="str">
        <f t="shared" si="331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28"/>
        <v>131.16999999999999</v>
      </c>
      <c r="P3150">
        <f t="shared" si="329"/>
        <v>41.4</v>
      </c>
      <c r="Q3150" t="str">
        <f t="shared" si="330"/>
        <v>theater</v>
      </c>
      <c r="R3150" t="str">
        <f t="shared" si="331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28"/>
        <v>104</v>
      </c>
      <c r="P3151">
        <f t="shared" si="329"/>
        <v>52</v>
      </c>
      <c r="Q3151" t="str">
        <f t="shared" si="330"/>
        <v>theater</v>
      </c>
      <c r="R3151" t="str">
        <f t="shared" si="331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28"/>
        <v>101</v>
      </c>
      <c r="P3152">
        <f t="shared" si="329"/>
        <v>34</v>
      </c>
      <c r="Q3152" t="str">
        <f t="shared" si="330"/>
        <v>theater</v>
      </c>
      <c r="R3152" t="str">
        <f t="shared" si="331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28"/>
        <v>100.4</v>
      </c>
      <c r="P3153">
        <f t="shared" si="329"/>
        <v>103.4</v>
      </c>
      <c r="Q3153" t="str">
        <f t="shared" si="330"/>
        <v>theater</v>
      </c>
      <c r="R3153" t="str">
        <f t="shared" si="331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28"/>
        <v>105.95</v>
      </c>
      <c r="P3154">
        <f t="shared" si="329"/>
        <v>34.799999999999997</v>
      </c>
      <c r="Q3154" t="str">
        <f t="shared" si="330"/>
        <v>theater</v>
      </c>
      <c r="R3154" t="str">
        <f t="shared" si="331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28"/>
        <v>335.58</v>
      </c>
      <c r="P3155">
        <f t="shared" si="329"/>
        <v>41.8</v>
      </c>
      <c r="Q3155" t="str">
        <f t="shared" si="330"/>
        <v>theater</v>
      </c>
      <c r="R3155" t="str">
        <f t="shared" si="331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28"/>
        <v>112.93</v>
      </c>
      <c r="P3156">
        <f t="shared" si="329"/>
        <v>64.3</v>
      </c>
      <c r="Q3156" t="str">
        <f t="shared" si="330"/>
        <v>theater</v>
      </c>
      <c r="R3156" t="str">
        <f t="shared" si="331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28"/>
        <v>188.5</v>
      </c>
      <c r="P3157">
        <f t="shared" si="329"/>
        <v>31.2</v>
      </c>
      <c r="Q3157" t="str">
        <f t="shared" si="330"/>
        <v>theater</v>
      </c>
      <c r="R3157" t="str">
        <f t="shared" si="331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28"/>
        <v>101.82</v>
      </c>
      <c r="P3158">
        <f t="shared" si="329"/>
        <v>62.9</v>
      </c>
      <c r="Q3158" t="str">
        <f t="shared" si="330"/>
        <v>theater</v>
      </c>
      <c r="R3158" t="str">
        <f t="shared" si="331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28"/>
        <v>101</v>
      </c>
      <c r="P3159">
        <f t="shared" si="329"/>
        <v>98.5</v>
      </c>
      <c r="Q3159" t="str">
        <f t="shared" si="330"/>
        <v>theater</v>
      </c>
      <c r="R3159" t="str">
        <f t="shared" si="331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28"/>
        <v>114</v>
      </c>
      <c r="P3160">
        <f t="shared" si="329"/>
        <v>82.6</v>
      </c>
      <c r="Q3160" t="str">
        <f t="shared" si="330"/>
        <v>theater</v>
      </c>
      <c r="R3160" t="str">
        <f t="shared" si="331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28"/>
        <v>133.47999999999999</v>
      </c>
      <c r="P3161">
        <f t="shared" si="329"/>
        <v>38.5</v>
      </c>
      <c r="Q3161" t="str">
        <f t="shared" si="330"/>
        <v>theater</v>
      </c>
      <c r="R3161" t="str">
        <f t="shared" si="331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28"/>
        <v>101.53</v>
      </c>
      <c r="P3162">
        <f t="shared" si="329"/>
        <v>80.2</v>
      </c>
      <c r="Q3162" t="str">
        <f t="shared" si="330"/>
        <v>theater</v>
      </c>
      <c r="R3162" t="str">
        <f t="shared" si="331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28"/>
        <v>105.1</v>
      </c>
      <c r="P3163">
        <f t="shared" si="329"/>
        <v>28.4</v>
      </c>
      <c r="Q3163" t="str">
        <f t="shared" si="330"/>
        <v>theater</v>
      </c>
      <c r="R3163" t="str">
        <f t="shared" si="331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28"/>
        <v>127.15</v>
      </c>
      <c r="P3164">
        <f t="shared" si="329"/>
        <v>80.7</v>
      </c>
      <c r="Q3164" t="str">
        <f t="shared" si="330"/>
        <v>theater</v>
      </c>
      <c r="R3164" t="str">
        <f t="shared" si="331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28"/>
        <v>111.15</v>
      </c>
      <c r="P3165">
        <f t="shared" si="329"/>
        <v>200.7</v>
      </c>
      <c r="Q3165" t="str">
        <f t="shared" si="330"/>
        <v>theater</v>
      </c>
      <c r="R3165" t="str">
        <f t="shared" si="331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28"/>
        <v>106.76</v>
      </c>
      <c r="P3166">
        <f t="shared" si="329"/>
        <v>37.6</v>
      </c>
      <c r="Q3166" t="str">
        <f t="shared" si="330"/>
        <v>theater</v>
      </c>
      <c r="R3166" t="str">
        <f t="shared" si="331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28"/>
        <v>162.66999999999999</v>
      </c>
      <c r="P3167">
        <f t="shared" si="329"/>
        <v>58.1</v>
      </c>
      <c r="Q3167" t="str">
        <f t="shared" si="330"/>
        <v>theater</v>
      </c>
      <c r="R3167" t="str">
        <f t="shared" si="331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28"/>
        <v>160.22999999999999</v>
      </c>
      <c r="P3168">
        <f t="shared" si="329"/>
        <v>60.3</v>
      </c>
      <c r="Q3168" t="str">
        <f t="shared" si="330"/>
        <v>theater</v>
      </c>
      <c r="R3168" t="str">
        <f t="shared" si="331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28"/>
        <v>116.17</v>
      </c>
      <c r="P3169">
        <f t="shared" si="329"/>
        <v>63.4</v>
      </c>
      <c r="Q3169" t="str">
        <f t="shared" si="330"/>
        <v>theater</v>
      </c>
      <c r="R3169" t="str">
        <f t="shared" si="331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28"/>
        <v>124.2</v>
      </c>
      <c r="P3170">
        <f t="shared" si="329"/>
        <v>50.9</v>
      </c>
      <c r="Q3170" t="str">
        <f t="shared" si="330"/>
        <v>theater</v>
      </c>
      <c r="R3170" t="str">
        <f t="shared" si="331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28"/>
        <v>103.01</v>
      </c>
      <c r="P3171">
        <f t="shared" si="329"/>
        <v>100.5</v>
      </c>
      <c r="Q3171" t="str">
        <f t="shared" si="330"/>
        <v>theater</v>
      </c>
      <c r="R3171" t="str">
        <f t="shared" si="331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28"/>
        <v>112.25</v>
      </c>
      <c r="P3172">
        <f t="shared" si="329"/>
        <v>31.6</v>
      </c>
      <c r="Q3172" t="str">
        <f t="shared" si="330"/>
        <v>theater</v>
      </c>
      <c r="R3172" t="str">
        <f t="shared" si="331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28"/>
        <v>108.81</v>
      </c>
      <c r="P3173">
        <f t="shared" si="329"/>
        <v>65.099999999999994</v>
      </c>
      <c r="Q3173" t="str">
        <f t="shared" si="330"/>
        <v>theater</v>
      </c>
      <c r="R3173" t="str">
        <f t="shared" si="331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28"/>
        <v>115</v>
      </c>
      <c r="P3174">
        <f t="shared" si="329"/>
        <v>79.3</v>
      </c>
      <c r="Q3174" t="str">
        <f t="shared" si="330"/>
        <v>theater</v>
      </c>
      <c r="R3174" t="str">
        <f t="shared" si="331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28"/>
        <v>103</v>
      </c>
      <c r="P3175">
        <f t="shared" si="329"/>
        <v>139.19999999999999</v>
      </c>
      <c r="Q3175" t="str">
        <f t="shared" si="330"/>
        <v>theater</v>
      </c>
      <c r="R3175" t="str">
        <f t="shared" si="331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28"/>
        <v>101.13</v>
      </c>
      <c r="P3176">
        <f t="shared" si="329"/>
        <v>131.9</v>
      </c>
      <c r="Q3176" t="str">
        <f t="shared" si="330"/>
        <v>theater</v>
      </c>
      <c r="R3176" t="str">
        <f t="shared" si="331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28"/>
        <v>109.56</v>
      </c>
      <c r="P3177">
        <f t="shared" si="329"/>
        <v>91.3</v>
      </c>
      <c r="Q3177" t="str">
        <f t="shared" si="330"/>
        <v>theater</v>
      </c>
      <c r="R3177" t="str">
        <f t="shared" si="331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28"/>
        <v>114.84</v>
      </c>
      <c r="P3178">
        <f t="shared" si="329"/>
        <v>39.700000000000003</v>
      </c>
      <c r="Q3178" t="str">
        <f t="shared" si="330"/>
        <v>theater</v>
      </c>
      <c r="R3178" t="str">
        <f t="shared" si="331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28"/>
        <v>117.4</v>
      </c>
      <c r="P3179">
        <f t="shared" si="329"/>
        <v>57.5</v>
      </c>
      <c r="Q3179" t="str">
        <f t="shared" si="330"/>
        <v>theater</v>
      </c>
      <c r="R3179" t="str">
        <f t="shared" si="331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28"/>
        <v>171.73</v>
      </c>
      <c r="P3180">
        <f t="shared" si="329"/>
        <v>33</v>
      </c>
      <c r="Q3180" t="str">
        <f t="shared" si="330"/>
        <v>theater</v>
      </c>
      <c r="R3180" t="str">
        <f t="shared" si="331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28"/>
        <v>114.16</v>
      </c>
      <c r="P3181">
        <f t="shared" si="329"/>
        <v>77.3</v>
      </c>
      <c r="Q3181" t="str">
        <f t="shared" si="330"/>
        <v>theater</v>
      </c>
      <c r="R3181" t="str">
        <f t="shared" si="331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28"/>
        <v>119.75</v>
      </c>
      <c r="P3182">
        <f t="shared" si="329"/>
        <v>31.9</v>
      </c>
      <c r="Q3182" t="str">
        <f t="shared" si="330"/>
        <v>theater</v>
      </c>
      <c r="R3182" t="str">
        <f t="shared" si="331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28"/>
        <v>109</v>
      </c>
      <c r="P3183">
        <f t="shared" si="329"/>
        <v>36.299999999999997</v>
      </c>
      <c r="Q3183" t="str">
        <f t="shared" si="330"/>
        <v>theater</v>
      </c>
      <c r="R3183" t="str">
        <f t="shared" si="331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28"/>
        <v>100.89</v>
      </c>
      <c r="P3184">
        <f t="shared" si="329"/>
        <v>46.8</v>
      </c>
      <c r="Q3184" t="str">
        <f t="shared" si="330"/>
        <v>theater</v>
      </c>
      <c r="R3184" t="str">
        <f t="shared" si="331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28"/>
        <v>109</v>
      </c>
      <c r="P3185">
        <f t="shared" si="329"/>
        <v>40.1</v>
      </c>
      <c r="Q3185" t="str">
        <f t="shared" si="330"/>
        <v>theater</v>
      </c>
      <c r="R3185" t="str">
        <f t="shared" si="331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28"/>
        <v>107.21</v>
      </c>
      <c r="P3186">
        <f t="shared" si="329"/>
        <v>100.2</v>
      </c>
      <c r="Q3186" t="str">
        <f t="shared" si="330"/>
        <v>theater</v>
      </c>
      <c r="R3186" t="str">
        <f t="shared" si="331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28"/>
        <v>100</v>
      </c>
      <c r="P3187">
        <f t="shared" si="329"/>
        <v>41.7</v>
      </c>
      <c r="Q3187" t="str">
        <f t="shared" si="330"/>
        <v>theater</v>
      </c>
      <c r="R3187" t="str">
        <f t="shared" si="331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28"/>
        <v>102.19</v>
      </c>
      <c r="P3188">
        <f t="shared" si="329"/>
        <v>46.7</v>
      </c>
      <c r="Q3188" t="str">
        <f t="shared" si="330"/>
        <v>theater</v>
      </c>
      <c r="R3188" t="str">
        <f t="shared" si="331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28"/>
        <v>116.29</v>
      </c>
      <c r="P3189">
        <f t="shared" si="329"/>
        <v>71.5</v>
      </c>
      <c r="Q3189" t="str">
        <f t="shared" si="330"/>
        <v>theater</v>
      </c>
      <c r="R3189" t="str">
        <f t="shared" si="331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28"/>
        <v>65</v>
      </c>
      <c r="P3190">
        <f t="shared" si="329"/>
        <v>14.4</v>
      </c>
      <c r="Q3190" t="str">
        <f t="shared" si="330"/>
        <v>theater</v>
      </c>
      <c r="R3190" t="str">
        <f t="shared" si="331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28"/>
        <v>12.33</v>
      </c>
      <c r="P3191">
        <f t="shared" si="329"/>
        <v>356.8</v>
      </c>
      <c r="Q3191" t="str">
        <f t="shared" si="330"/>
        <v>theater</v>
      </c>
      <c r="R3191" t="str">
        <f t="shared" si="331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28"/>
        <v>0</v>
      </c>
      <c r="P3192">
        <f t="shared" si="329"/>
        <v>0</v>
      </c>
      <c r="Q3192" t="str">
        <f t="shared" si="330"/>
        <v>theater</v>
      </c>
      <c r="R3192" t="str">
        <f t="shared" si="331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28"/>
        <v>4.03</v>
      </c>
      <c r="P3193">
        <f t="shared" si="329"/>
        <v>37.799999999999997</v>
      </c>
      <c r="Q3193" t="str">
        <f t="shared" si="330"/>
        <v>theater</v>
      </c>
      <c r="R3193" t="str">
        <f t="shared" si="331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28"/>
        <v>1.02</v>
      </c>
      <c r="P3194">
        <f t="shared" si="329"/>
        <v>12.8</v>
      </c>
      <c r="Q3194" t="str">
        <f t="shared" si="330"/>
        <v>theater</v>
      </c>
      <c r="R3194" t="str">
        <f t="shared" si="331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28"/>
        <v>11.74</v>
      </c>
      <c r="P3195">
        <f t="shared" si="329"/>
        <v>24.5</v>
      </c>
      <c r="Q3195" t="str">
        <f t="shared" si="330"/>
        <v>theater</v>
      </c>
      <c r="R3195" t="str">
        <f t="shared" si="331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28"/>
        <v>0</v>
      </c>
      <c r="P3196">
        <f t="shared" si="329"/>
        <v>0</v>
      </c>
      <c r="Q3196" t="str">
        <f t="shared" si="330"/>
        <v>theater</v>
      </c>
      <c r="R3196" t="str">
        <f t="shared" si="331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28"/>
        <v>59.14</v>
      </c>
      <c r="P3197">
        <f t="shared" si="329"/>
        <v>53.1</v>
      </c>
      <c r="Q3197" t="str">
        <f t="shared" si="330"/>
        <v>theater</v>
      </c>
      <c r="R3197" t="str">
        <f t="shared" si="331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28"/>
        <v>0.06</v>
      </c>
      <c r="P3198">
        <f t="shared" si="329"/>
        <v>300</v>
      </c>
      <c r="Q3198" t="str">
        <f t="shared" si="330"/>
        <v>theater</v>
      </c>
      <c r="R3198" t="str">
        <f t="shared" si="331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28"/>
        <v>11.45</v>
      </c>
      <c r="P3199">
        <f t="shared" si="329"/>
        <v>286.3</v>
      </c>
      <c r="Q3199" t="str">
        <f t="shared" si="330"/>
        <v>theater</v>
      </c>
      <c r="R3199" t="str">
        <f t="shared" si="331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28"/>
        <v>0.37</v>
      </c>
      <c r="P3200">
        <f t="shared" si="329"/>
        <v>36.700000000000003</v>
      </c>
      <c r="Q3200" t="str">
        <f t="shared" si="330"/>
        <v>theater</v>
      </c>
      <c r="R3200" t="str">
        <f t="shared" si="331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28"/>
        <v>52.16</v>
      </c>
      <c r="P3201">
        <f t="shared" si="329"/>
        <v>49.2</v>
      </c>
      <c r="Q3201" t="str">
        <f t="shared" si="330"/>
        <v>theater</v>
      </c>
      <c r="R3201" t="str">
        <f t="shared" si="331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28"/>
        <v>0</v>
      </c>
      <c r="P3202">
        <f t="shared" si="329"/>
        <v>1</v>
      </c>
      <c r="Q3202" t="str">
        <f t="shared" si="330"/>
        <v>theater</v>
      </c>
      <c r="R3202" t="str">
        <f t="shared" si="331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32">ROUND((E3203/D3203)*100,2)</f>
        <v>1.25</v>
      </c>
      <c r="P3203">
        <f t="shared" ref="P3203:P3266" si="333">IF(E3203=0, 0,ROUND( E3203/L3203,1))</f>
        <v>12.5</v>
      </c>
      <c r="Q3203" t="str">
        <f t="shared" ref="Q3203:Q3266" si="334">LEFT(N3203,FIND("/",N3203,1)-1)</f>
        <v>theater</v>
      </c>
      <c r="R3203" t="str">
        <f t="shared" ref="R3203:R3266" si="335">MID(N3203,FIND("/",N3203)+1,256)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32"/>
        <v>54.52</v>
      </c>
      <c r="P3204">
        <f t="shared" si="333"/>
        <v>109</v>
      </c>
      <c r="Q3204" t="str">
        <f t="shared" si="334"/>
        <v>theater</v>
      </c>
      <c r="R3204" t="str">
        <f t="shared" si="335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32"/>
        <v>25</v>
      </c>
      <c r="P3205">
        <f t="shared" si="333"/>
        <v>41.7</v>
      </c>
      <c r="Q3205" t="str">
        <f t="shared" si="334"/>
        <v>theater</v>
      </c>
      <c r="R3205" t="str">
        <f t="shared" si="335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32"/>
        <v>0</v>
      </c>
      <c r="P3206">
        <f t="shared" si="333"/>
        <v>0</v>
      </c>
      <c r="Q3206" t="str">
        <f t="shared" si="334"/>
        <v>theater</v>
      </c>
      <c r="R3206" t="str">
        <f t="shared" si="335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32"/>
        <v>3.41</v>
      </c>
      <c r="P3207">
        <f t="shared" si="333"/>
        <v>22.8</v>
      </c>
      <c r="Q3207" t="str">
        <f t="shared" si="334"/>
        <v>theater</v>
      </c>
      <c r="R3207" t="str">
        <f t="shared" si="335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32"/>
        <v>0</v>
      </c>
      <c r="P3208">
        <f t="shared" si="333"/>
        <v>0</v>
      </c>
      <c r="Q3208" t="str">
        <f t="shared" si="334"/>
        <v>theater</v>
      </c>
      <c r="R3208" t="str">
        <f t="shared" si="335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32"/>
        <v>46.36</v>
      </c>
      <c r="P3209">
        <f t="shared" si="333"/>
        <v>70.8</v>
      </c>
      <c r="Q3209" t="str">
        <f t="shared" si="334"/>
        <v>theater</v>
      </c>
      <c r="R3209" t="str">
        <f t="shared" si="335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32"/>
        <v>103.5</v>
      </c>
      <c r="P3210">
        <f t="shared" si="333"/>
        <v>63.1</v>
      </c>
      <c r="Q3210" t="str">
        <f t="shared" si="334"/>
        <v>theater</v>
      </c>
      <c r="R3210" t="str">
        <f t="shared" si="335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32"/>
        <v>119.32</v>
      </c>
      <c r="P3211">
        <f t="shared" si="333"/>
        <v>50.2</v>
      </c>
      <c r="Q3211" t="str">
        <f t="shared" si="334"/>
        <v>theater</v>
      </c>
      <c r="R3211" t="str">
        <f t="shared" si="335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32"/>
        <v>125.77</v>
      </c>
      <c r="P3212">
        <f t="shared" si="333"/>
        <v>62.9</v>
      </c>
      <c r="Q3212" t="str">
        <f t="shared" si="334"/>
        <v>theater</v>
      </c>
      <c r="R3212" t="str">
        <f t="shared" si="335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32"/>
        <v>119.74</v>
      </c>
      <c r="P3213">
        <f t="shared" si="333"/>
        <v>85.5</v>
      </c>
      <c r="Q3213" t="str">
        <f t="shared" si="334"/>
        <v>theater</v>
      </c>
      <c r="R3213" t="str">
        <f t="shared" si="335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32"/>
        <v>126.25</v>
      </c>
      <c r="P3214">
        <f t="shared" si="333"/>
        <v>53.7</v>
      </c>
      <c r="Q3214" t="str">
        <f t="shared" si="334"/>
        <v>theater</v>
      </c>
      <c r="R3214" t="str">
        <f t="shared" si="335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32"/>
        <v>100.12</v>
      </c>
      <c r="P3215">
        <f t="shared" si="333"/>
        <v>127.8</v>
      </c>
      <c r="Q3215" t="str">
        <f t="shared" si="334"/>
        <v>theater</v>
      </c>
      <c r="R3215" t="str">
        <f t="shared" si="335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32"/>
        <v>102.13</v>
      </c>
      <c r="P3216">
        <f t="shared" si="333"/>
        <v>106.6</v>
      </c>
      <c r="Q3216" t="str">
        <f t="shared" si="334"/>
        <v>theater</v>
      </c>
      <c r="R3216" t="str">
        <f t="shared" si="335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32"/>
        <v>100.35</v>
      </c>
      <c r="P3217">
        <f t="shared" si="333"/>
        <v>262.10000000000002</v>
      </c>
      <c r="Q3217" t="str">
        <f t="shared" si="334"/>
        <v>theater</v>
      </c>
      <c r="R3217" t="str">
        <f t="shared" si="335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32"/>
        <v>100.05</v>
      </c>
      <c r="P3218">
        <f t="shared" si="333"/>
        <v>57.2</v>
      </c>
      <c r="Q3218" t="str">
        <f t="shared" si="334"/>
        <v>theater</v>
      </c>
      <c r="R3218" t="str">
        <f t="shared" si="335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32"/>
        <v>116.02</v>
      </c>
      <c r="P3219">
        <f t="shared" si="333"/>
        <v>50.2</v>
      </c>
      <c r="Q3219" t="str">
        <f t="shared" si="334"/>
        <v>theater</v>
      </c>
      <c r="R3219" t="str">
        <f t="shared" si="335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32"/>
        <v>102.1</v>
      </c>
      <c r="P3220">
        <f t="shared" si="333"/>
        <v>66.599999999999994</v>
      </c>
      <c r="Q3220" t="str">
        <f t="shared" si="334"/>
        <v>theater</v>
      </c>
      <c r="R3220" t="str">
        <f t="shared" si="335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32"/>
        <v>100.11</v>
      </c>
      <c r="P3221">
        <f t="shared" si="333"/>
        <v>168.3</v>
      </c>
      <c r="Q3221" t="str">
        <f t="shared" si="334"/>
        <v>theater</v>
      </c>
      <c r="R3221" t="str">
        <f t="shared" si="335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32"/>
        <v>100.84</v>
      </c>
      <c r="P3222">
        <f t="shared" si="333"/>
        <v>256.39999999999998</v>
      </c>
      <c r="Q3222" t="str">
        <f t="shared" si="334"/>
        <v>theater</v>
      </c>
      <c r="R3222" t="str">
        <f t="shared" si="335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32"/>
        <v>103.43</v>
      </c>
      <c r="P3223">
        <f t="shared" si="333"/>
        <v>36.6</v>
      </c>
      <c r="Q3223" t="str">
        <f t="shared" si="334"/>
        <v>theater</v>
      </c>
      <c r="R3223" t="str">
        <f t="shared" si="335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32"/>
        <v>124.8</v>
      </c>
      <c r="P3224">
        <f t="shared" si="333"/>
        <v>37.1</v>
      </c>
      <c r="Q3224" t="str">
        <f t="shared" si="334"/>
        <v>theater</v>
      </c>
      <c r="R3224" t="str">
        <f t="shared" si="335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32"/>
        <v>109.52</v>
      </c>
      <c r="P3225">
        <f t="shared" si="333"/>
        <v>45.9</v>
      </c>
      <c r="Q3225" t="str">
        <f t="shared" si="334"/>
        <v>theater</v>
      </c>
      <c r="R3225" t="str">
        <f t="shared" si="335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32"/>
        <v>102.03</v>
      </c>
      <c r="P3226">
        <f t="shared" si="333"/>
        <v>141.69999999999999</v>
      </c>
      <c r="Q3226" t="str">
        <f t="shared" si="334"/>
        <v>theater</v>
      </c>
      <c r="R3226" t="str">
        <f t="shared" si="335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32"/>
        <v>102.35</v>
      </c>
      <c r="P3227">
        <f t="shared" si="333"/>
        <v>52.5</v>
      </c>
      <c r="Q3227" t="str">
        <f t="shared" si="334"/>
        <v>theater</v>
      </c>
      <c r="R3227" t="str">
        <f t="shared" si="335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32"/>
        <v>104.17</v>
      </c>
      <c r="P3228">
        <f t="shared" si="333"/>
        <v>59.5</v>
      </c>
      <c r="Q3228" t="str">
        <f t="shared" si="334"/>
        <v>theater</v>
      </c>
      <c r="R3228" t="str">
        <f t="shared" si="335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32"/>
        <v>125</v>
      </c>
      <c r="P3229">
        <f t="shared" si="333"/>
        <v>50</v>
      </c>
      <c r="Q3229" t="str">
        <f t="shared" si="334"/>
        <v>theater</v>
      </c>
      <c r="R3229" t="str">
        <f t="shared" si="335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32"/>
        <v>102.34</v>
      </c>
      <c r="P3230">
        <f t="shared" si="333"/>
        <v>193.6</v>
      </c>
      <c r="Q3230" t="str">
        <f t="shared" si="334"/>
        <v>theater</v>
      </c>
      <c r="R3230" t="str">
        <f t="shared" si="335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32"/>
        <v>107.87</v>
      </c>
      <c r="P3231">
        <f t="shared" si="333"/>
        <v>106.8</v>
      </c>
      <c r="Q3231" t="str">
        <f t="shared" si="334"/>
        <v>theater</v>
      </c>
      <c r="R3231" t="str">
        <f t="shared" si="335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32"/>
        <v>109.88</v>
      </c>
      <c r="P3232">
        <f t="shared" si="333"/>
        <v>77.2</v>
      </c>
      <c r="Q3232" t="str">
        <f t="shared" si="334"/>
        <v>theater</v>
      </c>
      <c r="R3232" t="str">
        <f t="shared" si="335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32"/>
        <v>161</v>
      </c>
      <c r="P3233">
        <f t="shared" si="333"/>
        <v>57.5</v>
      </c>
      <c r="Q3233" t="str">
        <f t="shared" si="334"/>
        <v>theater</v>
      </c>
      <c r="R3233" t="str">
        <f t="shared" si="335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32"/>
        <v>131.19999999999999</v>
      </c>
      <c r="P3234">
        <f t="shared" si="333"/>
        <v>50.5</v>
      </c>
      <c r="Q3234" t="str">
        <f t="shared" si="334"/>
        <v>theater</v>
      </c>
      <c r="R3234" t="str">
        <f t="shared" si="335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32"/>
        <v>118.8</v>
      </c>
      <c r="P3235">
        <f t="shared" si="333"/>
        <v>97.4</v>
      </c>
      <c r="Q3235" t="str">
        <f t="shared" si="334"/>
        <v>theater</v>
      </c>
      <c r="R3235" t="str">
        <f t="shared" si="335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32"/>
        <v>100.39</v>
      </c>
      <c r="P3236">
        <f t="shared" si="333"/>
        <v>34.9</v>
      </c>
      <c r="Q3236" t="str">
        <f t="shared" si="334"/>
        <v>theater</v>
      </c>
      <c r="R3236" t="str">
        <f t="shared" si="335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32"/>
        <v>103.21</v>
      </c>
      <c r="P3237">
        <f t="shared" si="333"/>
        <v>85.5</v>
      </c>
      <c r="Q3237" t="str">
        <f t="shared" si="334"/>
        <v>theater</v>
      </c>
      <c r="R3237" t="str">
        <f t="shared" si="335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32"/>
        <v>100.6</v>
      </c>
      <c r="P3238">
        <f t="shared" si="333"/>
        <v>182.9</v>
      </c>
      <c r="Q3238" t="str">
        <f t="shared" si="334"/>
        <v>theater</v>
      </c>
      <c r="R3238" t="str">
        <f t="shared" si="335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32"/>
        <v>100.79</v>
      </c>
      <c r="P3239">
        <f t="shared" si="333"/>
        <v>131.1</v>
      </c>
      <c r="Q3239" t="str">
        <f t="shared" si="334"/>
        <v>theater</v>
      </c>
      <c r="R3239" t="str">
        <f t="shared" si="335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32"/>
        <v>112.32</v>
      </c>
      <c r="P3240">
        <f t="shared" si="333"/>
        <v>39.799999999999997</v>
      </c>
      <c r="Q3240" t="str">
        <f t="shared" si="334"/>
        <v>theater</v>
      </c>
      <c r="R3240" t="str">
        <f t="shared" si="335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32"/>
        <v>105.92</v>
      </c>
      <c r="P3241">
        <f t="shared" si="333"/>
        <v>59.7</v>
      </c>
      <c r="Q3241" t="str">
        <f t="shared" si="334"/>
        <v>theater</v>
      </c>
      <c r="R3241" t="str">
        <f t="shared" si="335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32"/>
        <v>100.57</v>
      </c>
      <c r="P3242">
        <f t="shared" si="333"/>
        <v>88.7</v>
      </c>
      <c r="Q3242" t="str">
        <f t="shared" si="334"/>
        <v>theater</v>
      </c>
      <c r="R3242" t="str">
        <f t="shared" si="335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32"/>
        <v>115.31</v>
      </c>
      <c r="P3243">
        <f t="shared" si="333"/>
        <v>58.7</v>
      </c>
      <c r="Q3243" t="str">
        <f t="shared" si="334"/>
        <v>theater</v>
      </c>
      <c r="R3243" t="str">
        <f t="shared" si="335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32"/>
        <v>127.3</v>
      </c>
      <c r="P3244">
        <f t="shared" si="333"/>
        <v>69.599999999999994</v>
      </c>
      <c r="Q3244" t="str">
        <f t="shared" si="334"/>
        <v>theater</v>
      </c>
      <c r="R3244" t="str">
        <f t="shared" si="335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32"/>
        <v>102.84</v>
      </c>
      <c r="P3245">
        <f t="shared" si="333"/>
        <v>115.9</v>
      </c>
      <c r="Q3245" t="str">
        <f t="shared" si="334"/>
        <v>theater</v>
      </c>
      <c r="R3245" t="str">
        <f t="shared" si="335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32"/>
        <v>102.94</v>
      </c>
      <c r="P3246">
        <f t="shared" si="333"/>
        <v>23.9</v>
      </c>
      <c r="Q3246" t="str">
        <f t="shared" si="334"/>
        <v>theater</v>
      </c>
      <c r="R3246" t="str">
        <f t="shared" si="335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32"/>
        <v>104.3</v>
      </c>
      <c r="P3247">
        <f t="shared" si="333"/>
        <v>81.099999999999994</v>
      </c>
      <c r="Q3247" t="str">
        <f t="shared" si="334"/>
        <v>theater</v>
      </c>
      <c r="R3247" t="str">
        <f t="shared" si="335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32"/>
        <v>111.22</v>
      </c>
      <c r="P3248">
        <f t="shared" si="333"/>
        <v>57.6</v>
      </c>
      <c r="Q3248" t="str">
        <f t="shared" si="334"/>
        <v>theater</v>
      </c>
      <c r="R3248" t="str">
        <f t="shared" si="335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32"/>
        <v>105.86</v>
      </c>
      <c r="P3249">
        <f t="shared" si="333"/>
        <v>46.4</v>
      </c>
      <c r="Q3249" t="str">
        <f t="shared" si="334"/>
        <v>theater</v>
      </c>
      <c r="R3249" t="str">
        <f t="shared" si="335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32"/>
        <v>100.79</v>
      </c>
      <c r="P3250">
        <f t="shared" si="333"/>
        <v>60.5</v>
      </c>
      <c r="Q3250" t="str">
        <f t="shared" si="334"/>
        <v>theater</v>
      </c>
      <c r="R3250" t="str">
        <f t="shared" si="335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32"/>
        <v>104.93</v>
      </c>
      <c r="P3251">
        <f t="shared" si="333"/>
        <v>65.599999999999994</v>
      </c>
      <c r="Q3251" t="str">
        <f t="shared" si="334"/>
        <v>theater</v>
      </c>
      <c r="R3251" t="str">
        <f t="shared" si="335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32"/>
        <v>101.55</v>
      </c>
      <c r="P3252">
        <f t="shared" si="333"/>
        <v>119.2</v>
      </c>
      <c r="Q3252" t="str">
        <f t="shared" si="334"/>
        <v>theater</v>
      </c>
      <c r="R3252" t="str">
        <f t="shared" si="335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32"/>
        <v>110.73</v>
      </c>
      <c r="P3253">
        <f t="shared" si="333"/>
        <v>83.1</v>
      </c>
      <c r="Q3253" t="str">
        <f t="shared" si="334"/>
        <v>theater</v>
      </c>
      <c r="R3253" t="str">
        <f t="shared" si="335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32"/>
        <v>127.82</v>
      </c>
      <c r="P3254">
        <f t="shared" si="333"/>
        <v>57.5</v>
      </c>
      <c r="Q3254" t="str">
        <f t="shared" si="334"/>
        <v>theater</v>
      </c>
      <c r="R3254" t="str">
        <f t="shared" si="335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32"/>
        <v>101.83</v>
      </c>
      <c r="P3255">
        <f t="shared" si="333"/>
        <v>177.1</v>
      </c>
      <c r="Q3255" t="str">
        <f t="shared" si="334"/>
        <v>theater</v>
      </c>
      <c r="R3255" t="str">
        <f t="shared" si="335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32"/>
        <v>101.26</v>
      </c>
      <c r="P3256">
        <f t="shared" si="333"/>
        <v>70.8</v>
      </c>
      <c r="Q3256" t="str">
        <f t="shared" si="334"/>
        <v>theater</v>
      </c>
      <c r="R3256" t="str">
        <f t="shared" si="335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32"/>
        <v>175</v>
      </c>
      <c r="P3257">
        <f t="shared" si="333"/>
        <v>29.2</v>
      </c>
      <c r="Q3257" t="str">
        <f t="shared" si="334"/>
        <v>theater</v>
      </c>
      <c r="R3257" t="str">
        <f t="shared" si="335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32"/>
        <v>128.06</v>
      </c>
      <c r="P3258">
        <f t="shared" si="333"/>
        <v>72.8</v>
      </c>
      <c r="Q3258" t="str">
        <f t="shared" si="334"/>
        <v>theater</v>
      </c>
      <c r="R3258" t="str">
        <f t="shared" si="335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32"/>
        <v>106.3</v>
      </c>
      <c r="P3259">
        <f t="shared" si="333"/>
        <v>51.9</v>
      </c>
      <c r="Q3259" t="str">
        <f t="shared" si="334"/>
        <v>theater</v>
      </c>
      <c r="R3259" t="str">
        <f t="shared" si="335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32"/>
        <v>105.21</v>
      </c>
      <c r="P3260">
        <f t="shared" si="333"/>
        <v>98.2</v>
      </c>
      <c r="Q3260" t="str">
        <f t="shared" si="334"/>
        <v>theater</v>
      </c>
      <c r="R3260" t="str">
        <f t="shared" si="335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32"/>
        <v>106.17</v>
      </c>
      <c r="P3261">
        <f t="shared" si="333"/>
        <v>251.7</v>
      </c>
      <c r="Q3261" t="str">
        <f t="shared" si="334"/>
        <v>theater</v>
      </c>
      <c r="R3261" t="str">
        <f t="shared" si="335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32"/>
        <v>109.24</v>
      </c>
      <c r="P3262">
        <f t="shared" si="333"/>
        <v>74.8</v>
      </c>
      <c r="Q3262" t="str">
        <f t="shared" si="334"/>
        <v>theater</v>
      </c>
      <c r="R3262" t="str">
        <f t="shared" si="335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32"/>
        <v>100.45</v>
      </c>
      <c r="P3263">
        <f t="shared" si="333"/>
        <v>67.7</v>
      </c>
      <c r="Q3263" t="str">
        <f t="shared" si="334"/>
        <v>theater</v>
      </c>
      <c r="R3263" t="str">
        <f t="shared" si="335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32"/>
        <v>103.04</v>
      </c>
      <c r="P3264">
        <f t="shared" si="333"/>
        <v>93.8</v>
      </c>
      <c r="Q3264" t="str">
        <f t="shared" si="334"/>
        <v>theater</v>
      </c>
      <c r="R3264" t="str">
        <f t="shared" si="335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32"/>
        <v>112.17</v>
      </c>
      <c r="P3265">
        <f t="shared" si="333"/>
        <v>41.2</v>
      </c>
      <c r="Q3265" t="str">
        <f t="shared" si="334"/>
        <v>theater</v>
      </c>
      <c r="R3265" t="str">
        <f t="shared" si="335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32"/>
        <v>103</v>
      </c>
      <c r="P3266">
        <f t="shared" si="333"/>
        <v>52.6</v>
      </c>
      <c r="Q3266" t="str">
        <f t="shared" si="334"/>
        <v>theater</v>
      </c>
      <c r="R3266" t="str">
        <f t="shared" si="335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36">ROUND((E3267/D3267)*100,2)</f>
        <v>164</v>
      </c>
      <c r="P3267">
        <f t="shared" ref="P3267:P3330" si="337">IF(E3267=0, 0,ROUND( E3267/L3267,1))</f>
        <v>70.3</v>
      </c>
      <c r="Q3267" t="str">
        <f t="shared" ref="Q3267:Q3330" si="338">LEFT(N3267,FIND("/",N3267,1)-1)</f>
        <v>theater</v>
      </c>
      <c r="R3267" t="str">
        <f t="shared" ref="R3267:R3330" si="339">MID(N3267,FIND("/",N3267)+1,256)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36"/>
        <v>131.28</v>
      </c>
      <c r="P3268">
        <f t="shared" si="337"/>
        <v>48.3</v>
      </c>
      <c r="Q3268" t="str">
        <f t="shared" si="338"/>
        <v>theater</v>
      </c>
      <c r="R3268" t="str">
        <f t="shared" si="339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36"/>
        <v>102.1</v>
      </c>
      <c r="P3269">
        <f t="shared" si="337"/>
        <v>53.2</v>
      </c>
      <c r="Q3269" t="str">
        <f t="shared" si="338"/>
        <v>theater</v>
      </c>
      <c r="R3269" t="str">
        <f t="shared" si="339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36"/>
        <v>128</v>
      </c>
      <c r="P3270">
        <f t="shared" si="337"/>
        <v>61</v>
      </c>
      <c r="Q3270" t="str">
        <f t="shared" si="338"/>
        <v>theater</v>
      </c>
      <c r="R3270" t="str">
        <f t="shared" si="339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36"/>
        <v>101.5</v>
      </c>
      <c r="P3271">
        <f t="shared" si="337"/>
        <v>116</v>
      </c>
      <c r="Q3271" t="str">
        <f t="shared" si="338"/>
        <v>theater</v>
      </c>
      <c r="R3271" t="str">
        <f t="shared" si="339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36"/>
        <v>101.67</v>
      </c>
      <c r="P3272">
        <f t="shared" si="337"/>
        <v>61</v>
      </c>
      <c r="Q3272" t="str">
        <f t="shared" si="338"/>
        <v>theater</v>
      </c>
      <c r="R3272" t="str">
        <f t="shared" si="339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36"/>
        <v>130</v>
      </c>
      <c r="P3273">
        <f t="shared" si="337"/>
        <v>38.200000000000003</v>
      </c>
      <c r="Q3273" t="str">
        <f t="shared" si="338"/>
        <v>theater</v>
      </c>
      <c r="R3273" t="str">
        <f t="shared" si="339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36"/>
        <v>154.43</v>
      </c>
      <c r="P3274">
        <f t="shared" si="337"/>
        <v>106.5</v>
      </c>
      <c r="Q3274" t="str">
        <f t="shared" si="338"/>
        <v>theater</v>
      </c>
      <c r="R3274" t="str">
        <f t="shared" si="339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36"/>
        <v>107.4</v>
      </c>
      <c r="P3275">
        <f t="shared" si="337"/>
        <v>204.6</v>
      </c>
      <c r="Q3275" t="str">
        <f t="shared" si="338"/>
        <v>theater</v>
      </c>
      <c r="R3275" t="str">
        <f t="shared" si="339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36"/>
        <v>101.32</v>
      </c>
      <c r="P3276">
        <f t="shared" si="337"/>
        <v>54.9</v>
      </c>
      <c r="Q3276" t="str">
        <f t="shared" si="338"/>
        <v>theater</v>
      </c>
      <c r="R3276" t="str">
        <f t="shared" si="339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36"/>
        <v>100.28</v>
      </c>
      <c r="P3277">
        <f t="shared" si="337"/>
        <v>150.4</v>
      </c>
      <c r="Q3277" t="str">
        <f t="shared" si="338"/>
        <v>theater</v>
      </c>
      <c r="R3277" t="str">
        <f t="shared" si="339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36"/>
        <v>116.84</v>
      </c>
      <c r="P3278">
        <f t="shared" si="337"/>
        <v>52.6</v>
      </c>
      <c r="Q3278" t="str">
        <f t="shared" si="338"/>
        <v>theater</v>
      </c>
      <c r="R3278" t="str">
        <f t="shared" si="339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36"/>
        <v>108.6</v>
      </c>
      <c r="P3279">
        <f t="shared" si="337"/>
        <v>54.3</v>
      </c>
      <c r="Q3279" t="str">
        <f t="shared" si="338"/>
        <v>theater</v>
      </c>
      <c r="R3279" t="str">
        <f t="shared" si="339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36"/>
        <v>103.4</v>
      </c>
      <c r="P3280">
        <f t="shared" si="337"/>
        <v>76</v>
      </c>
      <c r="Q3280" t="str">
        <f t="shared" si="338"/>
        <v>theater</v>
      </c>
      <c r="R3280" t="str">
        <f t="shared" si="339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36"/>
        <v>114.28</v>
      </c>
      <c r="P3281">
        <f t="shared" si="337"/>
        <v>105.2</v>
      </c>
      <c r="Q3281" t="str">
        <f t="shared" si="338"/>
        <v>theater</v>
      </c>
      <c r="R3281" t="str">
        <f t="shared" si="339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36"/>
        <v>103</v>
      </c>
      <c r="P3282">
        <f t="shared" si="337"/>
        <v>68.7</v>
      </c>
      <c r="Q3282" t="str">
        <f t="shared" si="338"/>
        <v>theater</v>
      </c>
      <c r="R3282" t="str">
        <f t="shared" si="339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36"/>
        <v>121.6</v>
      </c>
      <c r="P3283">
        <f t="shared" si="337"/>
        <v>129.4</v>
      </c>
      <c r="Q3283" t="str">
        <f t="shared" si="338"/>
        <v>theater</v>
      </c>
      <c r="R3283" t="str">
        <f t="shared" si="339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36"/>
        <v>102.65</v>
      </c>
      <c r="P3284">
        <f t="shared" si="337"/>
        <v>134.30000000000001</v>
      </c>
      <c r="Q3284" t="str">
        <f t="shared" si="338"/>
        <v>theater</v>
      </c>
      <c r="R3284" t="str">
        <f t="shared" si="339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36"/>
        <v>104.75</v>
      </c>
      <c r="P3285">
        <f t="shared" si="337"/>
        <v>17.8</v>
      </c>
      <c r="Q3285" t="str">
        <f t="shared" si="338"/>
        <v>theater</v>
      </c>
      <c r="R3285" t="str">
        <f t="shared" si="339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36"/>
        <v>101.6</v>
      </c>
      <c r="P3286">
        <f t="shared" si="337"/>
        <v>203.2</v>
      </c>
      <c r="Q3286" t="str">
        <f t="shared" si="338"/>
        <v>theater</v>
      </c>
      <c r="R3286" t="str">
        <f t="shared" si="339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36"/>
        <v>112.1</v>
      </c>
      <c r="P3287">
        <f t="shared" si="337"/>
        <v>69.2</v>
      </c>
      <c r="Q3287" t="str">
        <f t="shared" si="338"/>
        <v>theater</v>
      </c>
      <c r="R3287" t="str">
        <f t="shared" si="339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36"/>
        <v>101.77</v>
      </c>
      <c r="P3288">
        <f t="shared" si="337"/>
        <v>125.1</v>
      </c>
      <c r="Q3288" t="str">
        <f t="shared" si="338"/>
        <v>theater</v>
      </c>
      <c r="R3288" t="str">
        <f t="shared" si="339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36"/>
        <v>100</v>
      </c>
      <c r="P3289">
        <f t="shared" si="337"/>
        <v>73.5</v>
      </c>
      <c r="Q3289" t="str">
        <f t="shared" si="338"/>
        <v>theater</v>
      </c>
      <c r="R3289" t="str">
        <f t="shared" si="339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36"/>
        <v>100.26</v>
      </c>
      <c r="P3290">
        <f t="shared" si="337"/>
        <v>48.4</v>
      </c>
      <c r="Q3290" t="str">
        <f t="shared" si="338"/>
        <v>theater</v>
      </c>
      <c r="R3290" t="str">
        <f t="shared" si="339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36"/>
        <v>133.04</v>
      </c>
      <c r="P3291">
        <f t="shared" si="337"/>
        <v>26.6</v>
      </c>
      <c r="Q3291" t="str">
        <f t="shared" si="338"/>
        <v>theater</v>
      </c>
      <c r="R3291" t="str">
        <f t="shared" si="339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36"/>
        <v>121.2</v>
      </c>
      <c r="P3292">
        <f t="shared" si="337"/>
        <v>33.700000000000003</v>
      </c>
      <c r="Q3292" t="str">
        <f t="shared" si="338"/>
        <v>theater</v>
      </c>
      <c r="R3292" t="str">
        <f t="shared" si="339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36"/>
        <v>114</v>
      </c>
      <c r="P3293">
        <f t="shared" si="337"/>
        <v>40.700000000000003</v>
      </c>
      <c r="Q3293" t="str">
        <f t="shared" si="338"/>
        <v>theater</v>
      </c>
      <c r="R3293" t="str">
        <f t="shared" si="339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36"/>
        <v>286.14</v>
      </c>
      <c r="P3294">
        <f t="shared" si="337"/>
        <v>19.3</v>
      </c>
      <c r="Q3294" t="str">
        <f t="shared" si="338"/>
        <v>theater</v>
      </c>
      <c r="R3294" t="str">
        <f t="shared" si="339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36"/>
        <v>170.44</v>
      </c>
      <c r="P3295">
        <f t="shared" si="337"/>
        <v>84.3</v>
      </c>
      <c r="Q3295" t="str">
        <f t="shared" si="338"/>
        <v>theater</v>
      </c>
      <c r="R3295" t="str">
        <f t="shared" si="339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36"/>
        <v>118.33</v>
      </c>
      <c r="P3296">
        <f t="shared" si="337"/>
        <v>29.6</v>
      </c>
      <c r="Q3296" t="str">
        <f t="shared" si="338"/>
        <v>theater</v>
      </c>
      <c r="R3296" t="str">
        <f t="shared" si="339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36"/>
        <v>102.86</v>
      </c>
      <c r="P3297">
        <f t="shared" si="337"/>
        <v>26.7</v>
      </c>
      <c r="Q3297" t="str">
        <f t="shared" si="338"/>
        <v>theater</v>
      </c>
      <c r="R3297" t="str">
        <f t="shared" si="339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36"/>
        <v>144.07</v>
      </c>
      <c r="P3298">
        <f t="shared" si="337"/>
        <v>46</v>
      </c>
      <c r="Q3298" t="str">
        <f t="shared" si="338"/>
        <v>theater</v>
      </c>
      <c r="R3298" t="str">
        <f t="shared" si="339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36"/>
        <v>100.07</v>
      </c>
      <c r="P3299">
        <f t="shared" si="337"/>
        <v>125.1</v>
      </c>
      <c r="Q3299" t="str">
        <f t="shared" si="338"/>
        <v>theater</v>
      </c>
      <c r="R3299" t="str">
        <f t="shared" si="339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36"/>
        <v>101.73</v>
      </c>
      <c r="P3300">
        <f t="shared" si="337"/>
        <v>141.30000000000001</v>
      </c>
      <c r="Q3300" t="str">
        <f t="shared" si="338"/>
        <v>theater</v>
      </c>
      <c r="R3300" t="str">
        <f t="shared" si="339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36"/>
        <v>116.2</v>
      </c>
      <c r="P3301">
        <f t="shared" si="337"/>
        <v>55.3</v>
      </c>
      <c r="Q3301" t="str">
        <f t="shared" si="338"/>
        <v>theater</v>
      </c>
      <c r="R3301" t="str">
        <f t="shared" si="339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36"/>
        <v>136.16999999999999</v>
      </c>
      <c r="P3302">
        <f t="shared" si="337"/>
        <v>46.4</v>
      </c>
      <c r="Q3302" t="str">
        <f t="shared" si="338"/>
        <v>theater</v>
      </c>
      <c r="R3302" t="str">
        <f t="shared" si="339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36"/>
        <v>133.47</v>
      </c>
      <c r="P3303">
        <f t="shared" si="337"/>
        <v>57.2</v>
      </c>
      <c r="Q3303" t="str">
        <f t="shared" si="338"/>
        <v>theater</v>
      </c>
      <c r="R3303" t="str">
        <f t="shared" si="339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36"/>
        <v>103.39</v>
      </c>
      <c r="P3304">
        <f t="shared" si="337"/>
        <v>173.7</v>
      </c>
      <c r="Q3304" t="str">
        <f t="shared" si="338"/>
        <v>theater</v>
      </c>
      <c r="R3304" t="str">
        <f t="shared" si="339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36"/>
        <v>115.89</v>
      </c>
      <c r="P3305">
        <f t="shared" si="337"/>
        <v>59.6</v>
      </c>
      <c r="Q3305" t="str">
        <f t="shared" si="338"/>
        <v>theater</v>
      </c>
      <c r="R3305" t="str">
        <f t="shared" si="339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36"/>
        <v>104.52</v>
      </c>
      <c r="P3306">
        <f t="shared" si="337"/>
        <v>89.6</v>
      </c>
      <c r="Q3306" t="str">
        <f t="shared" si="338"/>
        <v>theater</v>
      </c>
      <c r="R3306" t="str">
        <f t="shared" si="339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36"/>
        <v>102.03</v>
      </c>
      <c r="P3307">
        <f t="shared" si="337"/>
        <v>204.1</v>
      </c>
      <c r="Q3307" t="str">
        <f t="shared" si="338"/>
        <v>theater</v>
      </c>
      <c r="R3307" t="str">
        <f t="shared" si="339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36"/>
        <v>175.33</v>
      </c>
      <c r="P3308">
        <f t="shared" si="337"/>
        <v>48.7</v>
      </c>
      <c r="Q3308" t="str">
        <f t="shared" si="338"/>
        <v>theater</v>
      </c>
      <c r="R3308" t="str">
        <f t="shared" si="339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36"/>
        <v>106.68</v>
      </c>
      <c r="P3309">
        <f t="shared" si="337"/>
        <v>53.3</v>
      </c>
      <c r="Q3309" t="str">
        <f t="shared" si="338"/>
        <v>theater</v>
      </c>
      <c r="R3309" t="str">
        <f t="shared" si="339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36"/>
        <v>122.29</v>
      </c>
      <c r="P3310">
        <f t="shared" si="337"/>
        <v>75.099999999999994</v>
      </c>
      <c r="Q3310" t="str">
        <f t="shared" si="338"/>
        <v>theater</v>
      </c>
      <c r="R3310" t="str">
        <f t="shared" si="339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36"/>
        <v>159.43</v>
      </c>
      <c r="P3311">
        <f t="shared" si="337"/>
        <v>18</v>
      </c>
      <c r="Q3311" t="str">
        <f t="shared" si="338"/>
        <v>theater</v>
      </c>
      <c r="R3311" t="str">
        <f t="shared" si="339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36"/>
        <v>100.08</v>
      </c>
      <c r="P3312">
        <f t="shared" si="337"/>
        <v>209.8</v>
      </c>
      <c r="Q3312" t="str">
        <f t="shared" si="338"/>
        <v>theater</v>
      </c>
      <c r="R3312" t="str">
        <f t="shared" si="339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36"/>
        <v>109.84</v>
      </c>
      <c r="P3313">
        <f t="shared" si="337"/>
        <v>61</v>
      </c>
      <c r="Q3313" t="str">
        <f t="shared" si="338"/>
        <v>theater</v>
      </c>
      <c r="R3313" t="str">
        <f t="shared" si="339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36"/>
        <v>100.04</v>
      </c>
      <c r="P3314">
        <f t="shared" si="337"/>
        <v>61</v>
      </c>
      <c r="Q3314" t="str">
        <f t="shared" si="338"/>
        <v>theater</v>
      </c>
      <c r="R3314" t="str">
        <f t="shared" si="339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36"/>
        <v>116.05</v>
      </c>
      <c r="P3315">
        <f t="shared" si="337"/>
        <v>80</v>
      </c>
      <c r="Q3315" t="str">
        <f t="shared" si="338"/>
        <v>theater</v>
      </c>
      <c r="R3315" t="str">
        <f t="shared" si="339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36"/>
        <v>210.75</v>
      </c>
      <c r="P3316">
        <f t="shared" si="337"/>
        <v>29.1</v>
      </c>
      <c r="Q3316" t="str">
        <f t="shared" si="338"/>
        <v>theater</v>
      </c>
      <c r="R3316" t="str">
        <f t="shared" si="339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36"/>
        <v>110</v>
      </c>
      <c r="P3317">
        <f t="shared" si="337"/>
        <v>49.4</v>
      </c>
      <c r="Q3317" t="str">
        <f t="shared" si="338"/>
        <v>theater</v>
      </c>
      <c r="R3317" t="str">
        <f t="shared" si="339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36"/>
        <v>100.09</v>
      </c>
      <c r="P3318">
        <f t="shared" si="337"/>
        <v>94</v>
      </c>
      <c r="Q3318" t="str">
        <f t="shared" si="338"/>
        <v>theater</v>
      </c>
      <c r="R3318" t="str">
        <f t="shared" si="339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36"/>
        <v>106.19</v>
      </c>
      <c r="P3319">
        <f t="shared" si="337"/>
        <v>61.9</v>
      </c>
      <c r="Q3319" t="str">
        <f t="shared" si="338"/>
        <v>theater</v>
      </c>
      <c r="R3319" t="str">
        <f t="shared" si="339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36"/>
        <v>125.6</v>
      </c>
      <c r="P3320">
        <f t="shared" si="337"/>
        <v>78.5</v>
      </c>
      <c r="Q3320" t="str">
        <f t="shared" si="338"/>
        <v>theater</v>
      </c>
      <c r="R3320" t="str">
        <f t="shared" si="339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36"/>
        <v>108</v>
      </c>
      <c r="P3321">
        <f t="shared" si="337"/>
        <v>33.799999999999997</v>
      </c>
      <c r="Q3321" t="str">
        <f t="shared" si="338"/>
        <v>theater</v>
      </c>
      <c r="R3321" t="str">
        <f t="shared" si="339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36"/>
        <v>101</v>
      </c>
      <c r="P3322">
        <f t="shared" si="337"/>
        <v>66.400000000000006</v>
      </c>
      <c r="Q3322" t="str">
        <f t="shared" si="338"/>
        <v>theater</v>
      </c>
      <c r="R3322" t="str">
        <f t="shared" si="339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36"/>
        <v>107.4</v>
      </c>
      <c r="P3323">
        <f t="shared" si="337"/>
        <v>35.799999999999997</v>
      </c>
      <c r="Q3323" t="str">
        <f t="shared" si="338"/>
        <v>theater</v>
      </c>
      <c r="R3323" t="str">
        <f t="shared" si="339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36"/>
        <v>101.52</v>
      </c>
      <c r="P3324">
        <f t="shared" si="337"/>
        <v>145.69999999999999</v>
      </c>
      <c r="Q3324" t="str">
        <f t="shared" si="338"/>
        <v>theater</v>
      </c>
      <c r="R3324" t="str">
        <f t="shared" si="339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36"/>
        <v>125.9</v>
      </c>
      <c r="P3325">
        <f t="shared" si="337"/>
        <v>25.7</v>
      </c>
      <c r="Q3325" t="str">
        <f t="shared" si="338"/>
        <v>theater</v>
      </c>
      <c r="R3325" t="str">
        <f t="shared" si="339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36"/>
        <v>101.67</v>
      </c>
      <c r="P3326">
        <f t="shared" si="337"/>
        <v>152.5</v>
      </c>
      <c r="Q3326" t="str">
        <f t="shared" si="338"/>
        <v>theater</v>
      </c>
      <c r="R3326" t="str">
        <f t="shared" si="339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36"/>
        <v>112.5</v>
      </c>
      <c r="P3327">
        <f t="shared" si="337"/>
        <v>30</v>
      </c>
      <c r="Q3327" t="str">
        <f t="shared" si="338"/>
        <v>theater</v>
      </c>
      <c r="R3327" t="str">
        <f t="shared" si="339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36"/>
        <v>101.38</v>
      </c>
      <c r="P3328">
        <f t="shared" si="337"/>
        <v>142.30000000000001</v>
      </c>
      <c r="Q3328" t="str">
        <f t="shared" si="338"/>
        <v>theater</v>
      </c>
      <c r="R3328" t="str">
        <f t="shared" si="339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36"/>
        <v>101.25</v>
      </c>
      <c r="P3329">
        <f t="shared" si="337"/>
        <v>24.5</v>
      </c>
      <c r="Q3329" t="str">
        <f t="shared" si="338"/>
        <v>theater</v>
      </c>
      <c r="R3329" t="str">
        <f t="shared" si="339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36"/>
        <v>146.38999999999999</v>
      </c>
      <c r="P3330">
        <f t="shared" si="337"/>
        <v>292.8</v>
      </c>
      <c r="Q3330" t="str">
        <f t="shared" si="338"/>
        <v>theater</v>
      </c>
      <c r="R3330" t="str">
        <f t="shared" si="339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40">ROUND((E3331/D3331)*100,2)</f>
        <v>116.8</v>
      </c>
      <c r="P3331">
        <f t="shared" ref="P3331:P3394" si="341">IF(E3331=0, 0,ROUND( E3331/L3331,1))</f>
        <v>44.9</v>
      </c>
      <c r="Q3331" t="str">
        <f t="shared" ref="Q3331:Q3394" si="342">LEFT(N3331,FIND("/",N3331,1)-1)</f>
        <v>theater</v>
      </c>
      <c r="R3331" t="str">
        <f t="shared" ref="R3331:R3394" si="343">MID(N3331,FIND("/",N3331)+1,256)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40"/>
        <v>106.27</v>
      </c>
      <c r="P3332">
        <f t="shared" si="341"/>
        <v>23.1</v>
      </c>
      <c r="Q3332" t="str">
        <f t="shared" si="342"/>
        <v>theater</v>
      </c>
      <c r="R3332" t="str">
        <f t="shared" si="343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40"/>
        <v>104.52</v>
      </c>
      <c r="P3333">
        <f t="shared" si="341"/>
        <v>80.400000000000006</v>
      </c>
      <c r="Q3333" t="str">
        <f t="shared" si="342"/>
        <v>theater</v>
      </c>
      <c r="R3333" t="str">
        <f t="shared" si="343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40"/>
        <v>100</v>
      </c>
      <c r="P3334">
        <f t="shared" si="341"/>
        <v>72.3</v>
      </c>
      <c r="Q3334" t="str">
        <f t="shared" si="342"/>
        <v>theater</v>
      </c>
      <c r="R3334" t="str">
        <f t="shared" si="343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40"/>
        <v>104.57</v>
      </c>
      <c r="P3335">
        <f t="shared" si="341"/>
        <v>33</v>
      </c>
      <c r="Q3335" t="str">
        <f t="shared" si="342"/>
        <v>theater</v>
      </c>
      <c r="R3335" t="str">
        <f t="shared" si="343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40"/>
        <v>138.62</v>
      </c>
      <c r="P3336">
        <f t="shared" si="341"/>
        <v>116.7</v>
      </c>
      <c r="Q3336" t="str">
        <f t="shared" si="342"/>
        <v>theater</v>
      </c>
      <c r="R3336" t="str">
        <f t="shared" si="343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40"/>
        <v>100.32</v>
      </c>
      <c r="P3337">
        <f t="shared" si="341"/>
        <v>79.599999999999994</v>
      </c>
      <c r="Q3337" t="str">
        <f t="shared" si="342"/>
        <v>theater</v>
      </c>
      <c r="R3337" t="str">
        <f t="shared" si="343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40"/>
        <v>100</v>
      </c>
      <c r="P3338">
        <f t="shared" si="341"/>
        <v>27.8</v>
      </c>
      <c r="Q3338" t="str">
        <f t="shared" si="342"/>
        <v>theater</v>
      </c>
      <c r="R3338" t="str">
        <f t="shared" si="343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40"/>
        <v>110.2</v>
      </c>
      <c r="P3339">
        <f t="shared" si="341"/>
        <v>81</v>
      </c>
      <c r="Q3339" t="str">
        <f t="shared" si="342"/>
        <v>theater</v>
      </c>
      <c r="R3339" t="str">
        <f t="shared" si="343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40"/>
        <v>102.18</v>
      </c>
      <c r="P3340">
        <f t="shared" si="341"/>
        <v>136.80000000000001</v>
      </c>
      <c r="Q3340" t="str">
        <f t="shared" si="342"/>
        <v>theater</v>
      </c>
      <c r="R3340" t="str">
        <f t="shared" si="343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40"/>
        <v>104.35</v>
      </c>
      <c r="P3341">
        <f t="shared" si="341"/>
        <v>177.6</v>
      </c>
      <c r="Q3341" t="str">
        <f t="shared" si="342"/>
        <v>theater</v>
      </c>
      <c r="R3341" t="str">
        <f t="shared" si="343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40"/>
        <v>138.16999999999999</v>
      </c>
      <c r="P3342">
        <f t="shared" si="341"/>
        <v>109.1</v>
      </c>
      <c r="Q3342" t="str">
        <f t="shared" si="342"/>
        <v>theater</v>
      </c>
      <c r="R3342" t="str">
        <f t="shared" si="343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40"/>
        <v>100</v>
      </c>
      <c r="P3343">
        <f t="shared" si="341"/>
        <v>119.6</v>
      </c>
      <c r="Q3343" t="str">
        <f t="shared" si="342"/>
        <v>theater</v>
      </c>
      <c r="R3343" t="str">
        <f t="shared" si="343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40"/>
        <v>101.67</v>
      </c>
      <c r="P3344">
        <f t="shared" si="341"/>
        <v>78.2</v>
      </c>
      <c r="Q3344" t="str">
        <f t="shared" si="342"/>
        <v>theater</v>
      </c>
      <c r="R3344" t="str">
        <f t="shared" si="343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40"/>
        <v>171.43</v>
      </c>
      <c r="P3345">
        <f t="shared" si="341"/>
        <v>52.2</v>
      </c>
      <c r="Q3345" t="str">
        <f t="shared" si="342"/>
        <v>theater</v>
      </c>
      <c r="R3345" t="str">
        <f t="shared" si="343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40"/>
        <v>101.44</v>
      </c>
      <c r="P3346">
        <f t="shared" si="341"/>
        <v>114.1</v>
      </c>
      <c r="Q3346" t="str">
        <f t="shared" si="342"/>
        <v>theater</v>
      </c>
      <c r="R3346" t="str">
        <f t="shared" si="343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40"/>
        <v>130</v>
      </c>
      <c r="P3347">
        <f t="shared" si="341"/>
        <v>50</v>
      </c>
      <c r="Q3347" t="str">
        <f t="shared" si="342"/>
        <v>theater</v>
      </c>
      <c r="R3347" t="str">
        <f t="shared" si="343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40"/>
        <v>110</v>
      </c>
      <c r="P3348">
        <f t="shared" si="341"/>
        <v>91.7</v>
      </c>
      <c r="Q3348" t="str">
        <f t="shared" si="342"/>
        <v>theater</v>
      </c>
      <c r="R3348" t="str">
        <f t="shared" si="343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40"/>
        <v>119.45</v>
      </c>
      <c r="P3349">
        <f t="shared" si="341"/>
        <v>108.6</v>
      </c>
      <c r="Q3349" t="str">
        <f t="shared" si="342"/>
        <v>theater</v>
      </c>
      <c r="R3349" t="str">
        <f t="shared" si="343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40"/>
        <v>100.29</v>
      </c>
      <c r="P3350">
        <f t="shared" si="341"/>
        <v>69.8</v>
      </c>
      <c r="Q3350" t="str">
        <f t="shared" si="342"/>
        <v>theater</v>
      </c>
      <c r="R3350" t="str">
        <f t="shared" si="343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40"/>
        <v>153.4</v>
      </c>
      <c r="P3351">
        <f t="shared" si="341"/>
        <v>109.6</v>
      </c>
      <c r="Q3351" t="str">
        <f t="shared" si="342"/>
        <v>theater</v>
      </c>
      <c r="R3351" t="str">
        <f t="shared" si="343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40"/>
        <v>104.43</v>
      </c>
      <c r="P3352">
        <f t="shared" si="341"/>
        <v>71.7</v>
      </c>
      <c r="Q3352" t="str">
        <f t="shared" si="342"/>
        <v>theater</v>
      </c>
      <c r="R3352" t="str">
        <f t="shared" si="343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40"/>
        <v>101.1</v>
      </c>
      <c r="P3353">
        <f t="shared" si="341"/>
        <v>93.6</v>
      </c>
      <c r="Q3353" t="str">
        <f t="shared" si="342"/>
        <v>theater</v>
      </c>
      <c r="R3353" t="str">
        <f t="shared" si="343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40"/>
        <v>107.52</v>
      </c>
      <c r="P3354">
        <f t="shared" si="341"/>
        <v>76.8</v>
      </c>
      <c r="Q3354" t="str">
        <f t="shared" si="342"/>
        <v>theater</v>
      </c>
      <c r="R3354" t="str">
        <f t="shared" si="343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40"/>
        <v>315</v>
      </c>
      <c r="P3355">
        <f t="shared" si="341"/>
        <v>35.799999999999997</v>
      </c>
      <c r="Q3355" t="str">
        <f t="shared" si="342"/>
        <v>theater</v>
      </c>
      <c r="R3355" t="str">
        <f t="shared" si="343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40"/>
        <v>101.93</v>
      </c>
      <c r="P3356">
        <f t="shared" si="341"/>
        <v>55.6</v>
      </c>
      <c r="Q3356" t="str">
        <f t="shared" si="342"/>
        <v>theater</v>
      </c>
      <c r="R3356" t="str">
        <f t="shared" si="343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40"/>
        <v>126.29</v>
      </c>
      <c r="P3357">
        <f t="shared" si="341"/>
        <v>147.30000000000001</v>
      </c>
      <c r="Q3357" t="str">
        <f t="shared" si="342"/>
        <v>theater</v>
      </c>
      <c r="R3357" t="str">
        <f t="shared" si="343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40"/>
        <v>101.4</v>
      </c>
      <c r="P3358">
        <f t="shared" si="341"/>
        <v>56.3</v>
      </c>
      <c r="Q3358" t="str">
        <f t="shared" si="342"/>
        <v>theater</v>
      </c>
      <c r="R3358" t="str">
        <f t="shared" si="343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40"/>
        <v>101</v>
      </c>
      <c r="P3359">
        <f t="shared" si="341"/>
        <v>96.2</v>
      </c>
      <c r="Q3359" t="str">
        <f t="shared" si="342"/>
        <v>theater</v>
      </c>
      <c r="R3359" t="str">
        <f t="shared" si="343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40"/>
        <v>102.99</v>
      </c>
      <c r="P3360">
        <f t="shared" si="341"/>
        <v>63.6</v>
      </c>
      <c r="Q3360" t="str">
        <f t="shared" si="342"/>
        <v>theater</v>
      </c>
      <c r="R3360" t="str">
        <f t="shared" si="343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40"/>
        <v>106.25</v>
      </c>
      <c r="P3361">
        <f t="shared" si="341"/>
        <v>184.8</v>
      </c>
      <c r="Q3361" t="str">
        <f t="shared" si="342"/>
        <v>theater</v>
      </c>
      <c r="R3361" t="str">
        <f t="shared" si="343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40"/>
        <v>101.38</v>
      </c>
      <c r="P3362">
        <f t="shared" si="341"/>
        <v>126.7</v>
      </c>
      <c r="Q3362" t="str">
        <f t="shared" si="342"/>
        <v>theater</v>
      </c>
      <c r="R3362" t="str">
        <f t="shared" si="343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40"/>
        <v>113.46</v>
      </c>
      <c r="P3363">
        <f t="shared" si="341"/>
        <v>83.4</v>
      </c>
      <c r="Q3363" t="str">
        <f t="shared" si="342"/>
        <v>theater</v>
      </c>
      <c r="R3363" t="str">
        <f t="shared" si="343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40"/>
        <v>218</v>
      </c>
      <c r="P3364">
        <f t="shared" si="341"/>
        <v>54.5</v>
      </c>
      <c r="Q3364" t="str">
        <f t="shared" si="342"/>
        <v>theater</v>
      </c>
      <c r="R3364" t="str">
        <f t="shared" si="343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40"/>
        <v>101.42</v>
      </c>
      <c r="P3365">
        <f t="shared" si="341"/>
        <v>302.3</v>
      </c>
      <c r="Q3365" t="str">
        <f t="shared" si="342"/>
        <v>theater</v>
      </c>
      <c r="R3365" t="str">
        <f t="shared" si="343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40"/>
        <v>105.93</v>
      </c>
      <c r="P3366">
        <f t="shared" si="341"/>
        <v>44.1</v>
      </c>
      <c r="Q3366" t="str">
        <f t="shared" si="342"/>
        <v>theater</v>
      </c>
      <c r="R3366" t="str">
        <f t="shared" si="343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40"/>
        <v>104</v>
      </c>
      <c r="P3367">
        <f t="shared" si="341"/>
        <v>866.7</v>
      </c>
      <c r="Q3367" t="str">
        <f t="shared" si="342"/>
        <v>theater</v>
      </c>
      <c r="R3367" t="str">
        <f t="shared" si="343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40"/>
        <v>221</v>
      </c>
      <c r="P3368">
        <f t="shared" si="341"/>
        <v>61.4</v>
      </c>
      <c r="Q3368" t="str">
        <f t="shared" si="342"/>
        <v>theater</v>
      </c>
      <c r="R3368" t="str">
        <f t="shared" si="343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40"/>
        <v>118.67</v>
      </c>
      <c r="P3369">
        <f t="shared" si="341"/>
        <v>29.7</v>
      </c>
      <c r="Q3369" t="str">
        <f t="shared" si="342"/>
        <v>theater</v>
      </c>
      <c r="R3369" t="str">
        <f t="shared" si="343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40"/>
        <v>104.6</v>
      </c>
      <c r="P3370">
        <f t="shared" si="341"/>
        <v>45.5</v>
      </c>
      <c r="Q3370" t="str">
        <f t="shared" si="342"/>
        <v>theater</v>
      </c>
      <c r="R3370" t="str">
        <f t="shared" si="343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40"/>
        <v>103.9</v>
      </c>
      <c r="P3371">
        <f t="shared" si="341"/>
        <v>96.2</v>
      </c>
      <c r="Q3371" t="str">
        <f t="shared" si="342"/>
        <v>theater</v>
      </c>
      <c r="R3371" t="str">
        <f t="shared" si="343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40"/>
        <v>117.73</v>
      </c>
      <c r="P3372">
        <f t="shared" si="341"/>
        <v>67.900000000000006</v>
      </c>
      <c r="Q3372" t="str">
        <f t="shared" si="342"/>
        <v>theater</v>
      </c>
      <c r="R3372" t="str">
        <f t="shared" si="343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40"/>
        <v>138.5</v>
      </c>
      <c r="P3373">
        <f t="shared" si="341"/>
        <v>30.8</v>
      </c>
      <c r="Q3373" t="str">
        <f t="shared" si="342"/>
        <v>theater</v>
      </c>
      <c r="R3373" t="str">
        <f t="shared" si="343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40"/>
        <v>103.5</v>
      </c>
      <c r="P3374">
        <f t="shared" si="341"/>
        <v>38.299999999999997</v>
      </c>
      <c r="Q3374" t="str">
        <f t="shared" si="342"/>
        <v>theater</v>
      </c>
      <c r="R3374" t="str">
        <f t="shared" si="343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40"/>
        <v>100.25</v>
      </c>
      <c r="P3375">
        <f t="shared" si="341"/>
        <v>66.8</v>
      </c>
      <c r="Q3375" t="str">
        <f t="shared" si="342"/>
        <v>theater</v>
      </c>
      <c r="R3375" t="str">
        <f t="shared" si="343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40"/>
        <v>106.57</v>
      </c>
      <c r="P3376">
        <f t="shared" si="341"/>
        <v>71.7</v>
      </c>
      <c r="Q3376" t="str">
        <f t="shared" si="342"/>
        <v>theater</v>
      </c>
      <c r="R3376" t="str">
        <f t="shared" si="343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40"/>
        <v>100</v>
      </c>
      <c r="P3377">
        <f t="shared" si="341"/>
        <v>176.5</v>
      </c>
      <c r="Q3377" t="str">
        <f t="shared" si="342"/>
        <v>theater</v>
      </c>
      <c r="R3377" t="str">
        <f t="shared" si="343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40"/>
        <v>100.01</v>
      </c>
      <c r="P3378">
        <f t="shared" si="341"/>
        <v>421.1</v>
      </c>
      <c r="Q3378" t="str">
        <f t="shared" si="342"/>
        <v>theater</v>
      </c>
      <c r="R3378" t="str">
        <f t="shared" si="343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40"/>
        <v>101.05</v>
      </c>
      <c r="P3379">
        <f t="shared" si="341"/>
        <v>105</v>
      </c>
      <c r="Q3379" t="str">
        <f t="shared" si="342"/>
        <v>theater</v>
      </c>
      <c r="R3379" t="str">
        <f t="shared" si="343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40"/>
        <v>107.64</v>
      </c>
      <c r="P3380">
        <f t="shared" si="341"/>
        <v>28.2</v>
      </c>
      <c r="Q3380" t="str">
        <f t="shared" si="342"/>
        <v>theater</v>
      </c>
      <c r="R3380" t="str">
        <f t="shared" si="343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40"/>
        <v>103.65</v>
      </c>
      <c r="P3381">
        <f t="shared" si="341"/>
        <v>54.6</v>
      </c>
      <c r="Q3381" t="str">
        <f t="shared" si="342"/>
        <v>theater</v>
      </c>
      <c r="R3381" t="str">
        <f t="shared" si="343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40"/>
        <v>104.43</v>
      </c>
      <c r="P3382">
        <f t="shared" si="341"/>
        <v>111.9</v>
      </c>
      <c r="Q3382" t="str">
        <f t="shared" si="342"/>
        <v>theater</v>
      </c>
      <c r="R3382" t="str">
        <f t="shared" si="343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40"/>
        <v>102.25</v>
      </c>
      <c r="P3383">
        <f t="shared" si="341"/>
        <v>85.2</v>
      </c>
      <c r="Q3383" t="str">
        <f t="shared" si="342"/>
        <v>theater</v>
      </c>
      <c r="R3383" t="str">
        <f t="shared" si="343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40"/>
        <v>100.74</v>
      </c>
      <c r="P3384">
        <f t="shared" si="341"/>
        <v>76.7</v>
      </c>
      <c r="Q3384" t="str">
        <f t="shared" si="342"/>
        <v>theater</v>
      </c>
      <c r="R3384" t="str">
        <f t="shared" si="343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40"/>
        <v>111.71</v>
      </c>
      <c r="P3385">
        <f t="shared" si="341"/>
        <v>65.2</v>
      </c>
      <c r="Q3385" t="str">
        <f t="shared" si="342"/>
        <v>theater</v>
      </c>
      <c r="R3385" t="str">
        <f t="shared" si="343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40"/>
        <v>100.01</v>
      </c>
      <c r="P3386">
        <f t="shared" si="341"/>
        <v>93.8</v>
      </c>
      <c r="Q3386" t="str">
        <f t="shared" si="342"/>
        <v>theater</v>
      </c>
      <c r="R3386" t="str">
        <f t="shared" si="343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40"/>
        <v>100</v>
      </c>
      <c r="P3387">
        <f t="shared" si="341"/>
        <v>133.30000000000001</v>
      </c>
      <c r="Q3387" t="str">
        <f t="shared" si="342"/>
        <v>theater</v>
      </c>
      <c r="R3387" t="str">
        <f t="shared" si="343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40"/>
        <v>105</v>
      </c>
      <c r="P3388">
        <f t="shared" si="341"/>
        <v>51.2</v>
      </c>
      <c r="Q3388" t="str">
        <f t="shared" si="342"/>
        <v>theater</v>
      </c>
      <c r="R3388" t="str">
        <f t="shared" si="343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40"/>
        <v>116.87</v>
      </c>
      <c r="P3389">
        <f t="shared" si="341"/>
        <v>100.2</v>
      </c>
      <c r="Q3389" t="str">
        <f t="shared" si="342"/>
        <v>theater</v>
      </c>
      <c r="R3389" t="str">
        <f t="shared" si="343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40"/>
        <v>103.8</v>
      </c>
      <c r="P3390">
        <f t="shared" si="341"/>
        <v>34.6</v>
      </c>
      <c r="Q3390" t="str">
        <f t="shared" si="342"/>
        <v>theater</v>
      </c>
      <c r="R3390" t="str">
        <f t="shared" si="343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40"/>
        <v>114.5</v>
      </c>
      <c r="P3391">
        <f t="shared" si="341"/>
        <v>184.7</v>
      </c>
      <c r="Q3391" t="str">
        <f t="shared" si="342"/>
        <v>theater</v>
      </c>
      <c r="R3391" t="str">
        <f t="shared" si="343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40"/>
        <v>102.4</v>
      </c>
      <c r="P3392">
        <f t="shared" si="341"/>
        <v>69.8</v>
      </c>
      <c r="Q3392" t="str">
        <f t="shared" si="342"/>
        <v>theater</v>
      </c>
      <c r="R3392" t="str">
        <f t="shared" si="343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40"/>
        <v>223</v>
      </c>
      <c r="P3393">
        <f t="shared" si="341"/>
        <v>61.9</v>
      </c>
      <c r="Q3393" t="str">
        <f t="shared" si="342"/>
        <v>theater</v>
      </c>
      <c r="R3393" t="str">
        <f t="shared" si="343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40"/>
        <v>100</v>
      </c>
      <c r="P3394">
        <f t="shared" si="341"/>
        <v>41.7</v>
      </c>
      <c r="Q3394" t="str">
        <f t="shared" si="342"/>
        <v>theater</v>
      </c>
      <c r="R3394" t="str">
        <f t="shared" si="343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44">ROUND((E3395/D3395)*100,2)</f>
        <v>105.8</v>
      </c>
      <c r="P3395">
        <f t="shared" ref="P3395:P3458" si="345">IF(E3395=0, 0,ROUND( E3395/L3395,1))</f>
        <v>36.1</v>
      </c>
      <c r="Q3395" t="str">
        <f t="shared" ref="Q3395:Q3458" si="346">LEFT(N3395,FIND("/",N3395,1)-1)</f>
        <v>theater</v>
      </c>
      <c r="R3395" t="str">
        <f t="shared" ref="R3395:R3458" si="347">MID(N3395,FIND("/",N3395)+1,256)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44"/>
        <v>142.36000000000001</v>
      </c>
      <c r="P3396">
        <f t="shared" si="345"/>
        <v>29</v>
      </c>
      <c r="Q3396" t="str">
        <f t="shared" si="346"/>
        <v>theater</v>
      </c>
      <c r="R3396" t="str">
        <f t="shared" si="347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44"/>
        <v>184</v>
      </c>
      <c r="P3397">
        <f t="shared" si="345"/>
        <v>24.2</v>
      </c>
      <c r="Q3397" t="str">
        <f t="shared" si="346"/>
        <v>theater</v>
      </c>
      <c r="R3397" t="str">
        <f t="shared" si="347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44"/>
        <v>104.33</v>
      </c>
      <c r="P3398">
        <f t="shared" si="345"/>
        <v>55.9</v>
      </c>
      <c r="Q3398" t="str">
        <f t="shared" si="346"/>
        <v>theater</v>
      </c>
      <c r="R3398" t="str">
        <f t="shared" si="347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44"/>
        <v>112</v>
      </c>
      <c r="P3399">
        <f t="shared" si="345"/>
        <v>11.7</v>
      </c>
      <c r="Q3399" t="str">
        <f t="shared" si="346"/>
        <v>theater</v>
      </c>
      <c r="R3399" t="str">
        <f t="shared" si="347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44"/>
        <v>111.08</v>
      </c>
      <c r="P3400">
        <f t="shared" si="345"/>
        <v>68.400000000000006</v>
      </c>
      <c r="Q3400" t="str">
        <f t="shared" si="346"/>
        <v>theater</v>
      </c>
      <c r="R3400" t="str">
        <f t="shared" si="347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44"/>
        <v>103.75</v>
      </c>
      <c r="P3401">
        <f t="shared" si="345"/>
        <v>27.1</v>
      </c>
      <c r="Q3401" t="str">
        <f t="shared" si="346"/>
        <v>theater</v>
      </c>
      <c r="R3401" t="str">
        <f t="shared" si="347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44"/>
        <v>100.41</v>
      </c>
      <c r="P3402">
        <f t="shared" si="345"/>
        <v>118.1</v>
      </c>
      <c r="Q3402" t="str">
        <f t="shared" si="346"/>
        <v>theater</v>
      </c>
      <c r="R3402" t="str">
        <f t="shared" si="347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44"/>
        <v>101.86</v>
      </c>
      <c r="P3403">
        <f t="shared" si="345"/>
        <v>44.8</v>
      </c>
      <c r="Q3403" t="str">
        <f t="shared" si="346"/>
        <v>theater</v>
      </c>
      <c r="R3403" t="str">
        <f t="shared" si="347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44"/>
        <v>109.77</v>
      </c>
      <c r="P3404">
        <f t="shared" si="345"/>
        <v>99.8</v>
      </c>
      <c r="Q3404" t="str">
        <f t="shared" si="346"/>
        <v>theater</v>
      </c>
      <c r="R3404" t="str">
        <f t="shared" si="347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44"/>
        <v>100</v>
      </c>
      <c r="P3405">
        <f t="shared" si="345"/>
        <v>117.6</v>
      </c>
      <c r="Q3405" t="str">
        <f t="shared" si="346"/>
        <v>theater</v>
      </c>
      <c r="R3405" t="str">
        <f t="shared" si="347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44"/>
        <v>122</v>
      </c>
      <c r="P3406">
        <f t="shared" si="345"/>
        <v>203.3</v>
      </c>
      <c r="Q3406" t="str">
        <f t="shared" si="346"/>
        <v>theater</v>
      </c>
      <c r="R3406" t="str">
        <f t="shared" si="347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44"/>
        <v>137.57</v>
      </c>
      <c r="P3407">
        <f t="shared" si="345"/>
        <v>28.3</v>
      </c>
      <c r="Q3407" t="str">
        <f t="shared" si="346"/>
        <v>theater</v>
      </c>
      <c r="R3407" t="str">
        <f t="shared" si="347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44"/>
        <v>100.31</v>
      </c>
      <c r="P3408">
        <f t="shared" si="345"/>
        <v>110.2</v>
      </c>
      <c r="Q3408" t="str">
        <f t="shared" si="346"/>
        <v>theater</v>
      </c>
      <c r="R3408" t="str">
        <f t="shared" si="347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44"/>
        <v>107.1</v>
      </c>
      <c r="P3409">
        <f t="shared" si="345"/>
        <v>32</v>
      </c>
      <c r="Q3409" t="str">
        <f t="shared" si="346"/>
        <v>theater</v>
      </c>
      <c r="R3409" t="str">
        <f t="shared" si="347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44"/>
        <v>211</v>
      </c>
      <c r="P3410">
        <f t="shared" si="345"/>
        <v>58.6</v>
      </c>
      <c r="Q3410" t="str">
        <f t="shared" si="346"/>
        <v>theater</v>
      </c>
      <c r="R3410" t="str">
        <f t="shared" si="347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44"/>
        <v>123.6</v>
      </c>
      <c r="P3411">
        <f t="shared" si="345"/>
        <v>29.4</v>
      </c>
      <c r="Q3411" t="str">
        <f t="shared" si="346"/>
        <v>theater</v>
      </c>
      <c r="R3411" t="str">
        <f t="shared" si="347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44"/>
        <v>108.5</v>
      </c>
      <c r="P3412">
        <f t="shared" si="345"/>
        <v>81.400000000000006</v>
      </c>
      <c r="Q3412" t="str">
        <f t="shared" si="346"/>
        <v>theater</v>
      </c>
      <c r="R3412" t="str">
        <f t="shared" si="347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44"/>
        <v>103.57</v>
      </c>
      <c r="P3413">
        <f t="shared" si="345"/>
        <v>199.2</v>
      </c>
      <c r="Q3413" t="str">
        <f t="shared" si="346"/>
        <v>theater</v>
      </c>
      <c r="R3413" t="str">
        <f t="shared" si="347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44"/>
        <v>100</v>
      </c>
      <c r="P3414">
        <f t="shared" si="345"/>
        <v>115.4</v>
      </c>
      <c r="Q3414" t="str">
        <f t="shared" si="346"/>
        <v>theater</v>
      </c>
      <c r="R3414" t="str">
        <f t="shared" si="347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44"/>
        <v>130</v>
      </c>
      <c r="P3415">
        <f t="shared" si="345"/>
        <v>46.4</v>
      </c>
      <c r="Q3415" t="str">
        <f t="shared" si="346"/>
        <v>theater</v>
      </c>
      <c r="R3415" t="str">
        <f t="shared" si="347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44"/>
        <v>103.5</v>
      </c>
      <c r="P3416">
        <f t="shared" si="345"/>
        <v>70.599999999999994</v>
      </c>
      <c r="Q3416" t="str">
        <f t="shared" si="346"/>
        <v>theater</v>
      </c>
      <c r="R3416" t="str">
        <f t="shared" si="347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44"/>
        <v>100</v>
      </c>
      <c r="P3417">
        <f t="shared" si="345"/>
        <v>22.2</v>
      </c>
      <c r="Q3417" t="str">
        <f t="shared" si="346"/>
        <v>theater</v>
      </c>
      <c r="R3417" t="str">
        <f t="shared" si="347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44"/>
        <v>119.6</v>
      </c>
      <c r="P3418">
        <f t="shared" si="345"/>
        <v>159.5</v>
      </c>
      <c r="Q3418" t="str">
        <f t="shared" si="346"/>
        <v>theater</v>
      </c>
      <c r="R3418" t="str">
        <f t="shared" si="347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44"/>
        <v>100</v>
      </c>
      <c r="P3419">
        <f t="shared" si="345"/>
        <v>37.799999999999997</v>
      </c>
      <c r="Q3419" t="str">
        <f t="shared" si="346"/>
        <v>theater</v>
      </c>
      <c r="R3419" t="str">
        <f t="shared" si="347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44"/>
        <v>100.88</v>
      </c>
      <c r="P3420">
        <f t="shared" si="345"/>
        <v>72.099999999999994</v>
      </c>
      <c r="Q3420" t="str">
        <f t="shared" si="346"/>
        <v>theater</v>
      </c>
      <c r="R3420" t="str">
        <f t="shared" si="347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44"/>
        <v>106.55</v>
      </c>
      <c r="P3421">
        <f t="shared" si="345"/>
        <v>63.7</v>
      </c>
      <c r="Q3421" t="str">
        <f t="shared" si="346"/>
        <v>theater</v>
      </c>
      <c r="R3421" t="str">
        <f t="shared" si="347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44"/>
        <v>138</v>
      </c>
      <c r="P3422">
        <f t="shared" si="345"/>
        <v>28.4</v>
      </c>
      <c r="Q3422" t="str">
        <f t="shared" si="346"/>
        <v>theater</v>
      </c>
      <c r="R3422" t="str">
        <f t="shared" si="347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44"/>
        <v>101.15</v>
      </c>
      <c r="P3423">
        <f t="shared" si="345"/>
        <v>103.2</v>
      </c>
      <c r="Q3423" t="str">
        <f t="shared" si="346"/>
        <v>theater</v>
      </c>
      <c r="R3423" t="str">
        <f t="shared" si="347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44"/>
        <v>109.1</v>
      </c>
      <c r="P3424">
        <f t="shared" si="345"/>
        <v>71.2</v>
      </c>
      <c r="Q3424" t="str">
        <f t="shared" si="346"/>
        <v>theater</v>
      </c>
      <c r="R3424" t="str">
        <f t="shared" si="347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44"/>
        <v>140</v>
      </c>
      <c r="P3425">
        <f t="shared" si="345"/>
        <v>35</v>
      </c>
      <c r="Q3425" t="str">
        <f t="shared" si="346"/>
        <v>theater</v>
      </c>
      <c r="R3425" t="str">
        <f t="shared" si="347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44"/>
        <v>103.58</v>
      </c>
      <c r="P3426">
        <f t="shared" si="345"/>
        <v>81.8</v>
      </c>
      <c r="Q3426" t="str">
        <f t="shared" si="346"/>
        <v>theater</v>
      </c>
      <c r="R3426" t="str">
        <f t="shared" si="347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44"/>
        <v>102.97</v>
      </c>
      <c r="P3427">
        <f t="shared" si="345"/>
        <v>297</v>
      </c>
      <c r="Q3427" t="str">
        <f t="shared" si="346"/>
        <v>theater</v>
      </c>
      <c r="R3427" t="str">
        <f t="shared" si="347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44"/>
        <v>108.13</v>
      </c>
      <c r="P3428">
        <f t="shared" si="345"/>
        <v>46.6</v>
      </c>
      <c r="Q3428" t="str">
        <f t="shared" si="346"/>
        <v>theater</v>
      </c>
      <c r="R3428" t="str">
        <f t="shared" si="347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44"/>
        <v>100</v>
      </c>
      <c r="P3429">
        <f t="shared" si="345"/>
        <v>51.7</v>
      </c>
      <c r="Q3429" t="str">
        <f t="shared" si="346"/>
        <v>theater</v>
      </c>
      <c r="R3429" t="str">
        <f t="shared" si="347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44"/>
        <v>102.75</v>
      </c>
      <c r="P3430">
        <f t="shared" si="345"/>
        <v>40.299999999999997</v>
      </c>
      <c r="Q3430" t="str">
        <f t="shared" si="346"/>
        <v>theater</v>
      </c>
      <c r="R3430" t="str">
        <f t="shared" si="347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44"/>
        <v>130</v>
      </c>
      <c r="P3431">
        <f t="shared" si="345"/>
        <v>16.3</v>
      </c>
      <c r="Q3431" t="str">
        <f t="shared" si="346"/>
        <v>theater</v>
      </c>
      <c r="R3431" t="str">
        <f t="shared" si="347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44"/>
        <v>108.55</v>
      </c>
      <c r="P3432">
        <f t="shared" si="345"/>
        <v>30.2</v>
      </c>
      <c r="Q3432" t="str">
        <f t="shared" si="346"/>
        <v>theater</v>
      </c>
      <c r="R3432" t="str">
        <f t="shared" si="347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44"/>
        <v>100</v>
      </c>
      <c r="P3433">
        <f t="shared" si="345"/>
        <v>95.2</v>
      </c>
      <c r="Q3433" t="str">
        <f t="shared" si="346"/>
        <v>theater</v>
      </c>
      <c r="R3433" t="str">
        <f t="shared" si="347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44"/>
        <v>109.65</v>
      </c>
      <c r="P3434">
        <f t="shared" si="345"/>
        <v>52.2</v>
      </c>
      <c r="Q3434" t="str">
        <f t="shared" si="346"/>
        <v>theater</v>
      </c>
      <c r="R3434" t="str">
        <f t="shared" si="347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44"/>
        <v>100.26</v>
      </c>
      <c r="P3435">
        <f t="shared" si="345"/>
        <v>134.19999999999999</v>
      </c>
      <c r="Q3435" t="str">
        <f t="shared" si="346"/>
        <v>theater</v>
      </c>
      <c r="R3435" t="str">
        <f t="shared" si="347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44"/>
        <v>105.55</v>
      </c>
      <c r="P3436">
        <f t="shared" si="345"/>
        <v>62.8</v>
      </c>
      <c r="Q3436" t="str">
        <f t="shared" si="346"/>
        <v>theater</v>
      </c>
      <c r="R3436" t="str">
        <f t="shared" si="347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44"/>
        <v>112</v>
      </c>
      <c r="P3437">
        <f t="shared" si="345"/>
        <v>58.9</v>
      </c>
      <c r="Q3437" t="str">
        <f t="shared" si="346"/>
        <v>theater</v>
      </c>
      <c r="R3437" t="str">
        <f t="shared" si="347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44"/>
        <v>105.9</v>
      </c>
      <c r="P3438">
        <f t="shared" si="345"/>
        <v>143.1</v>
      </c>
      <c r="Q3438" t="str">
        <f t="shared" si="346"/>
        <v>theater</v>
      </c>
      <c r="R3438" t="str">
        <f t="shared" si="347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44"/>
        <v>101</v>
      </c>
      <c r="P3439">
        <f t="shared" si="345"/>
        <v>84.2</v>
      </c>
      <c r="Q3439" t="str">
        <f t="shared" si="346"/>
        <v>theater</v>
      </c>
      <c r="R3439" t="str">
        <f t="shared" si="347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44"/>
        <v>104.2</v>
      </c>
      <c r="P3440">
        <f t="shared" si="345"/>
        <v>186.1</v>
      </c>
      <c r="Q3440" t="str">
        <f t="shared" si="346"/>
        <v>theater</v>
      </c>
      <c r="R3440" t="str">
        <f t="shared" si="347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44"/>
        <v>134.68</v>
      </c>
      <c r="P3441">
        <f t="shared" si="345"/>
        <v>89.8</v>
      </c>
      <c r="Q3441" t="str">
        <f t="shared" si="346"/>
        <v>theater</v>
      </c>
      <c r="R3441" t="str">
        <f t="shared" si="347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44"/>
        <v>105.22</v>
      </c>
      <c r="P3442">
        <f t="shared" si="345"/>
        <v>64.2</v>
      </c>
      <c r="Q3442" t="str">
        <f t="shared" si="346"/>
        <v>theater</v>
      </c>
      <c r="R3442" t="str">
        <f t="shared" si="347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44"/>
        <v>102.6</v>
      </c>
      <c r="P3443">
        <f t="shared" si="345"/>
        <v>59.7</v>
      </c>
      <c r="Q3443" t="str">
        <f t="shared" si="346"/>
        <v>theater</v>
      </c>
      <c r="R3443" t="str">
        <f t="shared" si="347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44"/>
        <v>100</v>
      </c>
      <c r="P3444">
        <f t="shared" si="345"/>
        <v>31.3</v>
      </c>
      <c r="Q3444" t="str">
        <f t="shared" si="346"/>
        <v>theater</v>
      </c>
      <c r="R3444" t="str">
        <f t="shared" si="347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44"/>
        <v>185.5</v>
      </c>
      <c r="P3445">
        <f t="shared" si="345"/>
        <v>41.2</v>
      </c>
      <c r="Q3445" t="str">
        <f t="shared" si="346"/>
        <v>theater</v>
      </c>
      <c r="R3445" t="str">
        <f t="shared" si="347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44"/>
        <v>289</v>
      </c>
      <c r="P3446">
        <f t="shared" si="345"/>
        <v>43.4</v>
      </c>
      <c r="Q3446" t="str">
        <f t="shared" si="346"/>
        <v>theater</v>
      </c>
      <c r="R3446" t="str">
        <f t="shared" si="347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44"/>
        <v>100</v>
      </c>
      <c r="P3447">
        <f t="shared" si="345"/>
        <v>64.5</v>
      </c>
      <c r="Q3447" t="str">
        <f t="shared" si="346"/>
        <v>theater</v>
      </c>
      <c r="R3447" t="str">
        <f t="shared" si="347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44"/>
        <v>108.2</v>
      </c>
      <c r="P3448">
        <f t="shared" si="345"/>
        <v>43.3</v>
      </c>
      <c r="Q3448" t="str">
        <f t="shared" si="346"/>
        <v>theater</v>
      </c>
      <c r="R3448" t="str">
        <f t="shared" si="347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44"/>
        <v>107.8</v>
      </c>
      <c r="P3449">
        <f t="shared" si="345"/>
        <v>77</v>
      </c>
      <c r="Q3449" t="str">
        <f t="shared" si="346"/>
        <v>theater</v>
      </c>
      <c r="R3449" t="str">
        <f t="shared" si="347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44"/>
        <v>109.76</v>
      </c>
      <c r="P3450">
        <f t="shared" si="345"/>
        <v>51.2</v>
      </c>
      <c r="Q3450" t="str">
        <f t="shared" si="346"/>
        <v>theater</v>
      </c>
      <c r="R3450" t="str">
        <f t="shared" si="347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44"/>
        <v>170.63</v>
      </c>
      <c r="P3451">
        <f t="shared" si="345"/>
        <v>68.3</v>
      </c>
      <c r="Q3451" t="str">
        <f t="shared" si="346"/>
        <v>theater</v>
      </c>
      <c r="R3451" t="str">
        <f t="shared" si="347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44"/>
        <v>152</v>
      </c>
      <c r="P3452">
        <f t="shared" si="345"/>
        <v>19.5</v>
      </c>
      <c r="Q3452" t="str">
        <f t="shared" si="346"/>
        <v>theater</v>
      </c>
      <c r="R3452" t="str">
        <f t="shared" si="347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44"/>
        <v>101.23</v>
      </c>
      <c r="P3453">
        <f t="shared" si="345"/>
        <v>41.1</v>
      </c>
      <c r="Q3453" t="str">
        <f t="shared" si="346"/>
        <v>theater</v>
      </c>
      <c r="R3453" t="str">
        <f t="shared" si="347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44"/>
        <v>153.19999999999999</v>
      </c>
      <c r="P3454">
        <f t="shared" si="345"/>
        <v>41.4</v>
      </c>
      <c r="Q3454" t="str">
        <f t="shared" si="346"/>
        <v>theater</v>
      </c>
      <c r="R3454" t="str">
        <f t="shared" si="347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44"/>
        <v>128.33000000000001</v>
      </c>
      <c r="P3455">
        <f t="shared" si="345"/>
        <v>27.5</v>
      </c>
      <c r="Q3455" t="str">
        <f t="shared" si="346"/>
        <v>theater</v>
      </c>
      <c r="R3455" t="str">
        <f t="shared" si="347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44"/>
        <v>100.71</v>
      </c>
      <c r="P3456">
        <f t="shared" si="345"/>
        <v>33.6</v>
      </c>
      <c r="Q3456" t="str">
        <f t="shared" si="346"/>
        <v>theater</v>
      </c>
      <c r="R3456" t="str">
        <f t="shared" si="347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44"/>
        <v>100.65</v>
      </c>
      <c r="P3457">
        <f t="shared" si="345"/>
        <v>145.9</v>
      </c>
      <c r="Q3457" t="str">
        <f t="shared" si="346"/>
        <v>theater</v>
      </c>
      <c r="R3457" t="str">
        <f t="shared" si="347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44"/>
        <v>191.3</v>
      </c>
      <c r="P3458">
        <f t="shared" si="345"/>
        <v>358.7</v>
      </c>
      <c r="Q3458" t="str">
        <f t="shared" si="346"/>
        <v>theater</v>
      </c>
      <c r="R3458" t="str">
        <f t="shared" si="347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48">ROUND((E3459/D3459)*100,2)</f>
        <v>140.19999999999999</v>
      </c>
      <c r="P3459">
        <f t="shared" ref="P3459:P3522" si="349">IF(E3459=0, 0,ROUND( E3459/L3459,1))</f>
        <v>51</v>
      </c>
      <c r="Q3459" t="str">
        <f t="shared" ref="Q3459:Q3522" si="350">LEFT(N3459,FIND("/",N3459,1)-1)</f>
        <v>theater</v>
      </c>
      <c r="R3459" t="str">
        <f t="shared" ref="R3459:R3522" si="351">MID(N3459,FIND("/",N3459)+1,256)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48"/>
        <v>124.34</v>
      </c>
      <c r="P3460">
        <f t="shared" si="349"/>
        <v>45</v>
      </c>
      <c r="Q3460" t="str">
        <f t="shared" si="350"/>
        <v>theater</v>
      </c>
      <c r="R3460" t="str">
        <f t="shared" si="351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48"/>
        <v>126.2</v>
      </c>
      <c r="P3461">
        <f t="shared" si="349"/>
        <v>17.5</v>
      </c>
      <c r="Q3461" t="str">
        <f t="shared" si="350"/>
        <v>theater</v>
      </c>
      <c r="R3461" t="str">
        <f t="shared" si="351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48"/>
        <v>190</v>
      </c>
      <c r="P3462">
        <f t="shared" si="349"/>
        <v>50</v>
      </c>
      <c r="Q3462" t="str">
        <f t="shared" si="350"/>
        <v>theater</v>
      </c>
      <c r="R3462" t="str">
        <f t="shared" si="351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48"/>
        <v>139</v>
      </c>
      <c r="P3463">
        <f t="shared" si="349"/>
        <v>57.9</v>
      </c>
      <c r="Q3463" t="str">
        <f t="shared" si="350"/>
        <v>theater</v>
      </c>
      <c r="R3463" t="str">
        <f t="shared" si="351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48"/>
        <v>202</v>
      </c>
      <c r="P3464">
        <f t="shared" si="349"/>
        <v>29.7</v>
      </c>
      <c r="Q3464" t="str">
        <f t="shared" si="350"/>
        <v>theater</v>
      </c>
      <c r="R3464" t="str">
        <f t="shared" si="351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48"/>
        <v>103.38</v>
      </c>
      <c r="P3465">
        <f t="shared" si="349"/>
        <v>90.7</v>
      </c>
      <c r="Q3465" t="str">
        <f t="shared" si="350"/>
        <v>theater</v>
      </c>
      <c r="R3465" t="str">
        <f t="shared" si="351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48"/>
        <v>102.32</v>
      </c>
      <c r="P3466">
        <f t="shared" si="349"/>
        <v>55</v>
      </c>
      <c r="Q3466" t="str">
        <f t="shared" si="350"/>
        <v>theater</v>
      </c>
      <c r="R3466" t="str">
        <f t="shared" si="351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48"/>
        <v>103</v>
      </c>
      <c r="P3467">
        <f t="shared" si="349"/>
        <v>57.2</v>
      </c>
      <c r="Q3467" t="str">
        <f t="shared" si="350"/>
        <v>theater</v>
      </c>
      <c r="R3467" t="str">
        <f t="shared" si="351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48"/>
        <v>127.14</v>
      </c>
      <c r="P3468">
        <f t="shared" si="349"/>
        <v>73</v>
      </c>
      <c r="Q3468" t="str">
        <f t="shared" si="350"/>
        <v>theater</v>
      </c>
      <c r="R3468" t="str">
        <f t="shared" si="351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48"/>
        <v>101</v>
      </c>
      <c r="P3469">
        <f t="shared" si="349"/>
        <v>64.5</v>
      </c>
      <c r="Q3469" t="str">
        <f t="shared" si="350"/>
        <v>theater</v>
      </c>
      <c r="R3469" t="str">
        <f t="shared" si="351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48"/>
        <v>121.78</v>
      </c>
      <c r="P3470">
        <f t="shared" si="349"/>
        <v>716.4</v>
      </c>
      <c r="Q3470" t="str">
        <f t="shared" si="350"/>
        <v>theater</v>
      </c>
      <c r="R3470" t="str">
        <f t="shared" si="351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48"/>
        <v>113.39</v>
      </c>
      <c r="P3471">
        <f t="shared" si="349"/>
        <v>50.4</v>
      </c>
      <c r="Q3471" t="str">
        <f t="shared" si="350"/>
        <v>theater</v>
      </c>
      <c r="R3471" t="str">
        <f t="shared" si="351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48"/>
        <v>150</v>
      </c>
      <c r="P3472">
        <f t="shared" si="349"/>
        <v>41.7</v>
      </c>
      <c r="Q3472" t="str">
        <f t="shared" si="350"/>
        <v>theater</v>
      </c>
      <c r="R3472" t="str">
        <f t="shared" si="351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48"/>
        <v>214.6</v>
      </c>
      <c r="P3473">
        <f t="shared" si="349"/>
        <v>35.799999999999997</v>
      </c>
      <c r="Q3473" t="str">
        <f t="shared" si="350"/>
        <v>theater</v>
      </c>
      <c r="R3473" t="str">
        <f t="shared" si="351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48"/>
        <v>102.05</v>
      </c>
      <c r="P3474">
        <f t="shared" si="349"/>
        <v>88.7</v>
      </c>
      <c r="Q3474" t="str">
        <f t="shared" si="350"/>
        <v>theater</v>
      </c>
      <c r="R3474" t="str">
        <f t="shared" si="351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48"/>
        <v>100</v>
      </c>
      <c r="P3475">
        <f t="shared" si="349"/>
        <v>148.5</v>
      </c>
      <c r="Q3475" t="str">
        <f t="shared" si="350"/>
        <v>theater</v>
      </c>
      <c r="R3475" t="str">
        <f t="shared" si="351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48"/>
        <v>101</v>
      </c>
      <c r="P3476">
        <f t="shared" si="349"/>
        <v>51.8</v>
      </c>
      <c r="Q3476" t="str">
        <f t="shared" si="350"/>
        <v>theater</v>
      </c>
      <c r="R3476" t="str">
        <f t="shared" si="351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48"/>
        <v>113.33</v>
      </c>
      <c r="P3477">
        <f t="shared" si="349"/>
        <v>20</v>
      </c>
      <c r="Q3477" t="str">
        <f t="shared" si="350"/>
        <v>theater</v>
      </c>
      <c r="R3477" t="str">
        <f t="shared" si="351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48"/>
        <v>104</v>
      </c>
      <c r="P3478">
        <f t="shared" si="349"/>
        <v>52</v>
      </c>
      <c r="Q3478" t="str">
        <f t="shared" si="350"/>
        <v>theater</v>
      </c>
      <c r="R3478" t="str">
        <f t="shared" si="351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48"/>
        <v>115.33</v>
      </c>
      <c r="P3479">
        <f t="shared" si="349"/>
        <v>53.2</v>
      </c>
      <c r="Q3479" t="str">
        <f t="shared" si="350"/>
        <v>theater</v>
      </c>
      <c r="R3479" t="str">
        <f t="shared" si="351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48"/>
        <v>112.85</v>
      </c>
      <c r="P3480">
        <f t="shared" si="349"/>
        <v>39.6</v>
      </c>
      <c r="Q3480" t="str">
        <f t="shared" si="350"/>
        <v>theater</v>
      </c>
      <c r="R3480" t="str">
        <f t="shared" si="351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48"/>
        <v>127.87</v>
      </c>
      <c r="P3481">
        <f t="shared" si="349"/>
        <v>34.299999999999997</v>
      </c>
      <c r="Q3481" t="str">
        <f t="shared" si="350"/>
        <v>theater</v>
      </c>
      <c r="R3481" t="str">
        <f t="shared" si="351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48"/>
        <v>142.66999999999999</v>
      </c>
      <c r="P3482">
        <f t="shared" si="349"/>
        <v>164.6</v>
      </c>
      <c r="Q3482" t="str">
        <f t="shared" si="350"/>
        <v>theater</v>
      </c>
      <c r="R3482" t="str">
        <f t="shared" si="351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48"/>
        <v>118.8</v>
      </c>
      <c r="P3483">
        <f t="shared" si="349"/>
        <v>125.1</v>
      </c>
      <c r="Q3483" t="str">
        <f t="shared" si="350"/>
        <v>theater</v>
      </c>
      <c r="R3483" t="str">
        <f t="shared" si="351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48"/>
        <v>138.33000000000001</v>
      </c>
      <c r="P3484">
        <f t="shared" si="349"/>
        <v>51.9</v>
      </c>
      <c r="Q3484" t="str">
        <f t="shared" si="350"/>
        <v>theater</v>
      </c>
      <c r="R3484" t="str">
        <f t="shared" si="351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48"/>
        <v>159.94</v>
      </c>
      <c r="P3485">
        <f t="shared" si="349"/>
        <v>40.299999999999997</v>
      </c>
      <c r="Q3485" t="str">
        <f t="shared" si="350"/>
        <v>theater</v>
      </c>
      <c r="R3485" t="str">
        <f t="shared" si="351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48"/>
        <v>114.24</v>
      </c>
      <c r="P3486">
        <f t="shared" si="349"/>
        <v>64.900000000000006</v>
      </c>
      <c r="Q3486" t="str">
        <f t="shared" si="350"/>
        <v>theater</v>
      </c>
      <c r="R3486" t="str">
        <f t="shared" si="351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48"/>
        <v>100.61</v>
      </c>
      <c r="P3487">
        <f t="shared" si="349"/>
        <v>55.3</v>
      </c>
      <c r="Q3487" t="str">
        <f t="shared" si="350"/>
        <v>theater</v>
      </c>
      <c r="R3487" t="str">
        <f t="shared" si="351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48"/>
        <v>155.19999999999999</v>
      </c>
      <c r="P3488">
        <f t="shared" si="349"/>
        <v>83.1</v>
      </c>
      <c r="Q3488" t="str">
        <f t="shared" si="350"/>
        <v>theater</v>
      </c>
      <c r="R3488" t="str">
        <f t="shared" si="351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48"/>
        <v>127.75</v>
      </c>
      <c r="P3489">
        <f t="shared" si="349"/>
        <v>38.700000000000003</v>
      </c>
      <c r="Q3489" t="str">
        <f t="shared" si="350"/>
        <v>theater</v>
      </c>
      <c r="R3489" t="str">
        <f t="shared" si="351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48"/>
        <v>121.2</v>
      </c>
      <c r="P3490">
        <f t="shared" si="349"/>
        <v>125.4</v>
      </c>
      <c r="Q3490" t="str">
        <f t="shared" si="350"/>
        <v>theater</v>
      </c>
      <c r="R3490" t="str">
        <f t="shared" si="351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48"/>
        <v>112.7</v>
      </c>
      <c r="P3491">
        <f t="shared" si="349"/>
        <v>78.3</v>
      </c>
      <c r="Q3491" t="str">
        <f t="shared" si="350"/>
        <v>theater</v>
      </c>
      <c r="R3491" t="str">
        <f t="shared" si="351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48"/>
        <v>127.5</v>
      </c>
      <c r="P3492">
        <f t="shared" si="349"/>
        <v>47.2</v>
      </c>
      <c r="Q3492" t="str">
        <f t="shared" si="350"/>
        <v>theater</v>
      </c>
      <c r="R3492" t="str">
        <f t="shared" si="351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48"/>
        <v>158.19999999999999</v>
      </c>
      <c r="P3493">
        <f t="shared" si="349"/>
        <v>79.099999999999994</v>
      </c>
      <c r="Q3493" t="str">
        <f t="shared" si="350"/>
        <v>theater</v>
      </c>
      <c r="R3493" t="str">
        <f t="shared" si="351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48"/>
        <v>105.27</v>
      </c>
      <c r="P3494">
        <f t="shared" si="349"/>
        <v>114.3</v>
      </c>
      <c r="Q3494" t="str">
        <f t="shared" si="350"/>
        <v>theater</v>
      </c>
      <c r="R3494" t="str">
        <f t="shared" si="351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48"/>
        <v>100</v>
      </c>
      <c r="P3495">
        <f t="shared" si="349"/>
        <v>51.7</v>
      </c>
      <c r="Q3495" t="str">
        <f t="shared" si="350"/>
        <v>theater</v>
      </c>
      <c r="R3495" t="str">
        <f t="shared" si="351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48"/>
        <v>100</v>
      </c>
      <c r="P3496">
        <f t="shared" si="349"/>
        <v>30.8</v>
      </c>
      <c r="Q3496" t="str">
        <f t="shared" si="350"/>
        <v>theater</v>
      </c>
      <c r="R3496" t="str">
        <f t="shared" si="351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48"/>
        <v>106.86</v>
      </c>
      <c r="P3497">
        <f t="shared" si="349"/>
        <v>74.2</v>
      </c>
      <c r="Q3497" t="str">
        <f t="shared" si="350"/>
        <v>theater</v>
      </c>
      <c r="R3497" t="str">
        <f t="shared" si="351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48"/>
        <v>124.4</v>
      </c>
      <c r="P3498">
        <f t="shared" si="349"/>
        <v>47.8</v>
      </c>
      <c r="Q3498" t="str">
        <f t="shared" si="350"/>
        <v>theater</v>
      </c>
      <c r="R3498" t="str">
        <f t="shared" si="351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48"/>
        <v>108.7</v>
      </c>
      <c r="P3499">
        <f t="shared" si="349"/>
        <v>34.4</v>
      </c>
      <c r="Q3499" t="str">
        <f t="shared" si="350"/>
        <v>theater</v>
      </c>
      <c r="R3499" t="str">
        <f t="shared" si="351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48"/>
        <v>102.42</v>
      </c>
      <c r="P3500">
        <f t="shared" si="349"/>
        <v>40.200000000000003</v>
      </c>
      <c r="Q3500" t="str">
        <f t="shared" si="350"/>
        <v>theater</v>
      </c>
      <c r="R3500" t="str">
        <f t="shared" si="351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48"/>
        <v>105.5</v>
      </c>
      <c r="P3501">
        <f t="shared" si="349"/>
        <v>60.3</v>
      </c>
      <c r="Q3501" t="str">
        <f t="shared" si="350"/>
        <v>theater</v>
      </c>
      <c r="R3501" t="str">
        <f t="shared" si="351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48"/>
        <v>106.3</v>
      </c>
      <c r="P3502">
        <f t="shared" si="349"/>
        <v>25.3</v>
      </c>
      <c r="Q3502" t="str">
        <f t="shared" si="350"/>
        <v>theater</v>
      </c>
      <c r="R3502" t="str">
        <f t="shared" si="351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48"/>
        <v>100.67</v>
      </c>
      <c r="P3503">
        <f t="shared" si="349"/>
        <v>36</v>
      </c>
      <c r="Q3503" t="str">
        <f t="shared" si="350"/>
        <v>theater</v>
      </c>
      <c r="R3503" t="str">
        <f t="shared" si="351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48"/>
        <v>105.4</v>
      </c>
      <c r="P3504">
        <f t="shared" si="349"/>
        <v>136</v>
      </c>
      <c r="Q3504" t="str">
        <f t="shared" si="350"/>
        <v>theater</v>
      </c>
      <c r="R3504" t="str">
        <f t="shared" si="351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48"/>
        <v>107.56</v>
      </c>
      <c r="P3505">
        <f t="shared" si="349"/>
        <v>70.8</v>
      </c>
      <c r="Q3505" t="str">
        <f t="shared" si="350"/>
        <v>theater</v>
      </c>
      <c r="R3505" t="str">
        <f t="shared" si="351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48"/>
        <v>100</v>
      </c>
      <c r="P3506">
        <f t="shared" si="349"/>
        <v>125</v>
      </c>
      <c r="Q3506" t="str">
        <f t="shared" si="350"/>
        <v>theater</v>
      </c>
      <c r="R3506" t="str">
        <f t="shared" si="351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48"/>
        <v>103.76</v>
      </c>
      <c r="P3507">
        <f t="shared" si="349"/>
        <v>66.5</v>
      </c>
      <c r="Q3507" t="str">
        <f t="shared" si="350"/>
        <v>theater</v>
      </c>
      <c r="R3507" t="str">
        <f t="shared" si="351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48"/>
        <v>101.5</v>
      </c>
      <c r="P3508">
        <f t="shared" si="349"/>
        <v>105</v>
      </c>
      <c r="Q3508" t="str">
        <f t="shared" si="350"/>
        <v>theater</v>
      </c>
      <c r="R3508" t="str">
        <f t="shared" si="351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48"/>
        <v>104.4</v>
      </c>
      <c r="P3509">
        <f t="shared" si="349"/>
        <v>145</v>
      </c>
      <c r="Q3509" t="str">
        <f t="shared" si="350"/>
        <v>theater</v>
      </c>
      <c r="R3509" t="str">
        <f t="shared" si="351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48"/>
        <v>180</v>
      </c>
      <c r="P3510">
        <f t="shared" si="349"/>
        <v>12</v>
      </c>
      <c r="Q3510" t="str">
        <f t="shared" si="350"/>
        <v>theater</v>
      </c>
      <c r="R3510" t="str">
        <f t="shared" si="351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48"/>
        <v>106.33</v>
      </c>
      <c r="P3511">
        <f t="shared" si="349"/>
        <v>96.7</v>
      </c>
      <c r="Q3511" t="str">
        <f t="shared" si="350"/>
        <v>theater</v>
      </c>
      <c r="R3511" t="str">
        <f t="shared" si="351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48"/>
        <v>100.56</v>
      </c>
      <c r="P3512">
        <f t="shared" si="349"/>
        <v>60.3</v>
      </c>
      <c r="Q3512" t="str">
        <f t="shared" si="350"/>
        <v>theater</v>
      </c>
      <c r="R3512" t="str">
        <f t="shared" si="351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48"/>
        <v>101.2</v>
      </c>
      <c r="P3513">
        <f t="shared" si="349"/>
        <v>79.900000000000006</v>
      </c>
      <c r="Q3513" t="str">
        <f t="shared" si="350"/>
        <v>theater</v>
      </c>
      <c r="R3513" t="str">
        <f t="shared" si="351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48"/>
        <v>100</v>
      </c>
      <c r="P3514">
        <f t="shared" si="349"/>
        <v>58.8</v>
      </c>
      <c r="Q3514" t="str">
        <f t="shared" si="350"/>
        <v>theater</v>
      </c>
      <c r="R3514" t="str">
        <f t="shared" si="351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48"/>
        <v>118.39</v>
      </c>
      <c r="P3515">
        <f t="shared" si="349"/>
        <v>75.3</v>
      </c>
      <c r="Q3515" t="str">
        <f t="shared" si="350"/>
        <v>theater</v>
      </c>
      <c r="R3515" t="str">
        <f t="shared" si="351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48"/>
        <v>110</v>
      </c>
      <c r="P3516">
        <f t="shared" si="349"/>
        <v>55</v>
      </c>
      <c r="Q3516" t="str">
        <f t="shared" si="350"/>
        <v>theater</v>
      </c>
      <c r="R3516" t="str">
        <f t="shared" si="351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48"/>
        <v>102.67</v>
      </c>
      <c r="P3517">
        <f t="shared" si="349"/>
        <v>67</v>
      </c>
      <c r="Q3517" t="str">
        <f t="shared" si="350"/>
        <v>theater</v>
      </c>
      <c r="R3517" t="str">
        <f t="shared" si="351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48"/>
        <v>100</v>
      </c>
      <c r="P3518">
        <f t="shared" si="349"/>
        <v>227.3</v>
      </c>
      <c r="Q3518" t="str">
        <f t="shared" si="350"/>
        <v>theater</v>
      </c>
      <c r="R3518" t="str">
        <f t="shared" si="351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48"/>
        <v>100</v>
      </c>
      <c r="P3519">
        <f t="shared" si="349"/>
        <v>307.7</v>
      </c>
      <c r="Q3519" t="str">
        <f t="shared" si="350"/>
        <v>theater</v>
      </c>
      <c r="R3519" t="str">
        <f t="shared" si="351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48"/>
        <v>110.05</v>
      </c>
      <c r="P3520">
        <f t="shared" si="349"/>
        <v>50</v>
      </c>
      <c r="Q3520" t="str">
        <f t="shared" si="350"/>
        <v>theater</v>
      </c>
      <c r="R3520" t="str">
        <f t="shared" si="351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48"/>
        <v>101.35</v>
      </c>
      <c r="P3521">
        <f t="shared" si="349"/>
        <v>72.400000000000006</v>
      </c>
      <c r="Q3521" t="str">
        <f t="shared" si="350"/>
        <v>theater</v>
      </c>
      <c r="R3521" t="str">
        <f t="shared" si="351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48"/>
        <v>100.75</v>
      </c>
      <c r="P3522">
        <f t="shared" si="349"/>
        <v>96</v>
      </c>
      <c r="Q3522" t="str">
        <f t="shared" si="350"/>
        <v>theater</v>
      </c>
      <c r="R3522" t="str">
        <f t="shared" si="351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52">ROUND((E3523/D3523)*100,2)</f>
        <v>169.43</v>
      </c>
      <c r="P3523">
        <f t="shared" ref="P3523:P3586" si="353">IF(E3523=0, 0,ROUND( E3523/L3523,1))</f>
        <v>45.6</v>
      </c>
      <c r="Q3523" t="str">
        <f t="shared" ref="Q3523:Q3586" si="354">LEFT(N3523,FIND("/",N3523,1)-1)</f>
        <v>theater</v>
      </c>
      <c r="R3523" t="str">
        <f t="shared" ref="R3523:R3586" si="355">MID(N3523,FIND("/",N3523)+1,256)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52"/>
        <v>100</v>
      </c>
      <c r="P3524">
        <f t="shared" si="353"/>
        <v>41</v>
      </c>
      <c r="Q3524" t="str">
        <f t="shared" si="354"/>
        <v>theater</v>
      </c>
      <c r="R3524" t="str">
        <f t="shared" si="355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52"/>
        <v>113.65</v>
      </c>
      <c r="P3525">
        <f t="shared" si="353"/>
        <v>56.8</v>
      </c>
      <c r="Q3525" t="str">
        <f t="shared" si="354"/>
        <v>theater</v>
      </c>
      <c r="R3525" t="str">
        <f t="shared" si="355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52"/>
        <v>101.56</v>
      </c>
      <c r="P3526">
        <f t="shared" si="353"/>
        <v>137.19999999999999</v>
      </c>
      <c r="Q3526" t="str">
        <f t="shared" si="354"/>
        <v>theater</v>
      </c>
      <c r="R3526" t="str">
        <f t="shared" si="355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52"/>
        <v>106</v>
      </c>
      <c r="P3527">
        <f t="shared" si="353"/>
        <v>75.7</v>
      </c>
      <c r="Q3527" t="str">
        <f t="shared" si="354"/>
        <v>theater</v>
      </c>
      <c r="R3527" t="str">
        <f t="shared" si="355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52"/>
        <v>102</v>
      </c>
      <c r="P3528">
        <f t="shared" si="353"/>
        <v>99</v>
      </c>
      <c r="Q3528" t="str">
        <f t="shared" si="354"/>
        <v>theater</v>
      </c>
      <c r="R3528" t="str">
        <f t="shared" si="355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52"/>
        <v>116.92</v>
      </c>
      <c r="P3529">
        <f t="shared" si="353"/>
        <v>81.599999999999994</v>
      </c>
      <c r="Q3529" t="str">
        <f t="shared" si="354"/>
        <v>theater</v>
      </c>
      <c r="R3529" t="str">
        <f t="shared" si="355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52"/>
        <v>101.15</v>
      </c>
      <c r="P3530">
        <f t="shared" si="353"/>
        <v>45.1</v>
      </c>
      <c r="Q3530" t="str">
        <f t="shared" si="354"/>
        <v>theater</v>
      </c>
      <c r="R3530" t="str">
        <f t="shared" si="355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52"/>
        <v>132</v>
      </c>
      <c r="P3531">
        <f t="shared" si="353"/>
        <v>36.700000000000003</v>
      </c>
      <c r="Q3531" t="str">
        <f t="shared" si="354"/>
        <v>theater</v>
      </c>
      <c r="R3531" t="str">
        <f t="shared" si="355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52"/>
        <v>100</v>
      </c>
      <c r="P3532">
        <f t="shared" si="353"/>
        <v>125</v>
      </c>
      <c r="Q3532" t="str">
        <f t="shared" si="354"/>
        <v>theater</v>
      </c>
      <c r="R3532" t="str">
        <f t="shared" si="355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52"/>
        <v>128</v>
      </c>
      <c r="P3533">
        <f t="shared" si="353"/>
        <v>49.2</v>
      </c>
      <c r="Q3533" t="str">
        <f t="shared" si="354"/>
        <v>theater</v>
      </c>
      <c r="R3533" t="str">
        <f t="shared" si="355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52"/>
        <v>118.96</v>
      </c>
      <c r="P3534">
        <f t="shared" si="353"/>
        <v>42.3</v>
      </c>
      <c r="Q3534" t="str">
        <f t="shared" si="354"/>
        <v>theater</v>
      </c>
      <c r="R3534" t="str">
        <f t="shared" si="355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52"/>
        <v>126.2</v>
      </c>
      <c r="P3535">
        <f t="shared" si="353"/>
        <v>78.900000000000006</v>
      </c>
      <c r="Q3535" t="str">
        <f t="shared" si="354"/>
        <v>theater</v>
      </c>
      <c r="R3535" t="str">
        <f t="shared" si="355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52"/>
        <v>156.19999999999999</v>
      </c>
      <c r="P3536">
        <f t="shared" si="353"/>
        <v>38.299999999999997</v>
      </c>
      <c r="Q3536" t="str">
        <f t="shared" si="354"/>
        <v>theater</v>
      </c>
      <c r="R3536" t="str">
        <f t="shared" si="355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52"/>
        <v>103.15</v>
      </c>
      <c r="P3537">
        <f t="shared" si="353"/>
        <v>44.8</v>
      </c>
      <c r="Q3537" t="str">
        <f t="shared" si="354"/>
        <v>theater</v>
      </c>
      <c r="R3537" t="str">
        <f t="shared" si="355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52"/>
        <v>153.33000000000001</v>
      </c>
      <c r="P3538">
        <f t="shared" si="353"/>
        <v>13.5</v>
      </c>
      <c r="Q3538" t="str">
        <f t="shared" si="354"/>
        <v>theater</v>
      </c>
      <c r="R3538" t="str">
        <f t="shared" si="355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52"/>
        <v>180.44</v>
      </c>
      <c r="P3539">
        <f t="shared" si="353"/>
        <v>43.5</v>
      </c>
      <c r="Q3539" t="str">
        <f t="shared" si="354"/>
        <v>theater</v>
      </c>
      <c r="R3539" t="str">
        <f t="shared" si="355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52"/>
        <v>128.44999999999999</v>
      </c>
      <c r="P3540">
        <f t="shared" si="353"/>
        <v>31</v>
      </c>
      <c r="Q3540" t="str">
        <f t="shared" si="354"/>
        <v>theater</v>
      </c>
      <c r="R3540" t="str">
        <f t="shared" si="355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52"/>
        <v>119.67</v>
      </c>
      <c r="P3541">
        <f t="shared" si="353"/>
        <v>55.2</v>
      </c>
      <c r="Q3541" t="str">
        <f t="shared" si="354"/>
        <v>theater</v>
      </c>
      <c r="R3541" t="str">
        <f t="shared" si="355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52"/>
        <v>123</v>
      </c>
      <c r="P3542">
        <f t="shared" si="353"/>
        <v>46.1</v>
      </c>
      <c r="Q3542" t="str">
        <f t="shared" si="354"/>
        <v>theater</v>
      </c>
      <c r="R3542" t="str">
        <f t="shared" si="355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52"/>
        <v>105</v>
      </c>
      <c r="P3543">
        <f t="shared" si="353"/>
        <v>39.4</v>
      </c>
      <c r="Q3543" t="str">
        <f t="shared" si="354"/>
        <v>theater</v>
      </c>
      <c r="R3543" t="str">
        <f t="shared" si="355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52"/>
        <v>102.24</v>
      </c>
      <c r="P3544">
        <f t="shared" si="353"/>
        <v>66.2</v>
      </c>
      <c r="Q3544" t="str">
        <f t="shared" si="354"/>
        <v>theater</v>
      </c>
      <c r="R3544" t="str">
        <f t="shared" si="355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52"/>
        <v>104.67</v>
      </c>
      <c r="P3545">
        <f t="shared" si="353"/>
        <v>54.1</v>
      </c>
      <c r="Q3545" t="str">
        <f t="shared" si="354"/>
        <v>theater</v>
      </c>
      <c r="R3545" t="str">
        <f t="shared" si="355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52"/>
        <v>100</v>
      </c>
      <c r="P3546">
        <f t="shared" si="353"/>
        <v>104.2</v>
      </c>
      <c r="Q3546" t="str">
        <f t="shared" si="354"/>
        <v>theater</v>
      </c>
      <c r="R3546" t="str">
        <f t="shared" si="355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52"/>
        <v>100.4</v>
      </c>
      <c r="P3547">
        <f t="shared" si="353"/>
        <v>31.4</v>
      </c>
      <c r="Q3547" t="str">
        <f t="shared" si="354"/>
        <v>theater</v>
      </c>
      <c r="R3547" t="str">
        <f t="shared" si="355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52"/>
        <v>102.27</v>
      </c>
      <c r="P3548">
        <f t="shared" si="353"/>
        <v>59.2</v>
      </c>
      <c r="Q3548" t="str">
        <f t="shared" si="354"/>
        <v>theater</v>
      </c>
      <c r="R3548" t="str">
        <f t="shared" si="355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52"/>
        <v>114.41</v>
      </c>
      <c r="P3549">
        <f t="shared" si="353"/>
        <v>119.2</v>
      </c>
      <c r="Q3549" t="str">
        <f t="shared" si="354"/>
        <v>theater</v>
      </c>
      <c r="R3549" t="str">
        <f t="shared" si="355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52"/>
        <v>101.9</v>
      </c>
      <c r="P3550">
        <f t="shared" si="353"/>
        <v>164.6</v>
      </c>
      <c r="Q3550" t="str">
        <f t="shared" si="354"/>
        <v>theater</v>
      </c>
      <c r="R3550" t="str">
        <f t="shared" si="355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52"/>
        <v>102</v>
      </c>
      <c r="P3551">
        <f t="shared" si="353"/>
        <v>24.3</v>
      </c>
      <c r="Q3551" t="str">
        <f t="shared" si="354"/>
        <v>theater</v>
      </c>
      <c r="R3551" t="str">
        <f t="shared" si="355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52"/>
        <v>104.8</v>
      </c>
      <c r="P3552">
        <f t="shared" si="353"/>
        <v>40.9</v>
      </c>
      <c r="Q3552" t="str">
        <f t="shared" si="354"/>
        <v>theater</v>
      </c>
      <c r="R3552" t="str">
        <f t="shared" si="355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52"/>
        <v>101.83</v>
      </c>
      <c r="P3553">
        <f t="shared" si="353"/>
        <v>61.1</v>
      </c>
      <c r="Q3553" t="str">
        <f t="shared" si="354"/>
        <v>theater</v>
      </c>
      <c r="R3553" t="str">
        <f t="shared" si="355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52"/>
        <v>100</v>
      </c>
      <c r="P3554">
        <f t="shared" si="353"/>
        <v>38.700000000000003</v>
      </c>
      <c r="Q3554" t="str">
        <f t="shared" si="354"/>
        <v>theater</v>
      </c>
      <c r="R3554" t="str">
        <f t="shared" si="355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52"/>
        <v>106.27</v>
      </c>
      <c r="P3555">
        <f t="shared" si="353"/>
        <v>56.2</v>
      </c>
      <c r="Q3555" t="str">
        <f t="shared" si="354"/>
        <v>theater</v>
      </c>
      <c r="R3555" t="str">
        <f t="shared" si="355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52"/>
        <v>113.42</v>
      </c>
      <c r="P3556">
        <f t="shared" si="353"/>
        <v>107</v>
      </c>
      <c r="Q3556" t="str">
        <f t="shared" si="354"/>
        <v>theater</v>
      </c>
      <c r="R3556" t="str">
        <f t="shared" si="355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52"/>
        <v>100</v>
      </c>
      <c r="P3557">
        <f t="shared" si="353"/>
        <v>171.4</v>
      </c>
      <c r="Q3557" t="str">
        <f t="shared" si="354"/>
        <v>theater</v>
      </c>
      <c r="R3557" t="str">
        <f t="shared" si="355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52"/>
        <v>100.45</v>
      </c>
      <c r="P3558">
        <f t="shared" si="353"/>
        <v>110.5</v>
      </c>
      <c r="Q3558" t="str">
        <f t="shared" si="354"/>
        <v>theater</v>
      </c>
      <c r="R3558" t="str">
        <f t="shared" si="355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52"/>
        <v>100.04</v>
      </c>
      <c r="P3559">
        <f t="shared" si="353"/>
        <v>179.3</v>
      </c>
      <c r="Q3559" t="str">
        <f t="shared" si="354"/>
        <v>theater</v>
      </c>
      <c r="R3559" t="str">
        <f t="shared" si="355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52"/>
        <v>144</v>
      </c>
      <c r="P3560">
        <f t="shared" si="353"/>
        <v>22.9</v>
      </c>
      <c r="Q3560" t="str">
        <f t="shared" si="354"/>
        <v>theater</v>
      </c>
      <c r="R3560" t="str">
        <f t="shared" si="355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52"/>
        <v>103.5</v>
      </c>
      <c r="P3561">
        <f t="shared" si="353"/>
        <v>43.1</v>
      </c>
      <c r="Q3561" t="str">
        <f t="shared" si="354"/>
        <v>theater</v>
      </c>
      <c r="R3561" t="str">
        <f t="shared" si="355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52"/>
        <v>108.44</v>
      </c>
      <c r="P3562">
        <f t="shared" si="353"/>
        <v>46.9</v>
      </c>
      <c r="Q3562" t="str">
        <f t="shared" si="354"/>
        <v>theater</v>
      </c>
      <c r="R3562" t="str">
        <f t="shared" si="355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52"/>
        <v>102.4</v>
      </c>
      <c r="P3563">
        <f t="shared" si="353"/>
        <v>47.4</v>
      </c>
      <c r="Q3563" t="str">
        <f t="shared" si="354"/>
        <v>theater</v>
      </c>
      <c r="R3563" t="str">
        <f t="shared" si="355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52"/>
        <v>148.88999999999999</v>
      </c>
      <c r="P3564">
        <f t="shared" si="353"/>
        <v>15.1</v>
      </c>
      <c r="Q3564" t="str">
        <f t="shared" si="354"/>
        <v>theater</v>
      </c>
      <c r="R3564" t="str">
        <f t="shared" si="355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52"/>
        <v>105.49</v>
      </c>
      <c r="P3565">
        <f t="shared" si="353"/>
        <v>21.1</v>
      </c>
      <c r="Q3565" t="str">
        <f t="shared" si="354"/>
        <v>theater</v>
      </c>
      <c r="R3565" t="str">
        <f t="shared" si="355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52"/>
        <v>100.5</v>
      </c>
      <c r="P3566">
        <f t="shared" si="353"/>
        <v>59.1</v>
      </c>
      <c r="Q3566" t="str">
        <f t="shared" si="354"/>
        <v>theater</v>
      </c>
      <c r="R3566" t="str">
        <f t="shared" si="355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52"/>
        <v>130.56</v>
      </c>
      <c r="P3567">
        <f t="shared" si="353"/>
        <v>97.9</v>
      </c>
      <c r="Q3567" t="str">
        <f t="shared" si="354"/>
        <v>theater</v>
      </c>
      <c r="R3567" t="str">
        <f t="shared" si="355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52"/>
        <v>104.75</v>
      </c>
      <c r="P3568">
        <f t="shared" si="353"/>
        <v>55.1</v>
      </c>
      <c r="Q3568" t="str">
        <f t="shared" si="354"/>
        <v>theater</v>
      </c>
      <c r="R3568" t="str">
        <f t="shared" si="355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52"/>
        <v>108.8</v>
      </c>
      <c r="P3569">
        <f t="shared" si="353"/>
        <v>26.5</v>
      </c>
      <c r="Q3569" t="str">
        <f t="shared" si="354"/>
        <v>theater</v>
      </c>
      <c r="R3569" t="str">
        <f t="shared" si="355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52"/>
        <v>111</v>
      </c>
      <c r="P3570">
        <f t="shared" si="353"/>
        <v>58.4</v>
      </c>
      <c r="Q3570" t="str">
        <f t="shared" si="354"/>
        <v>theater</v>
      </c>
      <c r="R3570" t="str">
        <f t="shared" si="355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52"/>
        <v>100.48</v>
      </c>
      <c r="P3571">
        <f t="shared" si="353"/>
        <v>122.5</v>
      </c>
      <c r="Q3571" t="str">
        <f t="shared" si="354"/>
        <v>theater</v>
      </c>
      <c r="R3571" t="str">
        <f t="shared" si="355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52"/>
        <v>114.35</v>
      </c>
      <c r="P3572">
        <f t="shared" si="353"/>
        <v>88</v>
      </c>
      <c r="Q3572" t="str">
        <f t="shared" si="354"/>
        <v>theater</v>
      </c>
      <c r="R3572" t="str">
        <f t="shared" si="355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52"/>
        <v>122.07</v>
      </c>
      <c r="P3573">
        <f t="shared" si="353"/>
        <v>73.2</v>
      </c>
      <c r="Q3573" t="str">
        <f t="shared" si="354"/>
        <v>theater</v>
      </c>
      <c r="R3573" t="str">
        <f t="shared" si="355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52"/>
        <v>100</v>
      </c>
      <c r="P3574">
        <f t="shared" si="353"/>
        <v>55.6</v>
      </c>
      <c r="Q3574" t="str">
        <f t="shared" si="354"/>
        <v>theater</v>
      </c>
      <c r="R3574" t="str">
        <f t="shared" si="355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52"/>
        <v>102.8</v>
      </c>
      <c r="P3575">
        <f t="shared" si="353"/>
        <v>39.5</v>
      </c>
      <c r="Q3575" t="str">
        <f t="shared" si="354"/>
        <v>theater</v>
      </c>
      <c r="R3575" t="str">
        <f t="shared" si="355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52"/>
        <v>106.12</v>
      </c>
      <c r="P3576">
        <f t="shared" si="353"/>
        <v>136.80000000000001</v>
      </c>
      <c r="Q3576" t="str">
        <f t="shared" si="354"/>
        <v>theater</v>
      </c>
      <c r="R3576" t="str">
        <f t="shared" si="355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52"/>
        <v>101.33</v>
      </c>
      <c r="P3577">
        <f t="shared" si="353"/>
        <v>99.3</v>
      </c>
      <c r="Q3577" t="str">
        <f t="shared" si="354"/>
        <v>theater</v>
      </c>
      <c r="R3577" t="str">
        <f t="shared" si="355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52"/>
        <v>100</v>
      </c>
      <c r="P3578">
        <f t="shared" si="353"/>
        <v>20</v>
      </c>
      <c r="Q3578" t="str">
        <f t="shared" si="354"/>
        <v>theater</v>
      </c>
      <c r="R3578" t="str">
        <f t="shared" si="355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52"/>
        <v>130</v>
      </c>
      <c r="P3579">
        <f t="shared" si="353"/>
        <v>28.9</v>
      </c>
      <c r="Q3579" t="str">
        <f t="shared" si="354"/>
        <v>theater</v>
      </c>
      <c r="R3579" t="str">
        <f t="shared" si="355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52"/>
        <v>100.01</v>
      </c>
      <c r="P3580">
        <f t="shared" si="353"/>
        <v>40.5</v>
      </c>
      <c r="Q3580" t="str">
        <f t="shared" si="354"/>
        <v>theater</v>
      </c>
      <c r="R3580" t="str">
        <f t="shared" si="355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52"/>
        <v>100</v>
      </c>
      <c r="P3581">
        <f t="shared" si="353"/>
        <v>35.700000000000003</v>
      </c>
      <c r="Q3581" t="str">
        <f t="shared" si="354"/>
        <v>theater</v>
      </c>
      <c r="R3581" t="str">
        <f t="shared" si="355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52"/>
        <v>113.89</v>
      </c>
      <c r="P3582">
        <f t="shared" si="353"/>
        <v>38</v>
      </c>
      <c r="Q3582" t="str">
        <f t="shared" si="354"/>
        <v>theater</v>
      </c>
      <c r="R3582" t="str">
        <f t="shared" si="355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52"/>
        <v>100</v>
      </c>
      <c r="P3583">
        <f t="shared" si="353"/>
        <v>33.299999999999997</v>
      </c>
      <c r="Q3583" t="str">
        <f t="shared" si="354"/>
        <v>theater</v>
      </c>
      <c r="R3583" t="str">
        <f t="shared" si="355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52"/>
        <v>287</v>
      </c>
      <c r="P3584">
        <f t="shared" si="353"/>
        <v>58.6</v>
      </c>
      <c r="Q3584" t="str">
        <f t="shared" si="354"/>
        <v>theater</v>
      </c>
      <c r="R3584" t="str">
        <f t="shared" si="355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52"/>
        <v>108.5</v>
      </c>
      <c r="P3585">
        <f t="shared" si="353"/>
        <v>135.6</v>
      </c>
      <c r="Q3585" t="str">
        <f t="shared" si="354"/>
        <v>theater</v>
      </c>
      <c r="R3585" t="str">
        <f t="shared" si="355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52"/>
        <v>115.5</v>
      </c>
      <c r="P3586">
        <f t="shared" si="353"/>
        <v>30.9</v>
      </c>
      <c r="Q3586" t="str">
        <f t="shared" si="354"/>
        <v>theater</v>
      </c>
      <c r="R3586" t="str">
        <f t="shared" si="355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56">ROUND((E3587/D3587)*100,2)</f>
        <v>119.12</v>
      </c>
      <c r="P3587">
        <f t="shared" ref="P3587:P3650" si="357">IF(E3587=0, 0,ROUND( E3587/L3587,1))</f>
        <v>176.1</v>
      </c>
      <c r="Q3587" t="str">
        <f t="shared" ref="Q3587:Q3650" si="358">LEFT(N3587,FIND("/",N3587,1)-1)</f>
        <v>theater</v>
      </c>
      <c r="R3587" t="str">
        <f t="shared" ref="R3587:R3650" si="359">MID(N3587,FIND("/",N3587)+1,256)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56"/>
        <v>109.43</v>
      </c>
      <c r="P3588">
        <f t="shared" si="357"/>
        <v>152</v>
      </c>
      <c r="Q3588" t="str">
        <f t="shared" si="358"/>
        <v>theater</v>
      </c>
      <c r="R3588" t="str">
        <f t="shared" si="359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56"/>
        <v>126.6</v>
      </c>
      <c r="P3589">
        <f t="shared" si="357"/>
        <v>22.6</v>
      </c>
      <c r="Q3589" t="str">
        <f t="shared" si="358"/>
        <v>theater</v>
      </c>
      <c r="R3589" t="str">
        <f t="shared" si="359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56"/>
        <v>100.5</v>
      </c>
      <c r="P3590">
        <f t="shared" si="357"/>
        <v>18.3</v>
      </c>
      <c r="Q3590" t="str">
        <f t="shared" si="358"/>
        <v>theater</v>
      </c>
      <c r="R3590" t="str">
        <f t="shared" si="359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56"/>
        <v>127.5</v>
      </c>
      <c r="P3591">
        <f t="shared" si="357"/>
        <v>82.3</v>
      </c>
      <c r="Q3591" t="str">
        <f t="shared" si="358"/>
        <v>theater</v>
      </c>
      <c r="R3591" t="str">
        <f t="shared" si="359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56"/>
        <v>100.06</v>
      </c>
      <c r="P3592">
        <f t="shared" si="357"/>
        <v>68.5</v>
      </c>
      <c r="Q3592" t="str">
        <f t="shared" si="358"/>
        <v>theater</v>
      </c>
      <c r="R3592" t="str">
        <f t="shared" si="359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56"/>
        <v>175</v>
      </c>
      <c r="P3593">
        <f t="shared" si="357"/>
        <v>68.099999999999994</v>
      </c>
      <c r="Q3593" t="str">
        <f t="shared" si="358"/>
        <v>theater</v>
      </c>
      <c r="R3593" t="str">
        <f t="shared" si="359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56"/>
        <v>127.25</v>
      </c>
      <c r="P3594">
        <f t="shared" si="357"/>
        <v>72.7</v>
      </c>
      <c r="Q3594" t="str">
        <f t="shared" si="358"/>
        <v>theater</v>
      </c>
      <c r="R3594" t="str">
        <f t="shared" si="359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56"/>
        <v>110.63</v>
      </c>
      <c r="P3595">
        <f t="shared" si="357"/>
        <v>77.2</v>
      </c>
      <c r="Q3595" t="str">
        <f t="shared" si="358"/>
        <v>theater</v>
      </c>
      <c r="R3595" t="str">
        <f t="shared" si="359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56"/>
        <v>125.94</v>
      </c>
      <c r="P3596">
        <f t="shared" si="357"/>
        <v>56</v>
      </c>
      <c r="Q3596" t="str">
        <f t="shared" si="358"/>
        <v>theater</v>
      </c>
      <c r="R3596" t="str">
        <f t="shared" si="359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56"/>
        <v>118.5</v>
      </c>
      <c r="P3597">
        <f t="shared" si="357"/>
        <v>49.7</v>
      </c>
      <c r="Q3597" t="str">
        <f t="shared" si="358"/>
        <v>theater</v>
      </c>
      <c r="R3597" t="str">
        <f t="shared" si="359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56"/>
        <v>107.73</v>
      </c>
      <c r="P3598">
        <f t="shared" si="357"/>
        <v>79</v>
      </c>
      <c r="Q3598" t="str">
        <f t="shared" si="358"/>
        <v>theater</v>
      </c>
      <c r="R3598" t="str">
        <f t="shared" si="359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56"/>
        <v>102.6</v>
      </c>
      <c r="P3599">
        <f t="shared" si="357"/>
        <v>77.7</v>
      </c>
      <c r="Q3599" t="str">
        <f t="shared" si="358"/>
        <v>theater</v>
      </c>
      <c r="R3599" t="str">
        <f t="shared" si="359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56"/>
        <v>110.1</v>
      </c>
      <c r="P3600">
        <f t="shared" si="357"/>
        <v>40.799999999999997</v>
      </c>
      <c r="Q3600" t="str">
        <f t="shared" si="358"/>
        <v>theater</v>
      </c>
      <c r="R3600" t="str">
        <f t="shared" si="359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56"/>
        <v>202</v>
      </c>
      <c r="P3601">
        <f t="shared" si="357"/>
        <v>59.4</v>
      </c>
      <c r="Q3601" t="str">
        <f t="shared" si="358"/>
        <v>theater</v>
      </c>
      <c r="R3601" t="str">
        <f t="shared" si="359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56"/>
        <v>130</v>
      </c>
      <c r="P3602">
        <f t="shared" si="357"/>
        <v>3.3</v>
      </c>
      <c r="Q3602" t="str">
        <f t="shared" si="358"/>
        <v>theater</v>
      </c>
      <c r="R3602" t="str">
        <f t="shared" si="359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56"/>
        <v>104.35</v>
      </c>
      <c r="P3603">
        <f t="shared" si="357"/>
        <v>39.4</v>
      </c>
      <c r="Q3603" t="str">
        <f t="shared" si="358"/>
        <v>theater</v>
      </c>
      <c r="R3603" t="str">
        <f t="shared" si="359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56"/>
        <v>100.05</v>
      </c>
      <c r="P3604">
        <f t="shared" si="357"/>
        <v>81.7</v>
      </c>
      <c r="Q3604" t="str">
        <f t="shared" si="358"/>
        <v>theater</v>
      </c>
      <c r="R3604" t="str">
        <f t="shared" si="359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56"/>
        <v>170.67</v>
      </c>
      <c r="P3605">
        <f t="shared" si="357"/>
        <v>44.9</v>
      </c>
      <c r="Q3605" t="str">
        <f t="shared" si="358"/>
        <v>theater</v>
      </c>
      <c r="R3605" t="str">
        <f t="shared" si="359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56"/>
        <v>112.83</v>
      </c>
      <c r="P3606">
        <f t="shared" si="357"/>
        <v>49.1</v>
      </c>
      <c r="Q3606" t="str">
        <f t="shared" si="358"/>
        <v>theater</v>
      </c>
      <c r="R3606" t="str">
        <f t="shared" si="359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56"/>
        <v>184</v>
      </c>
      <c r="P3607">
        <f t="shared" si="357"/>
        <v>30.7</v>
      </c>
      <c r="Q3607" t="str">
        <f t="shared" si="358"/>
        <v>theater</v>
      </c>
      <c r="R3607" t="str">
        <f t="shared" si="359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56"/>
        <v>130.27000000000001</v>
      </c>
      <c r="P3608">
        <f t="shared" si="357"/>
        <v>61.1</v>
      </c>
      <c r="Q3608" t="str">
        <f t="shared" si="358"/>
        <v>theater</v>
      </c>
      <c r="R3608" t="str">
        <f t="shared" si="359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56"/>
        <v>105.45</v>
      </c>
      <c r="P3609">
        <f t="shared" si="357"/>
        <v>29</v>
      </c>
      <c r="Q3609" t="str">
        <f t="shared" si="358"/>
        <v>theater</v>
      </c>
      <c r="R3609" t="str">
        <f t="shared" si="359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56"/>
        <v>100</v>
      </c>
      <c r="P3610">
        <f t="shared" si="357"/>
        <v>29.6</v>
      </c>
      <c r="Q3610" t="str">
        <f t="shared" si="358"/>
        <v>theater</v>
      </c>
      <c r="R3610" t="str">
        <f t="shared" si="359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56"/>
        <v>153.32</v>
      </c>
      <c r="P3611">
        <f t="shared" si="357"/>
        <v>143.1</v>
      </c>
      <c r="Q3611" t="str">
        <f t="shared" si="358"/>
        <v>theater</v>
      </c>
      <c r="R3611" t="str">
        <f t="shared" si="359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56"/>
        <v>162.30000000000001</v>
      </c>
      <c r="P3612">
        <f t="shared" si="357"/>
        <v>52.4</v>
      </c>
      <c r="Q3612" t="str">
        <f t="shared" si="358"/>
        <v>theater</v>
      </c>
      <c r="R3612" t="str">
        <f t="shared" si="359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56"/>
        <v>136</v>
      </c>
      <c r="P3613">
        <f t="shared" si="357"/>
        <v>66.7</v>
      </c>
      <c r="Q3613" t="str">
        <f t="shared" si="358"/>
        <v>theater</v>
      </c>
      <c r="R3613" t="str">
        <f t="shared" si="359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56"/>
        <v>144.4</v>
      </c>
      <c r="P3614">
        <f t="shared" si="357"/>
        <v>126.7</v>
      </c>
      <c r="Q3614" t="str">
        <f t="shared" si="358"/>
        <v>theater</v>
      </c>
      <c r="R3614" t="str">
        <f t="shared" si="359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56"/>
        <v>100</v>
      </c>
      <c r="P3615">
        <f t="shared" si="357"/>
        <v>62.5</v>
      </c>
      <c r="Q3615" t="str">
        <f t="shared" si="358"/>
        <v>theater</v>
      </c>
      <c r="R3615" t="str">
        <f t="shared" si="359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56"/>
        <v>100.8</v>
      </c>
      <c r="P3616">
        <f t="shared" si="357"/>
        <v>35.5</v>
      </c>
      <c r="Q3616" t="str">
        <f t="shared" si="358"/>
        <v>theater</v>
      </c>
      <c r="R3616" t="str">
        <f t="shared" si="359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56"/>
        <v>106.8</v>
      </c>
      <c r="P3617">
        <f t="shared" si="357"/>
        <v>37.1</v>
      </c>
      <c r="Q3617" t="str">
        <f t="shared" si="358"/>
        <v>theater</v>
      </c>
      <c r="R3617" t="str">
        <f t="shared" si="359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56"/>
        <v>124.8</v>
      </c>
      <c r="P3618">
        <f t="shared" si="357"/>
        <v>69.3</v>
      </c>
      <c r="Q3618" t="str">
        <f t="shared" si="358"/>
        <v>theater</v>
      </c>
      <c r="R3618" t="str">
        <f t="shared" si="359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56"/>
        <v>118.92</v>
      </c>
      <c r="P3619">
        <f t="shared" si="357"/>
        <v>17.3</v>
      </c>
      <c r="Q3619" t="str">
        <f t="shared" si="358"/>
        <v>theater</v>
      </c>
      <c r="R3619" t="str">
        <f t="shared" si="359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56"/>
        <v>101</v>
      </c>
      <c r="P3620">
        <f t="shared" si="357"/>
        <v>36.1</v>
      </c>
      <c r="Q3620" t="str">
        <f t="shared" si="358"/>
        <v>theater</v>
      </c>
      <c r="R3620" t="str">
        <f t="shared" si="359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56"/>
        <v>113</v>
      </c>
      <c r="P3621">
        <f t="shared" si="357"/>
        <v>66.5</v>
      </c>
      <c r="Q3621" t="str">
        <f t="shared" si="358"/>
        <v>theater</v>
      </c>
      <c r="R3621" t="str">
        <f t="shared" si="359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56"/>
        <v>105.19</v>
      </c>
      <c r="P3622">
        <f t="shared" si="357"/>
        <v>56.1</v>
      </c>
      <c r="Q3622" t="str">
        <f t="shared" si="358"/>
        <v>theater</v>
      </c>
      <c r="R3622" t="str">
        <f t="shared" si="359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56"/>
        <v>109.73</v>
      </c>
      <c r="P3623">
        <f t="shared" si="357"/>
        <v>47</v>
      </c>
      <c r="Q3623" t="str">
        <f t="shared" si="358"/>
        <v>theater</v>
      </c>
      <c r="R3623" t="str">
        <f t="shared" si="359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56"/>
        <v>100.1</v>
      </c>
      <c r="P3624">
        <f t="shared" si="357"/>
        <v>47.7</v>
      </c>
      <c r="Q3624" t="str">
        <f t="shared" si="358"/>
        <v>theater</v>
      </c>
      <c r="R3624" t="str">
        <f t="shared" si="359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56"/>
        <v>120</v>
      </c>
      <c r="P3625">
        <f t="shared" si="357"/>
        <v>88.2</v>
      </c>
      <c r="Q3625" t="str">
        <f t="shared" si="358"/>
        <v>theater</v>
      </c>
      <c r="R3625" t="str">
        <f t="shared" si="359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56"/>
        <v>104.93</v>
      </c>
      <c r="P3626">
        <f t="shared" si="357"/>
        <v>80.7</v>
      </c>
      <c r="Q3626" t="str">
        <f t="shared" si="358"/>
        <v>theater</v>
      </c>
      <c r="R3626" t="str">
        <f t="shared" si="359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56"/>
        <v>102.67</v>
      </c>
      <c r="P3627">
        <f t="shared" si="357"/>
        <v>39.5</v>
      </c>
      <c r="Q3627" t="str">
        <f t="shared" si="358"/>
        <v>theater</v>
      </c>
      <c r="R3627" t="str">
        <f t="shared" si="359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56"/>
        <v>101.83</v>
      </c>
      <c r="P3628">
        <f t="shared" si="357"/>
        <v>84.9</v>
      </c>
      <c r="Q3628" t="str">
        <f t="shared" si="358"/>
        <v>theater</v>
      </c>
      <c r="R3628" t="str">
        <f t="shared" si="359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56"/>
        <v>100</v>
      </c>
      <c r="P3629">
        <f t="shared" si="357"/>
        <v>69</v>
      </c>
      <c r="Q3629" t="str">
        <f t="shared" si="358"/>
        <v>theater</v>
      </c>
      <c r="R3629" t="str">
        <f t="shared" si="359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56"/>
        <v>0</v>
      </c>
      <c r="P3630">
        <f t="shared" si="357"/>
        <v>0</v>
      </c>
      <c r="Q3630" t="str">
        <f t="shared" si="358"/>
        <v>theater</v>
      </c>
      <c r="R3630" t="str">
        <f t="shared" si="359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56"/>
        <v>0</v>
      </c>
      <c r="P3631">
        <f t="shared" si="357"/>
        <v>1</v>
      </c>
      <c r="Q3631" t="str">
        <f t="shared" si="358"/>
        <v>theater</v>
      </c>
      <c r="R3631" t="str">
        <f t="shared" si="359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56"/>
        <v>0.03</v>
      </c>
      <c r="P3632">
        <f t="shared" si="357"/>
        <v>1</v>
      </c>
      <c r="Q3632" t="str">
        <f t="shared" si="358"/>
        <v>theater</v>
      </c>
      <c r="R3632" t="str">
        <f t="shared" si="359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56"/>
        <v>51.02</v>
      </c>
      <c r="P3633">
        <f t="shared" si="357"/>
        <v>147.9</v>
      </c>
      <c r="Q3633" t="str">
        <f t="shared" si="358"/>
        <v>theater</v>
      </c>
      <c r="R3633" t="str">
        <f t="shared" si="359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56"/>
        <v>20</v>
      </c>
      <c r="P3634">
        <f t="shared" si="357"/>
        <v>100</v>
      </c>
      <c r="Q3634" t="str">
        <f t="shared" si="358"/>
        <v>theater</v>
      </c>
      <c r="R3634" t="str">
        <f t="shared" si="359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56"/>
        <v>35.24</v>
      </c>
      <c r="P3635">
        <f t="shared" si="357"/>
        <v>56.8</v>
      </c>
      <c r="Q3635" t="str">
        <f t="shared" si="358"/>
        <v>theater</v>
      </c>
      <c r="R3635" t="str">
        <f t="shared" si="359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56"/>
        <v>4.25</v>
      </c>
      <c r="P3636">
        <f t="shared" si="357"/>
        <v>176.9</v>
      </c>
      <c r="Q3636" t="str">
        <f t="shared" si="358"/>
        <v>theater</v>
      </c>
      <c r="R3636" t="str">
        <f t="shared" si="359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56"/>
        <v>36.46</v>
      </c>
      <c r="P3637">
        <f t="shared" si="357"/>
        <v>127.6</v>
      </c>
      <c r="Q3637" t="str">
        <f t="shared" si="358"/>
        <v>theater</v>
      </c>
      <c r="R3637" t="str">
        <f t="shared" si="359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56"/>
        <v>0</v>
      </c>
      <c r="P3638">
        <f t="shared" si="357"/>
        <v>0</v>
      </c>
      <c r="Q3638" t="str">
        <f t="shared" si="358"/>
        <v>theater</v>
      </c>
      <c r="R3638" t="str">
        <f t="shared" si="359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56"/>
        <v>30.87</v>
      </c>
      <c r="P3639">
        <f t="shared" si="357"/>
        <v>66.099999999999994</v>
      </c>
      <c r="Q3639" t="str">
        <f t="shared" si="358"/>
        <v>theater</v>
      </c>
      <c r="R3639" t="str">
        <f t="shared" si="359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56"/>
        <v>6.55</v>
      </c>
      <c r="P3640">
        <f t="shared" si="357"/>
        <v>108</v>
      </c>
      <c r="Q3640" t="str">
        <f t="shared" si="358"/>
        <v>theater</v>
      </c>
      <c r="R3640" t="str">
        <f t="shared" si="359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56"/>
        <v>0</v>
      </c>
      <c r="P3641">
        <f t="shared" si="357"/>
        <v>1</v>
      </c>
      <c r="Q3641" t="str">
        <f t="shared" si="358"/>
        <v>theater</v>
      </c>
      <c r="R3641" t="str">
        <f t="shared" si="359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56"/>
        <v>5.5</v>
      </c>
      <c r="P3642">
        <f t="shared" si="357"/>
        <v>18.3</v>
      </c>
      <c r="Q3642" t="str">
        <f t="shared" si="358"/>
        <v>theater</v>
      </c>
      <c r="R3642" t="str">
        <f t="shared" si="359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56"/>
        <v>0</v>
      </c>
      <c r="P3643">
        <f t="shared" si="357"/>
        <v>0</v>
      </c>
      <c r="Q3643" t="str">
        <f t="shared" si="358"/>
        <v>theater</v>
      </c>
      <c r="R3643" t="str">
        <f t="shared" si="359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56"/>
        <v>2.14</v>
      </c>
      <c r="P3644">
        <f t="shared" si="357"/>
        <v>7.5</v>
      </c>
      <c r="Q3644" t="str">
        <f t="shared" si="358"/>
        <v>theater</v>
      </c>
      <c r="R3644" t="str">
        <f t="shared" si="359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56"/>
        <v>0</v>
      </c>
      <c r="P3645">
        <f t="shared" si="357"/>
        <v>0</v>
      </c>
      <c r="Q3645" t="str">
        <f t="shared" si="358"/>
        <v>theater</v>
      </c>
      <c r="R3645" t="str">
        <f t="shared" si="359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56"/>
        <v>16.420000000000002</v>
      </c>
      <c r="P3646">
        <f t="shared" si="357"/>
        <v>68.400000000000006</v>
      </c>
      <c r="Q3646" t="str">
        <f t="shared" si="358"/>
        <v>theater</v>
      </c>
      <c r="R3646" t="str">
        <f t="shared" si="359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56"/>
        <v>0.1</v>
      </c>
      <c r="P3647">
        <f t="shared" si="357"/>
        <v>1</v>
      </c>
      <c r="Q3647" t="str">
        <f t="shared" si="358"/>
        <v>theater</v>
      </c>
      <c r="R3647" t="str">
        <f t="shared" si="359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56"/>
        <v>4.8099999999999996</v>
      </c>
      <c r="P3648">
        <f t="shared" si="357"/>
        <v>60.1</v>
      </c>
      <c r="Q3648" t="str">
        <f t="shared" si="358"/>
        <v>theater</v>
      </c>
      <c r="R3648" t="str">
        <f t="shared" si="359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56"/>
        <v>6</v>
      </c>
      <c r="P3649">
        <f t="shared" si="357"/>
        <v>15</v>
      </c>
      <c r="Q3649" t="str">
        <f t="shared" si="358"/>
        <v>theater</v>
      </c>
      <c r="R3649" t="str">
        <f t="shared" si="359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56"/>
        <v>100.38</v>
      </c>
      <c r="P3650">
        <f t="shared" si="357"/>
        <v>550</v>
      </c>
      <c r="Q3650" t="str">
        <f t="shared" si="358"/>
        <v>theater</v>
      </c>
      <c r="R3650" t="str">
        <f t="shared" si="359"/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60">ROUND((E3651/D3651)*100,2)</f>
        <v>104</v>
      </c>
      <c r="P3651">
        <f t="shared" ref="P3651:P3714" si="361">IF(E3651=0, 0,ROUND( E3651/L3651,1))</f>
        <v>97.5</v>
      </c>
      <c r="Q3651" t="str">
        <f t="shared" ref="Q3651:Q3714" si="362">LEFT(N3651,FIND("/",N3651,1)-1)</f>
        <v>theater</v>
      </c>
      <c r="R3651" t="str">
        <f t="shared" ref="R3651:R3714" si="363">MID(N3651,FIND("/",N3651)+1,256)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60"/>
        <v>100</v>
      </c>
      <c r="P3652">
        <f t="shared" si="361"/>
        <v>29.4</v>
      </c>
      <c r="Q3652" t="str">
        <f t="shared" si="362"/>
        <v>theater</v>
      </c>
      <c r="R3652" t="str">
        <f t="shared" si="363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60"/>
        <v>104</v>
      </c>
      <c r="P3653">
        <f t="shared" si="361"/>
        <v>57.8</v>
      </c>
      <c r="Q3653" t="str">
        <f t="shared" si="362"/>
        <v>theater</v>
      </c>
      <c r="R3653" t="str">
        <f t="shared" si="363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60"/>
        <v>250.67</v>
      </c>
      <c r="P3654">
        <f t="shared" si="361"/>
        <v>44.2</v>
      </c>
      <c r="Q3654" t="str">
        <f t="shared" si="362"/>
        <v>theater</v>
      </c>
      <c r="R3654" t="str">
        <f t="shared" si="363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60"/>
        <v>100.5</v>
      </c>
      <c r="P3655">
        <f t="shared" si="361"/>
        <v>60.9</v>
      </c>
      <c r="Q3655" t="str">
        <f t="shared" si="362"/>
        <v>theater</v>
      </c>
      <c r="R3655" t="str">
        <f t="shared" si="363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60"/>
        <v>174.4</v>
      </c>
      <c r="P3656">
        <f t="shared" si="361"/>
        <v>68.8</v>
      </c>
      <c r="Q3656" t="str">
        <f t="shared" si="362"/>
        <v>theater</v>
      </c>
      <c r="R3656" t="str">
        <f t="shared" si="363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60"/>
        <v>116.26</v>
      </c>
      <c r="P3657">
        <f t="shared" si="361"/>
        <v>73.599999999999994</v>
      </c>
      <c r="Q3657" t="str">
        <f t="shared" si="362"/>
        <v>theater</v>
      </c>
      <c r="R3657" t="str">
        <f t="shared" si="363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60"/>
        <v>105.82</v>
      </c>
      <c r="P3658">
        <f t="shared" si="361"/>
        <v>115</v>
      </c>
      <c r="Q3658" t="str">
        <f t="shared" si="362"/>
        <v>theater</v>
      </c>
      <c r="R3658" t="str">
        <f t="shared" si="363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60"/>
        <v>110.75</v>
      </c>
      <c r="P3659">
        <f t="shared" si="361"/>
        <v>110.8</v>
      </c>
      <c r="Q3659" t="str">
        <f t="shared" si="362"/>
        <v>theater</v>
      </c>
      <c r="R3659" t="str">
        <f t="shared" si="363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60"/>
        <v>100.67</v>
      </c>
      <c r="P3660">
        <f t="shared" si="361"/>
        <v>75.5</v>
      </c>
      <c r="Q3660" t="str">
        <f t="shared" si="362"/>
        <v>theater</v>
      </c>
      <c r="R3660" t="str">
        <f t="shared" si="363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60"/>
        <v>102.03</v>
      </c>
      <c r="P3661">
        <f t="shared" si="361"/>
        <v>235.5</v>
      </c>
      <c r="Q3661" t="str">
        <f t="shared" si="362"/>
        <v>theater</v>
      </c>
      <c r="R3661" t="str">
        <f t="shared" si="363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60"/>
        <v>100</v>
      </c>
      <c r="P3662">
        <f t="shared" si="361"/>
        <v>11.4</v>
      </c>
      <c r="Q3662" t="str">
        <f t="shared" si="362"/>
        <v>theater</v>
      </c>
      <c r="R3662" t="str">
        <f t="shared" si="363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60"/>
        <v>111</v>
      </c>
      <c r="P3663">
        <f t="shared" si="361"/>
        <v>92.5</v>
      </c>
      <c r="Q3663" t="str">
        <f t="shared" si="362"/>
        <v>theater</v>
      </c>
      <c r="R3663" t="str">
        <f t="shared" si="363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60"/>
        <v>101.43</v>
      </c>
      <c r="P3664">
        <f t="shared" si="361"/>
        <v>202.9</v>
      </c>
      <c r="Q3664" t="str">
        <f t="shared" si="362"/>
        <v>theater</v>
      </c>
      <c r="R3664" t="str">
        <f t="shared" si="363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60"/>
        <v>104</v>
      </c>
      <c r="P3665">
        <f t="shared" si="361"/>
        <v>26</v>
      </c>
      <c r="Q3665" t="str">
        <f t="shared" si="362"/>
        <v>theater</v>
      </c>
      <c r="R3665" t="str">
        <f t="shared" si="363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60"/>
        <v>109.38</v>
      </c>
      <c r="P3666">
        <f t="shared" si="361"/>
        <v>46.1</v>
      </c>
      <c r="Q3666" t="str">
        <f t="shared" si="362"/>
        <v>theater</v>
      </c>
      <c r="R3666" t="str">
        <f t="shared" si="363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60"/>
        <v>115.16</v>
      </c>
      <c r="P3667">
        <f t="shared" si="361"/>
        <v>51</v>
      </c>
      <c r="Q3667" t="str">
        <f t="shared" si="362"/>
        <v>theater</v>
      </c>
      <c r="R3667" t="str">
        <f t="shared" si="363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60"/>
        <v>100</v>
      </c>
      <c r="P3668">
        <f t="shared" si="361"/>
        <v>31.6</v>
      </c>
      <c r="Q3668" t="str">
        <f t="shared" si="362"/>
        <v>theater</v>
      </c>
      <c r="R3668" t="str">
        <f t="shared" si="363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60"/>
        <v>103.17</v>
      </c>
      <c r="P3669">
        <f t="shared" si="361"/>
        <v>53.4</v>
      </c>
      <c r="Q3669" t="str">
        <f t="shared" si="362"/>
        <v>theater</v>
      </c>
      <c r="R3669" t="str">
        <f t="shared" si="363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60"/>
        <v>103.5</v>
      </c>
      <c r="P3670">
        <f t="shared" si="361"/>
        <v>37</v>
      </c>
      <c r="Q3670" t="str">
        <f t="shared" si="362"/>
        <v>theater</v>
      </c>
      <c r="R3670" t="str">
        <f t="shared" si="363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60"/>
        <v>138.19999999999999</v>
      </c>
      <c r="P3671">
        <f t="shared" si="361"/>
        <v>81.3</v>
      </c>
      <c r="Q3671" t="str">
        <f t="shared" si="362"/>
        <v>theater</v>
      </c>
      <c r="R3671" t="str">
        <f t="shared" si="363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60"/>
        <v>109.55</v>
      </c>
      <c r="P3672">
        <f t="shared" si="361"/>
        <v>20.100000000000001</v>
      </c>
      <c r="Q3672" t="str">
        <f t="shared" si="362"/>
        <v>theater</v>
      </c>
      <c r="R3672" t="str">
        <f t="shared" si="363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60"/>
        <v>100.86</v>
      </c>
      <c r="P3673">
        <f t="shared" si="361"/>
        <v>88.3</v>
      </c>
      <c r="Q3673" t="str">
        <f t="shared" si="362"/>
        <v>theater</v>
      </c>
      <c r="R3673" t="str">
        <f t="shared" si="363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60"/>
        <v>101.53</v>
      </c>
      <c r="P3674">
        <f t="shared" si="361"/>
        <v>53.4</v>
      </c>
      <c r="Q3674" t="str">
        <f t="shared" si="362"/>
        <v>theater</v>
      </c>
      <c r="R3674" t="str">
        <f t="shared" si="363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60"/>
        <v>113.63</v>
      </c>
      <c r="P3675">
        <f t="shared" si="361"/>
        <v>39.9</v>
      </c>
      <c r="Q3675" t="str">
        <f t="shared" si="362"/>
        <v>theater</v>
      </c>
      <c r="R3675" t="str">
        <f t="shared" si="363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60"/>
        <v>100</v>
      </c>
      <c r="P3676">
        <f t="shared" si="361"/>
        <v>145.19999999999999</v>
      </c>
      <c r="Q3676" t="str">
        <f t="shared" si="362"/>
        <v>theater</v>
      </c>
      <c r="R3676" t="str">
        <f t="shared" si="363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60"/>
        <v>140</v>
      </c>
      <c r="P3677">
        <f t="shared" si="361"/>
        <v>23.3</v>
      </c>
      <c r="Q3677" t="str">
        <f t="shared" si="362"/>
        <v>theater</v>
      </c>
      <c r="R3677" t="str">
        <f t="shared" si="363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60"/>
        <v>128.75</v>
      </c>
      <c r="P3678">
        <f t="shared" si="361"/>
        <v>64.400000000000006</v>
      </c>
      <c r="Q3678" t="str">
        <f t="shared" si="362"/>
        <v>theater</v>
      </c>
      <c r="R3678" t="str">
        <f t="shared" si="363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60"/>
        <v>102.9</v>
      </c>
      <c r="P3679">
        <f t="shared" si="361"/>
        <v>62.1</v>
      </c>
      <c r="Q3679" t="str">
        <f t="shared" si="362"/>
        <v>theater</v>
      </c>
      <c r="R3679" t="str">
        <f t="shared" si="363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60"/>
        <v>102.5</v>
      </c>
      <c r="P3680">
        <f t="shared" si="361"/>
        <v>66.099999999999994</v>
      </c>
      <c r="Q3680" t="str">
        <f t="shared" si="362"/>
        <v>theater</v>
      </c>
      <c r="R3680" t="str">
        <f t="shared" si="363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60"/>
        <v>110.1</v>
      </c>
      <c r="P3681">
        <f t="shared" si="361"/>
        <v>73.400000000000006</v>
      </c>
      <c r="Q3681" t="str">
        <f t="shared" si="362"/>
        <v>theater</v>
      </c>
      <c r="R3681" t="str">
        <f t="shared" si="363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60"/>
        <v>112.77</v>
      </c>
      <c r="P3682">
        <f t="shared" si="361"/>
        <v>99.5</v>
      </c>
      <c r="Q3682" t="str">
        <f t="shared" si="362"/>
        <v>theater</v>
      </c>
      <c r="R3682" t="str">
        <f t="shared" si="363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60"/>
        <v>111.9</v>
      </c>
      <c r="P3683">
        <f t="shared" si="361"/>
        <v>62.2</v>
      </c>
      <c r="Q3683" t="str">
        <f t="shared" si="362"/>
        <v>theater</v>
      </c>
      <c r="R3683" t="str">
        <f t="shared" si="363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60"/>
        <v>139.19999999999999</v>
      </c>
      <c r="P3684">
        <f t="shared" si="361"/>
        <v>62.3</v>
      </c>
      <c r="Q3684" t="str">
        <f t="shared" si="362"/>
        <v>theater</v>
      </c>
      <c r="R3684" t="str">
        <f t="shared" si="363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60"/>
        <v>110.86</v>
      </c>
      <c r="P3685">
        <f t="shared" si="361"/>
        <v>58.8</v>
      </c>
      <c r="Q3685" t="str">
        <f t="shared" si="362"/>
        <v>theater</v>
      </c>
      <c r="R3685" t="str">
        <f t="shared" si="363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60"/>
        <v>139.07</v>
      </c>
      <c r="P3686">
        <f t="shared" si="361"/>
        <v>45.3</v>
      </c>
      <c r="Q3686" t="str">
        <f t="shared" si="362"/>
        <v>theater</v>
      </c>
      <c r="R3686" t="str">
        <f t="shared" si="363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60"/>
        <v>105.7</v>
      </c>
      <c r="P3687">
        <f t="shared" si="361"/>
        <v>41.9</v>
      </c>
      <c r="Q3687" t="str">
        <f t="shared" si="362"/>
        <v>theater</v>
      </c>
      <c r="R3687" t="str">
        <f t="shared" si="363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60"/>
        <v>101.43</v>
      </c>
      <c r="P3688">
        <f t="shared" si="361"/>
        <v>59.2</v>
      </c>
      <c r="Q3688" t="str">
        <f t="shared" si="362"/>
        <v>theater</v>
      </c>
      <c r="R3688" t="str">
        <f t="shared" si="363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60"/>
        <v>100.25</v>
      </c>
      <c r="P3689">
        <f t="shared" si="361"/>
        <v>200.5</v>
      </c>
      <c r="Q3689" t="str">
        <f t="shared" si="362"/>
        <v>theater</v>
      </c>
      <c r="R3689" t="str">
        <f t="shared" si="363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60"/>
        <v>109.17</v>
      </c>
      <c r="P3690">
        <f t="shared" si="361"/>
        <v>84</v>
      </c>
      <c r="Q3690" t="str">
        <f t="shared" si="362"/>
        <v>theater</v>
      </c>
      <c r="R3690" t="str">
        <f t="shared" si="363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60"/>
        <v>118.33</v>
      </c>
      <c r="P3691">
        <f t="shared" si="361"/>
        <v>57.3</v>
      </c>
      <c r="Q3691" t="str">
        <f t="shared" si="362"/>
        <v>theater</v>
      </c>
      <c r="R3691" t="str">
        <f t="shared" si="363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60"/>
        <v>120</v>
      </c>
      <c r="P3692">
        <f t="shared" si="361"/>
        <v>58.1</v>
      </c>
      <c r="Q3692" t="str">
        <f t="shared" si="362"/>
        <v>theater</v>
      </c>
      <c r="R3692" t="str">
        <f t="shared" si="363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60"/>
        <v>127.96</v>
      </c>
      <c r="P3693">
        <f t="shared" si="361"/>
        <v>186.8</v>
      </c>
      <c r="Q3693" t="str">
        <f t="shared" si="362"/>
        <v>theater</v>
      </c>
      <c r="R3693" t="str">
        <f t="shared" si="363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60"/>
        <v>126</v>
      </c>
      <c r="P3694">
        <f t="shared" si="361"/>
        <v>74.099999999999994</v>
      </c>
      <c r="Q3694" t="str">
        <f t="shared" si="362"/>
        <v>theater</v>
      </c>
      <c r="R3694" t="str">
        <f t="shared" si="363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60"/>
        <v>129.13</v>
      </c>
      <c r="P3695">
        <f t="shared" si="361"/>
        <v>30.7</v>
      </c>
      <c r="Q3695" t="str">
        <f t="shared" si="362"/>
        <v>theater</v>
      </c>
      <c r="R3695" t="str">
        <f t="shared" si="363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60"/>
        <v>107.43</v>
      </c>
      <c r="P3696">
        <f t="shared" si="361"/>
        <v>62.7</v>
      </c>
      <c r="Q3696" t="str">
        <f t="shared" si="362"/>
        <v>theater</v>
      </c>
      <c r="R3696" t="str">
        <f t="shared" si="363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60"/>
        <v>100.13</v>
      </c>
      <c r="P3697">
        <f t="shared" si="361"/>
        <v>121.4</v>
      </c>
      <c r="Q3697" t="str">
        <f t="shared" si="362"/>
        <v>theater</v>
      </c>
      <c r="R3697" t="str">
        <f t="shared" si="363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60"/>
        <v>155</v>
      </c>
      <c r="P3698">
        <f t="shared" si="361"/>
        <v>39.700000000000003</v>
      </c>
      <c r="Q3698" t="str">
        <f t="shared" si="362"/>
        <v>theater</v>
      </c>
      <c r="R3698" t="str">
        <f t="shared" si="363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60"/>
        <v>108</v>
      </c>
      <c r="P3699">
        <f t="shared" si="361"/>
        <v>72</v>
      </c>
      <c r="Q3699" t="str">
        <f t="shared" si="362"/>
        <v>theater</v>
      </c>
      <c r="R3699" t="str">
        <f t="shared" si="363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60"/>
        <v>110.52</v>
      </c>
      <c r="P3700">
        <f t="shared" si="361"/>
        <v>40.6</v>
      </c>
      <c r="Q3700" t="str">
        <f t="shared" si="362"/>
        <v>theater</v>
      </c>
      <c r="R3700" t="str">
        <f t="shared" si="363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60"/>
        <v>100.8</v>
      </c>
      <c r="P3701">
        <f t="shared" si="361"/>
        <v>63</v>
      </c>
      <c r="Q3701" t="str">
        <f t="shared" si="362"/>
        <v>theater</v>
      </c>
      <c r="R3701" t="str">
        <f t="shared" si="363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60"/>
        <v>121.2</v>
      </c>
      <c r="P3702">
        <f t="shared" si="361"/>
        <v>33.700000000000003</v>
      </c>
      <c r="Q3702" t="str">
        <f t="shared" si="362"/>
        <v>theater</v>
      </c>
      <c r="R3702" t="str">
        <f t="shared" si="363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60"/>
        <v>100.33</v>
      </c>
      <c r="P3703">
        <f t="shared" si="361"/>
        <v>38.6</v>
      </c>
      <c r="Q3703" t="str">
        <f t="shared" si="362"/>
        <v>theater</v>
      </c>
      <c r="R3703" t="str">
        <f t="shared" si="363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60"/>
        <v>109.17</v>
      </c>
      <c r="P3704">
        <f t="shared" si="361"/>
        <v>156</v>
      </c>
      <c r="Q3704" t="str">
        <f t="shared" si="362"/>
        <v>theater</v>
      </c>
      <c r="R3704" t="str">
        <f t="shared" si="363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60"/>
        <v>123.43</v>
      </c>
      <c r="P3705">
        <f t="shared" si="361"/>
        <v>43.2</v>
      </c>
      <c r="Q3705" t="str">
        <f t="shared" si="362"/>
        <v>theater</v>
      </c>
      <c r="R3705" t="str">
        <f t="shared" si="363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60"/>
        <v>136.34</v>
      </c>
      <c r="P3706">
        <f t="shared" si="361"/>
        <v>15.1</v>
      </c>
      <c r="Q3706" t="str">
        <f t="shared" si="362"/>
        <v>theater</v>
      </c>
      <c r="R3706" t="str">
        <f t="shared" si="363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60"/>
        <v>103.47</v>
      </c>
      <c r="P3707">
        <f t="shared" si="361"/>
        <v>83.6</v>
      </c>
      <c r="Q3707" t="str">
        <f t="shared" si="362"/>
        <v>theater</v>
      </c>
      <c r="R3707" t="str">
        <f t="shared" si="363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60"/>
        <v>121.33</v>
      </c>
      <c r="P3708">
        <f t="shared" si="361"/>
        <v>140</v>
      </c>
      <c r="Q3708" t="str">
        <f t="shared" si="362"/>
        <v>theater</v>
      </c>
      <c r="R3708" t="str">
        <f t="shared" si="363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60"/>
        <v>186</v>
      </c>
      <c r="P3709">
        <f t="shared" si="361"/>
        <v>80.900000000000006</v>
      </c>
      <c r="Q3709" t="str">
        <f t="shared" si="362"/>
        <v>theater</v>
      </c>
      <c r="R3709" t="str">
        <f t="shared" si="363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60"/>
        <v>300</v>
      </c>
      <c r="P3710">
        <f t="shared" si="361"/>
        <v>53.8</v>
      </c>
      <c r="Q3710" t="str">
        <f t="shared" si="362"/>
        <v>theater</v>
      </c>
      <c r="R3710" t="str">
        <f t="shared" si="363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60"/>
        <v>108.25</v>
      </c>
      <c r="P3711">
        <f t="shared" si="361"/>
        <v>30.9</v>
      </c>
      <c r="Q3711" t="str">
        <f t="shared" si="362"/>
        <v>theater</v>
      </c>
      <c r="R3711" t="str">
        <f t="shared" si="363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60"/>
        <v>141.15</v>
      </c>
      <c r="P3712">
        <f t="shared" si="361"/>
        <v>68</v>
      </c>
      <c r="Q3712" t="str">
        <f t="shared" si="362"/>
        <v>theater</v>
      </c>
      <c r="R3712" t="str">
        <f t="shared" si="363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60"/>
        <v>114</v>
      </c>
      <c r="P3713">
        <f t="shared" si="361"/>
        <v>27.1</v>
      </c>
      <c r="Q3713" t="str">
        <f t="shared" si="362"/>
        <v>theater</v>
      </c>
      <c r="R3713" t="str">
        <f t="shared" si="363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60"/>
        <v>153.72999999999999</v>
      </c>
      <c r="P3714">
        <f t="shared" si="361"/>
        <v>110.9</v>
      </c>
      <c r="Q3714" t="str">
        <f t="shared" si="362"/>
        <v>theater</v>
      </c>
      <c r="R3714" t="str">
        <f t="shared" si="363"/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64">ROUND((E3715/D3715)*100,2)</f>
        <v>101.5</v>
      </c>
      <c r="P3715">
        <f t="shared" ref="P3715:P3778" si="365">IF(E3715=0, 0,ROUND( E3715/L3715,1))</f>
        <v>106.8</v>
      </c>
      <c r="Q3715" t="str">
        <f t="shared" ref="Q3715:Q3778" si="366">LEFT(N3715,FIND("/",N3715,1)-1)</f>
        <v>theater</v>
      </c>
      <c r="R3715" t="str">
        <f t="shared" ref="R3715:R3778" si="367">MID(N3715,FIND("/",N3715)+1,256)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64"/>
        <v>102.35</v>
      </c>
      <c r="P3716">
        <f t="shared" si="365"/>
        <v>105.5</v>
      </c>
      <c r="Q3716" t="str">
        <f t="shared" si="366"/>
        <v>theater</v>
      </c>
      <c r="R3716" t="str">
        <f t="shared" si="367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64"/>
        <v>102.57</v>
      </c>
      <c r="P3717">
        <f t="shared" si="365"/>
        <v>133</v>
      </c>
      <c r="Q3717" t="str">
        <f t="shared" si="366"/>
        <v>theater</v>
      </c>
      <c r="R3717" t="str">
        <f t="shared" si="367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64"/>
        <v>155.75</v>
      </c>
      <c r="P3718">
        <f t="shared" si="365"/>
        <v>51.9</v>
      </c>
      <c r="Q3718" t="str">
        <f t="shared" si="366"/>
        <v>theater</v>
      </c>
      <c r="R3718" t="str">
        <f t="shared" si="367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64"/>
        <v>100.75</v>
      </c>
      <c r="P3719">
        <f t="shared" si="365"/>
        <v>310</v>
      </c>
      <c r="Q3719" t="str">
        <f t="shared" si="366"/>
        <v>theater</v>
      </c>
      <c r="R3719" t="str">
        <f t="shared" si="367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64"/>
        <v>239.4</v>
      </c>
      <c r="P3720">
        <f t="shared" si="365"/>
        <v>26</v>
      </c>
      <c r="Q3720" t="str">
        <f t="shared" si="366"/>
        <v>theater</v>
      </c>
      <c r="R3720" t="str">
        <f t="shared" si="367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64"/>
        <v>210</v>
      </c>
      <c r="P3721">
        <f t="shared" si="365"/>
        <v>105</v>
      </c>
      <c r="Q3721" t="str">
        <f t="shared" si="366"/>
        <v>theater</v>
      </c>
      <c r="R3721" t="str">
        <f t="shared" si="367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64"/>
        <v>104.52</v>
      </c>
      <c r="P3722">
        <f t="shared" si="365"/>
        <v>86.2</v>
      </c>
      <c r="Q3722" t="str">
        <f t="shared" si="366"/>
        <v>theater</v>
      </c>
      <c r="R3722" t="str">
        <f t="shared" si="367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64"/>
        <v>100.8</v>
      </c>
      <c r="P3723">
        <f t="shared" si="365"/>
        <v>114.5</v>
      </c>
      <c r="Q3723" t="str">
        <f t="shared" si="366"/>
        <v>theater</v>
      </c>
      <c r="R3723" t="str">
        <f t="shared" si="367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64"/>
        <v>111.2</v>
      </c>
      <c r="P3724">
        <f t="shared" si="365"/>
        <v>47.7</v>
      </c>
      <c r="Q3724" t="str">
        <f t="shared" si="366"/>
        <v>theater</v>
      </c>
      <c r="R3724" t="str">
        <f t="shared" si="367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64"/>
        <v>102.04</v>
      </c>
      <c r="P3725">
        <f t="shared" si="365"/>
        <v>72.900000000000006</v>
      </c>
      <c r="Q3725" t="str">
        <f t="shared" si="366"/>
        <v>theater</v>
      </c>
      <c r="R3725" t="str">
        <f t="shared" si="367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64"/>
        <v>102.55</v>
      </c>
      <c r="P3726">
        <f t="shared" si="365"/>
        <v>49.5</v>
      </c>
      <c r="Q3726" t="str">
        <f t="shared" si="366"/>
        <v>theater</v>
      </c>
      <c r="R3726" t="str">
        <f t="shared" si="367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64"/>
        <v>127</v>
      </c>
      <c r="P3727">
        <f t="shared" si="365"/>
        <v>25.4</v>
      </c>
      <c r="Q3727" t="str">
        <f t="shared" si="366"/>
        <v>theater</v>
      </c>
      <c r="R3727" t="str">
        <f t="shared" si="367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64"/>
        <v>338.71</v>
      </c>
      <c r="P3728">
        <f t="shared" si="365"/>
        <v>62.6</v>
      </c>
      <c r="Q3728" t="str">
        <f t="shared" si="366"/>
        <v>theater</v>
      </c>
      <c r="R3728" t="str">
        <f t="shared" si="367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64"/>
        <v>100.75</v>
      </c>
      <c r="P3729">
        <f t="shared" si="365"/>
        <v>61.1</v>
      </c>
      <c r="Q3729" t="str">
        <f t="shared" si="366"/>
        <v>theater</v>
      </c>
      <c r="R3729" t="str">
        <f t="shared" si="367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64"/>
        <v>9.31</v>
      </c>
      <c r="P3730">
        <f t="shared" si="365"/>
        <v>60.1</v>
      </c>
      <c r="Q3730" t="str">
        <f t="shared" si="366"/>
        <v>theater</v>
      </c>
      <c r="R3730" t="str">
        <f t="shared" si="367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64"/>
        <v>7.24</v>
      </c>
      <c r="P3731">
        <f t="shared" si="365"/>
        <v>72.400000000000006</v>
      </c>
      <c r="Q3731" t="str">
        <f t="shared" si="366"/>
        <v>theater</v>
      </c>
      <c r="R3731" t="str">
        <f t="shared" si="367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64"/>
        <v>10</v>
      </c>
      <c r="P3732">
        <f t="shared" si="365"/>
        <v>100</v>
      </c>
      <c r="Q3732" t="str">
        <f t="shared" si="366"/>
        <v>theater</v>
      </c>
      <c r="R3732" t="str">
        <f t="shared" si="367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64"/>
        <v>11.27</v>
      </c>
      <c r="P3733">
        <f t="shared" si="365"/>
        <v>51.7</v>
      </c>
      <c r="Q3733" t="str">
        <f t="shared" si="366"/>
        <v>theater</v>
      </c>
      <c r="R3733" t="str">
        <f t="shared" si="367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64"/>
        <v>15.41</v>
      </c>
      <c r="P3734">
        <f t="shared" si="365"/>
        <v>32.799999999999997</v>
      </c>
      <c r="Q3734" t="str">
        <f t="shared" si="366"/>
        <v>theater</v>
      </c>
      <c r="R3734" t="str">
        <f t="shared" si="367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64"/>
        <v>0</v>
      </c>
      <c r="P3735">
        <f t="shared" si="365"/>
        <v>0</v>
      </c>
      <c r="Q3735" t="str">
        <f t="shared" si="366"/>
        <v>theater</v>
      </c>
      <c r="R3735" t="str">
        <f t="shared" si="367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64"/>
        <v>28.47</v>
      </c>
      <c r="P3736">
        <f t="shared" si="365"/>
        <v>61</v>
      </c>
      <c r="Q3736" t="str">
        <f t="shared" si="366"/>
        <v>theater</v>
      </c>
      <c r="R3736" t="str">
        <f t="shared" si="367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64"/>
        <v>13.33</v>
      </c>
      <c r="P3737">
        <f t="shared" si="365"/>
        <v>10</v>
      </c>
      <c r="Q3737" t="str">
        <f t="shared" si="366"/>
        <v>theater</v>
      </c>
      <c r="R3737" t="str">
        <f t="shared" si="367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64"/>
        <v>0.67</v>
      </c>
      <c r="P3738">
        <f t="shared" si="365"/>
        <v>10</v>
      </c>
      <c r="Q3738" t="str">
        <f t="shared" si="366"/>
        <v>theater</v>
      </c>
      <c r="R3738" t="str">
        <f t="shared" si="367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64"/>
        <v>21.43</v>
      </c>
      <c r="P3739">
        <f t="shared" si="365"/>
        <v>37.5</v>
      </c>
      <c r="Q3739" t="str">
        <f t="shared" si="366"/>
        <v>theater</v>
      </c>
      <c r="R3739" t="str">
        <f t="shared" si="367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64"/>
        <v>18</v>
      </c>
      <c r="P3740">
        <f t="shared" si="365"/>
        <v>45</v>
      </c>
      <c r="Q3740" t="str">
        <f t="shared" si="366"/>
        <v>theater</v>
      </c>
      <c r="R3740" t="str">
        <f t="shared" si="367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64"/>
        <v>20.13</v>
      </c>
      <c r="P3741">
        <f t="shared" si="365"/>
        <v>100.6</v>
      </c>
      <c r="Q3741" t="str">
        <f t="shared" si="366"/>
        <v>theater</v>
      </c>
      <c r="R3741" t="str">
        <f t="shared" si="367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64"/>
        <v>17.899999999999999</v>
      </c>
      <c r="P3742">
        <f t="shared" si="365"/>
        <v>25.6</v>
      </c>
      <c r="Q3742" t="str">
        <f t="shared" si="366"/>
        <v>theater</v>
      </c>
      <c r="R3742" t="str">
        <f t="shared" si="367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64"/>
        <v>0</v>
      </c>
      <c r="P3743">
        <f t="shared" si="365"/>
        <v>0</v>
      </c>
      <c r="Q3743" t="str">
        <f t="shared" si="366"/>
        <v>theater</v>
      </c>
      <c r="R3743" t="str">
        <f t="shared" si="367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64"/>
        <v>2</v>
      </c>
      <c r="P3744">
        <f t="shared" si="365"/>
        <v>25</v>
      </c>
      <c r="Q3744" t="str">
        <f t="shared" si="366"/>
        <v>theater</v>
      </c>
      <c r="R3744" t="str">
        <f t="shared" si="367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64"/>
        <v>0</v>
      </c>
      <c r="P3745">
        <f t="shared" si="365"/>
        <v>0</v>
      </c>
      <c r="Q3745" t="str">
        <f t="shared" si="366"/>
        <v>theater</v>
      </c>
      <c r="R3745" t="str">
        <f t="shared" si="367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64"/>
        <v>0</v>
      </c>
      <c r="P3746">
        <f t="shared" si="365"/>
        <v>0</v>
      </c>
      <c r="Q3746" t="str">
        <f t="shared" si="366"/>
        <v>theater</v>
      </c>
      <c r="R3746" t="str">
        <f t="shared" si="367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64"/>
        <v>10</v>
      </c>
      <c r="P3747">
        <f t="shared" si="365"/>
        <v>10</v>
      </c>
      <c r="Q3747" t="str">
        <f t="shared" si="366"/>
        <v>theater</v>
      </c>
      <c r="R3747" t="str">
        <f t="shared" si="367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64"/>
        <v>2.38</v>
      </c>
      <c r="P3748">
        <f t="shared" si="365"/>
        <v>202</v>
      </c>
      <c r="Q3748" t="str">
        <f t="shared" si="366"/>
        <v>theater</v>
      </c>
      <c r="R3748" t="str">
        <f t="shared" si="367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64"/>
        <v>1</v>
      </c>
      <c r="P3749">
        <f t="shared" si="365"/>
        <v>25</v>
      </c>
      <c r="Q3749" t="str">
        <f t="shared" si="366"/>
        <v>theater</v>
      </c>
      <c r="R3749" t="str">
        <f t="shared" si="367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64"/>
        <v>103.52</v>
      </c>
      <c r="P3750">
        <f t="shared" si="365"/>
        <v>99.5</v>
      </c>
      <c r="Q3750" t="str">
        <f t="shared" si="366"/>
        <v>theater</v>
      </c>
      <c r="R3750" t="str">
        <f t="shared" si="367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64"/>
        <v>105</v>
      </c>
      <c r="P3751">
        <f t="shared" si="365"/>
        <v>75</v>
      </c>
      <c r="Q3751" t="str">
        <f t="shared" si="366"/>
        <v>theater</v>
      </c>
      <c r="R3751" t="str">
        <f t="shared" si="367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64"/>
        <v>100.45</v>
      </c>
      <c r="P3752">
        <f t="shared" si="365"/>
        <v>215.3</v>
      </c>
      <c r="Q3752" t="str">
        <f t="shared" si="366"/>
        <v>theater</v>
      </c>
      <c r="R3752" t="str">
        <f t="shared" si="367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64"/>
        <v>132.6</v>
      </c>
      <c r="P3753">
        <f t="shared" si="365"/>
        <v>120.5</v>
      </c>
      <c r="Q3753" t="str">
        <f t="shared" si="366"/>
        <v>theater</v>
      </c>
      <c r="R3753" t="str">
        <f t="shared" si="367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64"/>
        <v>113</v>
      </c>
      <c r="P3754">
        <f t="shared" si="365"/>
        <v>37.700000000000003</v>
      </c>
      <c r="Q3754" t="str">
        <f t="shared" si="366"/>
        <v>theater</v>
      </c>
      <c r="R3754" t="str">
        <f t="shared" si="367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64"/>
        <v>103.34</v>
      </c>
      <c r="P3755">
        <f t="shared" si="365"/>
        <v>172.2</v>
      </c>
      <c r="Q3755" t="str">
        <f t="shared" si="366"/>
        <v>theater</v>
      </c>
      <c r="R3755" t="str">
        <f t="shared" si="367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64"/>
        <v>120</v>
      </c>
      <c r="P3756">
        <f t="shared" si="365"/>
        <v>111.1</v>
      </c>
      <c r="Q3756" t="str">
        <f t="shared" si="366"/>
        <v>theater</v>
      </c>
      <c r="R3756" t="str">
        <f t="shared" si="367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64"/>
        <v>129.63999999999999</v>
      </c>
      <c r="P3757">
        <f t="shared" si="365"/>
        <v>25.5</v>
      </c>
      <c r="Q3757" t="str">
        <f t="shared" si="366"/>
        <v>theater</v>
      </c>
      <c r="R3757" t="str">
        <f t="shared" si="367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64"/>
        <v>101.11</v>
      </c>
      <c r="P3758">
        <f t="shared" si="365"/>
        <v>267.60000000000002</v>
      </c>
      <c r="Q3758" t="str">
        <f t="shared" si="366"/>
        <v>theater</v>
      </c>
      <c r="R3758" t="str">
        <f t="shared" si="367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64"/>
        <v>108.51</v>
      </c>
      <c r="P3759">
        <f t="shared" si="365"/>
        <v>76</v>
      </c>
      <c r="Q3759" t="str">
        <f t="shared" si="366"/>
        <v>theater</v>
      </c>
      <c r="R3759" t="str">
        <f t="shared" si="367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64"/>
        <v>102.33</v>
      </c>
      <c r="P3760">
        <f t="shared" si="365"/>
        <v>59</v>
      </c>
      <c r="Q3760" t="str">
        <f t="shared" si="366"/>
        <v>theater</v>
      </c>
      <c r="R3760" t="str">
        <f t="shared" si="367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64"/>
        <v>110.24</v>
      </c>
      <c r="P3761">
        <f t="shared" si="365"/>
        <v>50.1</v>
      </c>
      <c r="Q3761" t="str">
        <f t="shared" si="366"/>
        <v>theater</v>
      </c>
      <c r="R3761" t="str">
        <f t="shared" si="367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64"/>
        <v>101.02</v>
      </c>
      <c r="P3762">
        <f t="shared" si="365"/>
        <v>55.5</v>
      </c>
      <c r="Q3762" t="str">
        <f t="shared" si="366"/>
        <v>theater</v>
      </c>
      <c r="R3762" t="str">
        <f t="shared" si="367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64"/>
        <v>100</v>
      </c>
      <c r="P3763">
        <f t="shared" si="365"/>
        <v>166.7</v>
      </c>
      <c r="Q3763" t="str">
        <f t="shared" si="366"/>
        <v>theater</v>
      </c>
      <c r="R3763" t="str">
        <f t="shared" si="367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64"/>
        <v>106.24</v>
      </c>
      <c r="P3764">
        <f t="shared" si="365"/>
        <v>47.4</v>
      </c>
      <c r="Q3764" t="str">
        <f t="shared" si="366"/>
        <v>theater</v>
      </c>
      <c r="R3764" t="str">
        <f t="shared" si="367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64"/>
        <v>100</v>
      </c>
      <c r="P3765">
        <f t="shared" si="365"/>
        <v>64.900000000000006</v>
      </c>
      <c r="Q3765" t="str">
        <f t="shared" si="366"/>
        <v>theater</v>
      </c>
      <c r="R3765" t="str">
        <f t="shared" si="367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64"/>
        <v>100</v>
      </c>
      <c r="P3766">
        <f t="shared" si="365"/>
        <v>55.6</v>
      </c>
      <c r="Q3766" t="str">
        <f t="shared" si="366"/>
        <v>theater</v>
      </c>
      <c r="R3766" t="str">
        <f t="shared" si="367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64"/>
        <v>113.46</v>
      </c>
      <c r="P3767">
        <f t="shared" si="365"/>
        <v>74.2</v>
      </c>
      <c r="Q3767" t="str">
        <f t="shared" si="366"/>
        <v>theater</v>
      </c>
      <c r="R3767" t="str">
        <f t="shared" si="367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64"/>
        <v>102.65</v>
      </c>
      <c r="P3768">
        <f t="shared" si="365"/>
        <v>106.9</v>
      </c>
      <c r="Q3768" t="str">
        <f t="shared" si="366"/>
        <v>theater</v>
      </c>
      <c r="R3768" t="str">
        <f t="shared" si="367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64"/>
        <v>116.75</v>
      </c>
      <c r="P3769">
        <f t="shared" si="365"/>
        <v>41.7</v>
      </c>
      <c r="Q3769" t="str">
        <f t="shared" si="366"/>
        <v>theater</v>
      </c>
      <c r="R3769" t="str">
        <f t="shared" si="367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64"/>
        <v>107.65</v>
      </c>
      <c r="P3770">
        <f t="shared" si="365"/>
        <v>74.2</v>
      </c>
      <c r="Q3770" t="str">
        <f t="shared" si="366"/>
        <v>theater</v>
      </c>
      <c r="R3770" t="str">
        <f t="shared" si="367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64"/>
        <v>100</v>
      </c>
      <c r="P3771">
        <f t="shared" si="365"/>
        <v>73.3</v>
      </c>
      <c r="Q3771" t="str">
        <f t="shared" si="366"/>
        <v>theater</v>
      </c>
      <c r="R3771" t="str">
        <f t="shared" si="367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64"/>
        <v>100</v>
      </c>
      <c r="P3772">
        <f t="shared" si="365"/>
        <v>100</v>
      </c>
      <c r="Q3772" t="str">
        <f t="shared" si="366"/>
        <v>theater</v>
      </c>
      <c r="R3772" t="str">
        <f t="shared" si="367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64"/>
        <v>146</v>
      </c>
      <c r="P3773">
        <f t="shared" si="365"/>
        <v>38.4</v>
      </c>
      <c r="Q3773" t="str">
        <f t="shared" si="366"/>
        <v>theater</v>
      </c>
      <c r="R3773" t="str">
        <f t="shared" si="367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64"/>
        <v>110.2</v>
      </c>
      <c r="P3774">
        <f t="shared" si="365"/>
        <v>167</v>
      </c>
      <c r="Q3774" t="str">
        <f t="shared" si="366"/>
        <v>theater</v>
      </c>
      <c r="R3774" t="str">
        <f t="shared" si="367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64"/>
        <v>108.2</v>
      </c>
      <c r="P3775">
        <f t="shared" si="365"/>
        <v>94.9</v>
      </c>
      <c r="Q3775" t="str">
        <f t="shared" si="366"/>
        <v>theater</v>
      </c>
      <c r="R3775" t="str">
        <f t="shared" si="367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64"/>
        <v>100</v>
      </c>
      <c r="P3776">
        <f t="shared" si="365"/>
        <v>100</v>
      </c>
      <c r="Q3776" t="str">
        <f t="shared" si="366"/>
        <v>theater</v>
      </c>
      <c r="R3776" t="str">
        <f t="shared" si="367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64"/>
        <v>100.25</v>
      </c>
      <c r="P3777">
        <f t="shared" si="365"/>
        <v>143.19999999999999</v>
      </c>
      <c r="Q3777" t="str">
        <f t="shared" si="366"/>
        <v>theater</v>
      </c>
      <c r="R3777" t="str">
        <f t="shared" si="367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64"/>
        <v>106.71</v>
      </c>
      <c r="P3778">
        <f t="shared" si="365"/>
        <v>90.8</v>
      </c>
      <c r="Q3778" t="str">
        <f t="shared" si="366"/>
        <v>theater</v>
      </c>
      <c r="R3778" t="str">
        <f t="shared" si="367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68">ROUND((E3779/D3779)*100,2)</f>
        <v>143.19999999999999</v>
      </c>
      <c r="P3779">
        <f t="shared" ref="P3779:P3842" si="369">IF(E3779=0, 0,ROUND( E3779/L3779,1))</f>
        <v>48.5</v>
      </c>
      <c r="Q3779" t="str">
        <f t="shared" ref="Q3779:Q3842" si="370">LEFT(N3779,FIND("/",N3779,1)-1)</f>
        <v>theater</v>
      </c>
      <c r="R3779" t="str">
        <f t="shared" ref="R3779:R3842" si="371">MID(N3779,FIND("/",N3779)+1,256)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68"/>
        <v>105.04</v>
      </c>
      <c r="P3780">
        <f t="shared" si="369"/>
        <v>70</v>
      </c>
      <c r="Q3780" t="str">
        <f t="shared" si="370"/>
        <v>theater</v>
      </c>
      <c r="R3780" t="str">
        <f t="shared" si="371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68"/>
        <v>103.98</v>
      </c>
      <c r="P3781">
        <f t="shared" si="369"/>
        <v>135.6</v>
      </c>
      <c r="Q3781" t="str">
        <f t="shared" si="370"/>
        <v>theater</v>
      </c>
      <c r="R3781" t="str">
        <f t="shared" si="371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68"/>
        <v>120</v>
      </c>
      <c r="P3782">
        <f t="shared" si="369"/>
        <v>100</v>
      </c>
      <c r="Q3782" t="str">
        <f t="shared" si="370"/>
        <v>theater</v>
      </c>
      <c r="R3782" t="str">
        <f t="shared" si="371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68"/>
        <v>109.67</v>
      </c>
      <c r="P3783">
        <f t="shared" si="369"/>
        <v>94.9</v>
      </c>
      <c r="Q3783" t="str">
        <f t="shared" si="370"/>
        <v>theater</v>
      </c>
      <c r="R3783" t="str">
        <f t="shared" si="371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68"/>
        <v>101.75</v>
      </c>
      <c r="P3784">
        <f t="shared" si="369"/>
        <v>75.400000000000006</v>
      </c>
      <c r="Q3784" t="str">
        <f t="shared" si="370"/>
        <v>theater</v>
      </c>
      <c r="R3784" t="str">
        <f t="shared" si="371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68"/>
        <v>128.91999999999999</v>
      </c>
      <c r="P3785">
        <f t="shared" si="369"/>
        <v>64.5</v>
      </c>
      <c r="Q3785" t="str">
        <f t="shared" si="370"/>
        <v>theater</v>
      </c>
      <c r="R3785" t="str">
        <f t="shared" si="371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68"/>
        <v>115</v>
      </c>
      <c r="P3786">
        <f t="shared" si="369"/>
        <v>115</v>
      </c>
      <c r="Q3786" t="str">
        <f t="shared" si="370"/>
        <v>theater</v>
      </c>
      <c r="R3786" t="str">
        <f t="shared" si="371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68"/>
        <v>150.75</v>
      </c>
      <c r="P3787">
        <f t="shared" si="369"/>
        <v>100.5</v>
      </c>
      <c r="Q3787" t="str">
        <f t="shared" si="370"/>
        <v>theater</v>
      </c>
      <c r="R3787" t="str">
        <f t="shared" si="371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68"/>
        <v>110.97</v>
      </c>
      <c r="P3788">
        <f t="shared" si="369"/>
        <v>93.8</v>
      </c>
      <c r="Q3788" t="str">
        <f t="shared" si="370"/>
        <v>theater</v>
      </c>
      <c r="R3788" t="str">
        <f t="shared" si="371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68"/>
        <v>100.29</v>
      </c>
      <c r="P3789">
        <f t="shared" si="369"/>
        <v>35.1</v>
      </c>
      <c r="Q3789" t="str">
        <f t="shared" si="370"/>
        <v>theater</v>
      </c>
      <c r="R3789" t="str">
        <f t="shared" si="371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68"/>
        <v>0.67</v>
      </c>
      <c r="P3790">
        <f t="shared" si="369"/>
        <v>500</v>
      </c>
      <c r="Q3790" t="str">
        <f t="shared" si="370"/>
        <v>theater</v>
      </c>
      <c r="R3790" t="str">
        <f t="shared" si="371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68"/>
        <v>3.27</v>
      </c>
      <c r="P3791">
        <f t="shared" si="369"/>
        <v>29</v>
      </c>
      <c r="Q3791" t="str">
        <f t="shared" si="370"/>
        <v>theater</v>
      </c>
      <c r="R3791" t="str">
        <f t="shared" si="371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68"/>
        <v>0</v>
      </c>
      <c r="P3792">
        <f t="shared" si="369"/>
        <v>0</v>
      </c>
      <c r="Q3792" t="str">
        <f t="shared" si="370"/>
        <v>theater</v>
      </c>
      <c r="R3792" t="str">
        <f t="shared" si="371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68"/>
        <v>0</v>
      </c>
      <c r="P3793">
        <f t="shared" si="369"/>
        <v>0</v>
      </c>
      <c r="Q3793" t="str">
        <f t="shared" si="370"/>
        <v>theater</v>
      </c>
      <c r="R3793" t="str">
        <f t="shared" si="371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68"/>
        <v>0.28000000000000003</v>
      </c>
      <c r="P3794">
        <f t="shared" si="369"/>
        <v>17.5</v>
      </c>
      <c r="Q3794" t="str">
        <f t="shared" si="370"/>
        <v>theater</v>
      </c>
      <c r="R3794" t="str">
        <f t="shared" si="371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68"/>
        <v>59.66</v>
      </c>
      <c r="P3795">
        <f t="shared" si="369"/>
        <v>174</v>
      </c>
      <c r="Q3795" t="str">
        <f t="shared" si="370"/>
        <v>theater</v>
      </c>
      <c r="R3795" t="str">
        <f t="shared" si="371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68"/>
        <v>1</v>
      </c>
      <c r="P3796">
        <f t="shared" si="369"/>
        <v>50</v>
      </c>
      <c r="Q3796" t="str">
        <f t="shared" si="370"/>
        <v>theater</v>
      </c>
      <c r="R3796" t="str">
        <f t="shared" si="371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68"/>
        <v>1.67</v>
      </c>
      <c r="P3797">
        <f t="shared" si="369"/>
        <v>5</v>
      </c>
      <c r="Q3797" t="str">
        <f t="shared" si="370"/>
        <v>theater</v>
      </c>
      <c r="R3797" t="str">
        <f t="shared" si="371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68"/>
        <v>0</v>
      </c>
      <c r="P3798">
        <f t="shared" si="369"/>
        <v>1</v>
      </c>
      <c r="Q3798" t="str">
        <f t="shared" si="370"/>
        <v>theater</v>
      </c>
      <c r="R3798" t="str">
        <f t="shared" si="371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68"/>
        <v>89.67</v>
      </c>
      <c r="P3799">
        <f t="shared" si="369"/>
        <v>145.4</v>
      </c>
      <c r="Q3799" t="str">
        <f t="shared" si="370"/>
        <v>theater</v>
      </c>
      <c r="R3799" t="str">
        <f t="shared" si="371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68"/>
        <v>1.46</v>
      </c>
      <c r="P3800">
        <f t="shared" si="369"/>
        <v>205</v>
      </c>
      <c r="Q3800" t="str">
        <f t="shared" si="370"/>
        <v>theater</v>
      </c>
      <c r="R3800" t="str">
        <f t="shared" si="371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68"/>
        <v>4.0199999999999996</v>
      </c>
      <c r="P3801">
        <f t="shared" si="369"/>
        <v>100.5</v>
      </c>
      <c r="Q3801" t="str">
        <f t="shared" si="370"/>
        <v>theater</v>
      </c>
      <c r="R3801" t="str">
        <f t="shared" si="371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68"/>
        <v>4</v>
      </c>
      <c r="P3802">
        <f t="shared" si="369"/>
        <v>55.1</v>
      </c>
      <c r="Q3802" t="str">
        <f t="shared" si="370"/>
        <v>theater</v>
      </c>
      <c r="R3802" t="str">
        <f t="shared" si="371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68"/>
        <v>8.52</v>
      </c>
      <c r="P3803">
        <f t="shared" si="369"/>
        <v>47.3</v>
      </c>
      <c r="Q3803" t="str">
        <f t="shared" si="370"/>
        <v>theater</v>
      </c>
      <c r="R3803" t="str">
        <f t="shared" si="371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68"/>
        <v>0</v>
      </c>
      <c r="P3804">
        <f t="shared" si="369"/>
        <v>0</v>
      </c>
      <c r="Q3804" t="str">
        <f t="shared" si="370"/>
        <v>theater</v>
      </c>
      <c r="R3804" t="str">
        <f t="shared" si="371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68"/>
        <v>19.649999999999999</v>
      </c>
      <c r="P3805">
        <f t="shared" si="369"/>
        <v>59</v>
      </c>
      <c r="Q3805" t="str">
        <f t="shared" si="370"/>
        <v>theater</v>
      </c>
      <c r="R3805" t="str">
        <f t="shared" si="371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68"/>
        <v>0</v>
      </c>
      <c r="P3806">
        <f t="shared" si="369"/>
        <v>0</v>
      </c>
      <c r="Q3806" t="str">
        <f t="shared" si="370"/>
        <v>theater</v>
      </c>
      <c r="R3806" t="str">
        <f t="shared" si="371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68"/>
        <v>0</v>
      </c>
      <c r="P3807">
        <f t="shared" si="369"/>
        <v>1.5</v>
      </c>
      <c r="Q3807" t="str">
        <f t="shared" si="370"/>
        <v>theater</v>
      </c>
      <c r="R3807" t="str">
        <f t="shared" si="371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68"/>
        <v>7.0000000000000007E-2</v>
      </c>
      <c r="P3808">
        <f t="shared" si="369"/>
        <v>5</v>
      </c>
      <c r="Q3808" t="str">
        <f t="shared" si="370"/>
        <v>theater</v>
      </c>
      <c r="R3808" t="str">
        <f t="shared" si="371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68"/>
        <v>30.33</v>
      </c>
      <c r="P3809">
        <f t="shared" si="369"/>
        <v>50.6</v>
      </c>
      <c r="Q3809" t="str">
        <f t="shared" si="370"/>
        <v>theater</v>
      </c>
      <c r="R3809" t="str">
        <f t="shared" si="371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68"/>
        <v>100</v>
      </c>
      <c r="P3810">
        <f t="shared" si="369"/>
        <v>41.7</v>
      </c>
      <c r="Q3810" t="str">
        <f t="shared" si="370"/>
        <v>theater</v>
      </c>
      <c r="R3810" t="str">
        <f t="shared" si="371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68"/>
        <v>101.25</v>
      </c>
      <c r="P3811">
        <f t="shared" si="369"/>
        <v>53.3</v>
      </c>
      <c r="Q3811" t="str">
        <f t="shared" si="370"/>
        <v>theater</v>
      </c>
      <c r="R3811" t="str">
        <f t="shared" si="371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68"/>
        <v>121.73</v>
      </c>
      <c r="P3812">
        <f t="shared" si="369"/>
        <v>70.2</v>
      </c>
      <c r="Q3812" t="str">
        <f t="shared" si="370"/>
        <v>theater</v>
      </c>
      <c r="R3812" t="str">
        <f t="shared" si="371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68"/>
        <v>330</v>
      </c>
      <c r="P3813">
        <f t="shared" si="369"/>
        <v>43.4</v>
      </c>
      <c r="Q3813" t="str">
        <f t="shared" si="370"/>
        <v>theater</v>
      </c>
      <c r="R3813" t="str">
        <f t="shared" si="371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68"/>
        <v>109.55</v>
      </c>
      <c r="P3814">
        <f t="shared" si="369"/>
        <v>199.2</v>
      </c>
      <c r="Q3814" t="str">
        <f t="shared" si="370"/>
        <v>theater</v>
      </c>
      <c r="R3814" t="str">
        <f t="shared" si="371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68"/>
        <v>100.95</v>
      </c>
      <c r="P3815">
        <f t="shared" si="369"/>
        <v>78.5</v>
      </c>
      <c r="Q3815" t="str">
        <f t="shared" si="370"/>
        <v>theater</v>
      </c>
      <c r="R3815" t="str">
        <f t="shared" si="371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68"/>
        <v>140.13</v>
      </c>
      <c r="P3816">
        <f t="shared" si="369"/>
        <v>61.8</v>
      </c>
      <c r="Q3816" t="str">
        <f t="shared" si="370"/>
        <v>theater</v>
      </c>
      <c r="R3816" t="str">
        <f t="shared" si="371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68"/>
        <v>100</v>
      </c>
      <c r="P3817">
        <f t="shared" si="369"/>
        <v>50</v>
      </c>
      <c r="Q3817" t="str">
        <f t="shared" si="370"/>
        <v>theater</v>
      </c>
      <c r="R3817" t="str">
        <f t="shared" si="371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68"/>
        <v>119.24</v>
      </c>
      <c r="P3818">
        <f t="shared" si="369"/>
        <v>48.3</v>
      </c>
      <c r="Q3818" t="str">
        <f t="shared" si="370"/>
        <v>theater</v>
      </c>
      <c r="R3818" t="str">
        <f t="shared" si="371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68"/>
        <v>107.25</v>
      </c>
      <c r="P3819">
        <f t="shared" si="369"/>
        <v>107.3</v>
      </c>
      <c r="Q3819" t="str">
        <f t="shared" si="370"/>
        <v>theater</v>
      </c>
      <c r="R3819" t="str">
        <f t="shared" si="371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68"/>
        <v>228</v>
      </c>
      <c r="P3820">
        <f t="shared" si="369"/>
        <v>57</v>
      </c>
      <c r="Q3820" t="str">
        <f t="shared" si="370"/>
        <v>theater</v>
      </c>
      <c r="R3820" t="str">
        <f t="shared" si="371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68"/>
        <v>106.4</v>
      </c>
      <c r="P3821">
        <f t="shared" si="369"/>
        <v>40.9</v>
      </c>
      <c r="Q3821" t="str">
        <f t="shared" si="370"/>
        <v>theater</v>
      </c>
      <c r="R3821" t="str">
        <f t="shared" si="371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68"/>
        <v>143.33000000000001</v>
      </c>
      <c r="P3822">
        <f t="shared" si="369"/>
        <v>21.5</v>
      </c>
      <c r="Q3822" t="str">
        <f t="shared" si="370"/>
        <v>theater</v>
      </c>
      <c r="R3822" t="str">
        <f t="shared" si="371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68"/>
        <v>104.54</v>
      </c>
      <c r="P3823">
        <f t="shared" si="369"/>
        <v>79.5</v>
      </c>
      <c r="Q3823" t="str">
        <f t="shared" si="370"/>
        <v>theater</v>
      </c>
      <c r="R3823" t="str">
        <f t="shared" si="371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68"/>
        <v>110.02</v>
      </c>
      <c r="P3824">
        <f t="shared" si="369"/>
        <v>72.400000000000006</v>
      </c>
      <c r="Q3824" t="str">
        <f t="shared" si="370"/>
        <v>theater</v>
      </c>
      <c r="R3824" t="str">
        <f t="shared" si="371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68"/>
        <v>106</v>
      </c>
      <c r="P3825">
        <f t="shared" si="369"/>
        <v>64.599999999999994</v>
      </c>
      <c r="Q3825" t="str">
        <f t="shared" si="370"/>
        <v>theater</v>
      </c>
      <c r="R3825" t="str">
        <f t="shared" si="371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68"/>
        <v>108</v>
      </c>
      <c r="P3826">
        <f t="shared" si="369"/>
        <v>38.6</v>
      </c>
      <c r="Q3826" t="str">
        <f t="shared" si="370"/>
        <v>theater</v>
      </c>
      <c r="R3826" t="str">
        <f t="shared" si="371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68"/>
        <v>105.42</v>
      </c>
      <c r="P3827">
        <f t="shared" si="369"/>
        <v>107.6</v>
      </c>
      <c r="Q3827" t="str">
        <f t="shared" si="370"/>
        <v>theater</v>
      </c>
      <c r="R3827" t="str">
        <f t="shared" si="371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68"/>
        <v>119.17</v>
      </c>
      <c r="P3828">
        <f t="shared" si="369"/>
        <v>27.5</v>
      </c>
      <c r="Q3828" t="str">
        <f t="shared" si="370"/>
        <v>theater</v>
      </c>
      <c r="R3828" t="str">
        <f t="shared" si="371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68"/>
        <v>152.66999999999999</v>
      </c>
      <c r="P3829">
        <f t="shared" si="369"/>
        <v>70.5</v>
      </c>
      <c r="Q3829" t="str">
        <f t="shared" si="370"/>
        <v>theater</v>
      </c>
      <c r="R3829" t="str">
        <f t="shared" si="371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68"/>
        <v>100</v>
      </c>
      <c r="P3830">
        <f t="shared" si="369"/>
        <v>178.6</v>
      </c>
      <c r="Q3830" t="str">
        <f t="shared" si="370"/>
        <v>theater</v>
      </c>
      <c r="R3830" t="str">
        <f t="shared" si="371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68"/>
        <v>100.2</v>
      </c>
      <c r="P3831">
        <f t="shared" si="369"/>
        <v>62.6</v>
      </c>
      <c r="Q3831" t="str">
        <f t="shared" si="370"/>
        <v>theater</v>
      </c>
      <c r="R3831" t="str">
        <f t="shared" si="371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68"/>
        <v>225</v>
      </c>
      <c r="P3832">
        <f t="shared" si="369"/>
        <v>75</v>
      </c>
      <c r="Q3832" t="str">
        <f t="shared" si="370"/>
        <v>theater</v>
      </c>
      <c r="R3832" t="str">
        <f t="shared" si="371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68"/>
        <v>106.02</v>
      </c>
      <c r="P3833">
        <f t="shared" si="369"/>
        <v>58.9</v>
      </c>
      <c r="Q3833" t="str">
        <f t="shared" si="370"/>
        <v>theater</v>
      </c>
      <c r="R3833" t="str">
        <f t="shared" si="371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68"/>
        <v>104.67</v>
      </c>
      <c r="P3834">
        <f t="shared" si="369"/>
        <v>139.6</v>
      </c>
      <c r="Q3834" t="str">
        <f t="shared" si="370"/>
        <v>theater</v>
      </c>
      <c r="R3834" t="str">
        <f t="shared" si="371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68"/>
        <v>116.67</v>
      </c>
      <c r="P3835">
        <f t="shared" si="369"/>
        <v>70</v>
      </c>
      <c r="Q3835" t="str">
        <f t="shared" si="370"/>
        <v>theater</v>
      </c>
      <c r="R3835" t="str">
        <f t="shared" si="371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68"/>
        <v>109.03</v>
      </c>
      <c r="P3836">
        <f t="shared" si="369"/>
        <v>57.4</v>
      </c>
      <c r="Q3836" t="str">
        <f t="shared" si="370"/>
        <v>theater</v>
      </c>
      <c r="R3836" t="str">
        <f t="shared" si="371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68"/>
        <v>160</v>
      </c>
      <c r="P3837">
        <f t="shared" si="369"/>
        <v>40</v>
      </c>
      <c r="Q3837" t="str">
        <f t="shared" si="370"/>
        <v>theater</v>
      </c>
      <c r="R3837" t="str">
        <f t="shared" si="371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68"/>
        <v>112.5</v>
      </c>
      <c r="P3838">
        <f t="shared" si="369"/>
        <v>64.3</v>
      </c>
      <c r="Q3838" t="str">
        <f t="shared" si="370"/>
        <v>theater</v>
      </c>
      <c r="R3838" t="str">
        <f t="shared" si="371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68"/>
        <v>102.1</v>
      </c>
      <c r="P3839">
        <f t="shared" si="369"/>
        <v>120.1</v>
      </c>
      <c r="Q3839" t="str">
        <f t="shared" si="370"/>
        <v>theater</v>
      </c>
      <c r="R3839" t="str">
        <f t="shared" si="371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68"/>
        <v>100.82</v>
      </c>
      <c r="P3840">
        <f t="shared" si="369"/>
        <v>1008.2</v>
      </c>
      <c r="Q3840" t="str">
        <f t="shared" si="370"/>
        <v>theater</v>
      </c>
      <c r="R3840" t="str">
        <f t="shared" si="371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68"/>
        <v>101.25</v>
      </c>
      <c r="P3841">
        <f t="shared" si="369"/>
        <v>63.3</v>
      </c>
      <c r="Q3841" t="str">
        <f t="shared" si="370"/>
        <v>theater</v>
      </c>
      <c r="R3841" t="str">
        <f t="shared" si="371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68"/>
        <v>6500</v>
      </c>
      <c r="P3842">
        <f t="shared" si="369"/>
        <v>21.7</v>
      </c>
      <c r="Q3842" t="str">
        <f t="shared" si="370"/>
        <v>theater</v>
      </c>
      <c r="R3842" t="str">
        <f t="shared" si="371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72">ROUND((E3843/D3843)*100,2)</f>
        <v>8.7200000000000006</v>
      </c>
      <c r="P3843">
        <f t="shared" ref="P3843:P3906" si="373">IF(E3843=0, 0,ROUND( E3843/L3843,1))</f>
        <v>25.6</v>
      </c>
      <c r="Q3843" t="str">
        <f t="shared" ref="Q3843:Q3906" si="374">LEFT(N3843,FIND("/",N3843,1)-1)</f>
        <v>theater</v>
      </c>
      <c r="R3843" t="str">
        <f t="shared" ref="R3843:R3906" si="375">MID(N3843,FIND("/",N3843)+1,256)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72"/>
        <v>21.94</v>
      </c>
      <c r="P3844">
        <f t="shared" si="373"/>
        <v>47.7</v>
      </c>
      <c r="Q3844" t="str">
        <f t="shared" si="374"/>
        <v>theater</v>
      </c>
      <c r="R3844" t="str">
        <f t="shared" si="375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72"/>
        <v>21.3</v>
      </c>
      <c r="P3845">
        <f t="shared" si="373"/>
        <v>56.1</v>
      </c>
      <c r="Q3845" t="str">
        <f t="shared" si="374"/>
        <v>theater</v>
      </c>
      <c r="R3845" t="str">
        <f t="shared" si="375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72"/>
        <v>41.49</v>
      </c>
      <c r="P3846">
        <f t="shared" si="373"/>
        <v>81.3</v>
      </c>
      <c r="Q3846" t="str">
        <f t="shared" si="374"/>
        <v>theater</v>
      </c>
      <c r="R3846" t="str">
        <f t="shared" si="375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72"/>
        <v>2.11</v>
      </c>
      <c r="P3847">
        <f t="shared" si="373"/>
        <v>70.2</v>
      </c>
      <c r="Q3847" t="str">
        <f t="shared" si="374"/>
        <v>theater</v>
      </c>
      <c r="R3847" t="str">
        <f t="shared" si="375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72"/>
        <v>2.7</v>
      </c>
      <c r="P3848">
        <f t="shared" si="373"/>
        <v>23.6</v>
      </c>
      <c r="Q3848" t="str">
        <f t="shared" si="374"/>
        <v>theater</v>
      </c>
      <c r="R3848" t="str">
        <f t="shared" si="375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72"/>
        <v>16.16</v>
      </c>
      <c r="P3849">
        <f t="shared" si="373"/>
        <v>188.6</v>
      </c>
      <c r="Q3849" t="str">
        <f t="shared" si="374"/>
        <v>theater</v>
      </c>
      <c r="R3849" t="str">
        <f t="shared" si="375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72"/>
        <v>16.38</v>
      </c>
      <c r="P3850">
        <f t="shared" si="373"/>
        <v>49.5</v>
      </c>
      <c r="Q3850" t="str">
        <f t="shared" si="374"/>
        <v>theater</v>
      </c>
      <c r="R3850" t="str">
        <f t="shared" si="375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72"/>
        <v>7.04</v>
      </c>
      <c r="P3851">
        <f t="shared" si="373"/>
        <v>75.5</v>
      </c>
      <c r="Q3851" t="str">
        <f t="shared" si="374"/>
        <v>theater</v>
      </c>
      <c r="R3851" t="str">
        <f t="shared" si="375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72"/>
        <v>3.8</v>
      </c>
      <c r="P3852">
        <f t="shared" si="373"/>
        <v>9.5</v>
      </c>
      <c r="Q3852" t="str">
        <f t="shared" si="374"/>
        <v>theater</v>
      </c>
      <c r="R3852" t="str">
        <f t="shared" si="375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72"/>
        <v>34.08</v>
      </c>
      <c r="P3853">
        <f t="shared" si="373"/>
        <v>35.5</v>
      </c>
      <c r="Q3853" t="str">
        <f t="shared" si="374"/>
        <v>theater</v>
      </c>
      <c r="R3853" t="str">
        <f t="shared" si="375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72"/>
        <v>0.2</v>
      </c>
      <c r="P3854">
        <f t="shared" si="373"/>
        <v>10</v>
      </c>
      <c r="Q3854" t="str">
        <f t="shared" si="374"/>
        <v>theater</v>
      </c>
      <c r="R3854" t="str">
        <f t="shared" si="375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72"/>
        <v>0.03</v>
      </c>
      <c r="P3855">
        <f t="shared" si="373"/>
        <v>13</v>
      </c>
      <c r="Q3855" t="str">
        <f t="shared" si="374"/>
        <v>theater</v>
      </c>
      <c r="R3855" t="str">
        <f t="shared" si="375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72"/>
        <v>16.25</v>
      </c>
      <c r="P3856">
        <f t="shared" si="373"/>
        <v>89.4</v>
      </c>
      <c r="Q3856" t="str">
        <f t="shared" si="374"/>
        <v>theater</v>
      </c>
      <c r="R3856" t="str">
        <f t="shared" si="375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72"/>
        <v>2.5</v>
      </c>
      <c r="P3857">
        <f t="shared" si="373"/>
        <v>25</v>
      </c>
      <c r="Q3857" t="str">
        <f t="shared" si="374"/>
        <v>theater</v>
      </c>
      <c r="R3857" t="str">
        <f t="shared" si="375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72"/>
        <v>0.02</v>
      </c>
      <c r="P3858">
        <f t="shared" si="373"/>
        <v>1</v>
      </c>
      <c r="Q3858" t="str">
        <f t="shared" si="374"/>
        <v>theater</v>
      </c>
      <c r="R3858" t="str">
        <f t="shared" si="375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72"/>
        <v>5.2</v>
      </c>
      <c r="P3859">
        <f t="shared" si="373"/>
        <v>65</v>
      </c>
      <c r="Q3859" t="str">
        <f t="shared" si="374"/>
        <v>theater</v>
      </c>
      <c r="R3859" t="str">
        <f t="shared" si="375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72"/>
        <v>2</v>
      </c>
      <c r="P3860">
        <f t="shared" si="373"/>
        <v>10</v>
      </c>
      <c r="Q3860" t="str">
        <f t="shared" si="374"/>
        <v>theater</v>
      </c>
      <c r="R3860" t="str">
        <f t="shared" si="375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72"/>
        <v>0.04</v>
      </c>
      <c r="P3861">
        <f t="shared" si="373"/>
        <v>1</v>
      </c>
      <c r="Q3861" t="str">
        <f t="shared" si="374"/>
        <v>theater</v>
      </c>
      <c r="R3861" t="str">
        <f t="shared" si="375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72"/>
        <v>17.670000000000002</v>
      </c>
      <c r="P3862">
        <f t="shared" si="373"/>
        <v>81.5</v>
      </c>
      <c r="Q3862" t="str">
        <f t="shared" si="374"/>
        <v>theater</v>
      </c>
      <c r="R3862" t="str">
        <f t="shared" si="375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72"/>
        <v>5</v>
      </c>
      <c r="P3863">
        <f t="shared" si="373"/>
        <v>100</v>
      </c>
      <c r="Q3863" t="str">
        <f t="shared" si="374"/>
        <v>theater</v>
      </c>
      <c r="R3863" t="str">
        <f t="shared" si="375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72"/>
        <v>0.01</v>
      </c>
      <c r="P3864">
        <f t="shared" si="373"/>
        <v>1</v>
      </c>
      <c r="Q3864" t="str">
        <f t="shared" si="374"/>
        <v>theater</v>
      </c>
      <c r="R3864" t="str">
        <f t="shared" si="375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72"/>
        <v>0</v>
      </c>
      <c r="P3865">
        <f t="shared" si="373"/>
        <v>0</v>
      </c>
      <c r="Q3865" t="str">
        <f t="shared" si="374"/>
        <v>theater</v>
      </c>
      <c r="R3865" t="str">
        <f t="shared" si="375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72"/>
        <v>1.2</v>
      </c>
      <c r="P3866">
        <f t="shared" si="373"/>
        <v>20</v>
      </c>
      <c r="Q3866" t="str">
        <f t="shared" si="374"/>
        <v>theater</v>
      </c>
      <c r="R3866" t="str">
        <f t="shared" si="375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72"/>
        <v>26.94</v>
      </c>
      <c r="P3867">
        <f t="shared" si="373"/>
        <v>46.4</v>
      </c>
      <c r="Q3867" t="str">
        <f t="shared" si="374"/>
        <v>theater</v>
      </c>
      <c r="R3867" t="str">
        <f t="shared" si="375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72"/>
        <v>0.55000000000000004</v>
      </c>
      <c r="P3868">
        <f t="shared" si="373"/>
        <v>5.5</v>
      </c>
      <c r="Q3868" t="str">
        <f t="shared" si="374"/>
        <v>theater</v>
      </c>
      <c r="R3868" t="str">
        <f t="shared" si="375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72"/>
        <v>12.55</v>
      </c>
      <c r="P3869">
        <f t="shared" si="373"/>
        <v>50.2</v>
      </c>
      <c r="Q3869" t="str">
        <f t="shared" si="374"/>
        <v>theater</v>
      </c>
      <c r="R3869" t="str">
        <f t="shared" si="375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72"/>
        <v>0.2</v>
      </c>
      <c r="P3870">
        <f t="shared" si="373"/>
        <v>10</v>
      </c>
      <c r="Q3870" t="str">
        <f t="shared" si="374"/>
        <v>theater</v>
      </c>
      <c r="R3870" t="str">
        <f t="shared" si="375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72"/>
        <v>3.45</v>
      </c>
      <c r="P3871">
        <f t="shared" si="373"/>
        <v>30.1</v>
      </c>
      <c r="Q3871" t="str">
        <f t="shared" si="374"/>
        <v>theater</v>
      </c>
      <c r="R3871" t="str">
        <f t="shared" si="375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72"/>
        <v>15</v>
      </c>
      <c r="P3872">
        <f t="shared" si="373"/>
        <v>150</v>
      </c>
      <c r="Q3872" t="str">
        <f t="shared" si="374"/>
        <v>theater</v>
      </c>
      <c r="R3872" t="str">
        <f t="shared" si="375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72"/>
        <v>2.67</v>
      </c>
      <c r="P3873">
        <f t="shared" si="373"/>
        <v>13.3</v>
      </c>
      <c r="Q3873" t="str">
        <f t="shared" si="374"/>
        <v>theater</v>
      </c>
      <c r="R3873" t="str">
        <f t="shared" si="375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72"/>
        <v>0</v>
      </c>
      <c r="P3874">
        <f t="shared" si="373"/>
        <v>0</v>
      </c>
      <c r="Q3874" t="str">
        <f t="shared" si="374"/>
        <v>theater</v>
      </c>
      <c r="R3874" t="str">
        <f t="shared" si="375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72"/>
        <v>0</v>
      </c>
      <c r="P3875">
        <f t="shared" si="373"/>
        <v>0</v>
      </c>
      <c r="Q3875" t="str">
        <f t="shared" si="374"/>
        <v>theater</v>
      </c>
      <c r="R3875" t="str">
        <f t="shared" si="375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72"/>
        <v>0</v>
      </c>
      <c r="P3876">
        <f t="shared" si="373"/>
        <v>0</v>
      </c>
      <c r="Q3876" t="str">
        <f t="shared" si="374"/>
        <v>theater</v>
      </c>
      <c r="R3876" t="str">
        <f t="shared" si="375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72"/>
        <v>0</v>
      </c>
      <c r="P3877">
        <f t="shared" si="373"/>
        <v>0</v>
      </c>
      <c r="Q3877" t="str">
        <f t="shared" si="374"/>
        <v>theater</v>
      </c>
      <c r="R3877" t="str">
        <f t="shared" si="375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72"/>
        <v>52.79</v>
      </c>
      <c r="P3878">
        <f t="shared" si="373"/>
        <v>44.8</v>
      </c>
      <c r="Q3878" t="str">
        <f t="shared" si="374"/>
        <v>theater</v>
      </c>
      <c r="R3878" t="str">
        <f t="shared" si="375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72"/>
        <v>4.96</v>
      </c>
      <c r="P3879">
        <f t="shared" si="373"/>
        <v>88.6</v>
      </c>
      <c r="Q3879" t="str">
        <f t="shared" si="374"/>
        <v>theater</v>
      </c>
      <c r="R3879" t="str">
        <f t="shared" si="375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72"/>
        <v>0.06</v>
      </c>
      <c r="P3880">
        <f t="shared" si="373"/>
        <v>10</v>
      </c>
      <c r="Q3880" t="str">
        <f t="shared" si="374"/>
        <v>theater</v>
      </c>
      <c r="R3880" t="str">
        <f t="shared" si="375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72"/>
        <v>0</v>
      </c>
      <c r="P3881">
        <f t="shared" si="373"/>
        <v>0</v>
      </c>
      <c r="Q3881" t="str">
        <f t="shared" si="374"/>
        <v>theater</v>
      </c>
      <c r="R3881" t="str">
        <f t="shared" si="375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72"/>
        <v>13.07</v>
      </c>
      <c r="P3882">
        <f t="shared" si="373"/>
        <v>57.6</v>
      </c>
      <c r="Q3882" t="str">
        <f t="shared" si="374"/>
        <v>theater</v>
      </c>
      <c r="R3882" t="str">
        <f t="shared" si="375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72"/>
        <v>5</v>
      </c>
      <c r="P3883">
        <f t="shared" si="373"/>
        <v>25</v>
      </c>
      <c r="Q3883" t="str">
        <f t="shared" si="374"/>
        <v>theater</v>
      </c>
      <c r="R3883" t="str">
        <f t="shared" si="375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72"/>
        <v>0</v>
      </c>
      <c r="P3884">
        <f t="shared" si="373"/>
        <v>0</v>
      </c>
      <c r="Q3884" t="str">
        <f t="shared" si="374"/>
        <v>theater</v>
      </c>
      <c r="R3884" t="str">
        <f t="shared" si="375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72"/>
        <v>0</v>
      </c>
      <c r="P3885">
        <f t="shared" si="373"/>
        <v>0</v>
      </c>
      <c r="Q3885" t="str">
        <f t="shared" si="374"/>
        <v>theater</v>
      </c>
      <c r="R3885" t="str">
        <f t="shared" si="375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72"/>
        <v>0</v>
      </c>
      <c r="P3886">
        <f t="shared" si="373"/>
        <v>0</v>
      </c>
      <c r="Q3886" t="str">
        <f t="shared" si="374"/>
        <v>theater</v>
      </c>
      <c r="R3886" t="str">
        <f t="shared" si="375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72"/>
        <v>0</v>
      </c>
      <c r="P3887">
        <f t="shared" si="373"/>
        <v>0</v>
      </c>
      <c r="Q3887" t="str">
        <f t="shared" si="374"/>
        <v>theater</v>
      </c>
      <c r="R3887" t="str">
        <f t="shared" si="375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72"/>
        <v>0</v>
      </c>
      <c r="P3888">
        <f t="shared" si="373"/>
        <v>0</v>
      </c>
      <c r="Q3888" t="str">
        <f t="shared" si="374"/>
        <v>theater</v>
      </c>
      <c r="R3888" t="str">
        <f t="shared" si="375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72"/>
        <v>1.75</v>
      </c>
      <c r="P3889">
        <f t="shared" si="373"/>
        <v>17.5</v>
      </c>
      <c r="Q3889" t="str">
        <f t="shared" si="374"/>
        <v>theater</v>
      </c>
      <c r="R3889" t="str">
        <f t="shared" si="375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72"/>
        <v>27.1</v>
      </c>
      <c r="P3890">
        <f t="shared" si="373"/>
        <v>38.700000000000003</v>
      </c>
      <c r="Q3890" t="str">
        <f t="shared" si="374"/>
        <v>theater</v>
      </c>
      <c r="R3890" t="str">
        <f t="shared" si="375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72"/>
        <v>1.48</v>
      </c>
      <c r="P3891">
        <f t="shared" si="373"/>
        <v>13.1</v>
      </c>
      <c r="Q3891" t="str">
        <f t="shared" si="374"/>
        <v>theater</v>
      </c>
      <c r="R3891" t="str">
        <f t="shared" si="375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72"/>
        <v>16.829999999999998</v>
      </c>
      <c r="P3892">
        <f t="shared" si="373"/>
        <v>315.5</v>
      </c>
      <c r="Q3892" t="str">
        <f t="shared" si="374"/>
        <v>theater</v>
      </c>
      <c r="R3892" t="str">
        <f t="shared" si="375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72"/>
        <v>32.5</v>
      </c>
      <c r="P3893">
        <f t="shared" si="373"/>
        <v>37.1</v>
      </c>
      <c r="Q3893" t="str">
        <f t="shared" si="374"/>
        <v>theater</v>
      </c>
      <c r="R3893" t="str">
        <f t="shared" si="375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72"/>
        <v>0</v>
      </c>
      <c r="P3894">
        <f t="shared" si="373"/>
        <v>0</v>
      </c>
      <c r="Q3894" t="str">
        <f t="shared" si="374"/>
        <v>theater</v>
      </c>
      <c r="R3894" t="str">
        <f t="shared" si="375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72"/>
        <v>21.55</v>
      </c>
      <c r="P3895">
        <f t="shared" si="373"/>
        <v>128.30000000000001</v>
      </c>
      <c r="Q3895" t="str">
        <f t="shared" si="374"/>
        <v>theater</v>
      </c>
      <c r="R3895" t="str">
        <f t="shared" si="375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72"/>
        <v>3.47</v>
      </c>
      <c r="P3896">
        <f t="shared" si="373"/>
        <v>47.3</v>
      </c>
      <c r="Q3896" t="str">
        <f t="shared" si="374"/>
        <v>theater</v>
      </c>
      <c r="R3896" t="str">
        <f t="shared" si="375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72"/>
        <v>5</v>
      </c>
      <c r="P3897">
        <f t="shared" si="373"/>
        <v>50</v>
      </c>
      <c r="Q3897" t="str">
        <f t="shared" si="374"/>
        <v>theater</v>
      </c>
      <c r="R3897" t="str">
        <f t="shared" si="375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72"/>
        <v>10.63</v>
      </c>
      <c r="P3898">
        <f t="shared" si="373"/>
        <v>42.5</v>
      </c>
      <c r="Q3898" t="str">
        <f t="shared" si="374"/>
        <v>theater</v>
      </c>
      <c r="R3898" t="str">
        <f t="shared" si="375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72"/>
        <v>17.600000000000001</v>
      </c>
      <c r="P3899">
        <f t="shared" si="373"/>
        <v>44</v>
      </c>
      <c r="Q3899" t="str">
        <f t="shared" si="374"/>
        <v>theater</v>
      </c>
      <c r="R3899" t="str">
        <f t="shared" si="375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72"/>
        <v>32.56</v>
      </c>
      <c r="P3900">
        <f t="shared" si="373"/>
        <v>50.9</v>
      </c>
      <c r="Q3900" t="str">
        <f t="shared" si="374"/>
        <v>theater</v>
      </c>
      <c r="R3900" t="str">
        <f t="shared" si="375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72"/>
        <v>1.25</v>
      </c>
      <c r="P3901">
        <f t="shared" si="373"/>
        <v>62.5</v>
      </c>
      <c r="Q3901" t="str">
        <f t="shared" si="374"/>
        <v>theater</v>
      </c>
      <c r="R3901" t="str">
        <f t="shared" si="375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72"/>
        <v>5.4</v>
      </c>
      <c r="P3902">
        <f t="shared" si="373"/>
        <v>27</v>
      </c>
      <c r="Q3902" t="str">
        <f t="shared" si="374"/>
        <v>theater</v>
      </c>
      <c r="R3902" t="str">
        <f t="shared" si="375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72"/>
        <v>0.83</v>
      </c>
      <c r="P3903">
        <f t="shared" si="373"/>
        <v>25</v>
      </c>
      <c r="Q3903" t="str">
        <f t="shared" si="374"/>
        <v>theater</v>
      </c>
      <c r="R3903" t="str">
        <f t="shared" si="375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72"/>
        <v>48.83</v>
      </c>
      <c r="P3904">
        <f t="shared" si="373"/>
        <v>47.3</v>
      </c>
      <c r="Q3904" t="str">
        <f t="shared" si="374"/>
        <v>theater</v>
      </c>
      <c r="R3904" t="str">
        <f t="shared" si="375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72"/>
        <v>0</v>
      </c>
      <c r="P3905">
        <f t="shared" si="373"/>
        <v>0</v>
      </c>
      <c r="Q3905" t="str">
        <f t="shared" si="374"/>
        <v>theater</v>
      </c>
      <c r="R3905" t="str">
        <f t="shared" si="375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72"/>
        <v>0.03</v>
      </c>
      <c r="P3906">
        <f t="shared" si="373"/>
        <v>1.5</v>
      </c>
      <c r="Q3906" t="str">
        <f t="shared" si="374"/>
        <v>theater</v>
      </c>
      <c r="R3906" t="str">
        <f t="shared" si="375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76">ROUND((E3907/D3907)*100,2)</f>
        <v>11.53</v>
      </c>
      <c r="P3907">
        <f t="shared" ref="P3907:P3970" si="377">IF(E3907=0, 0,ROUND( E3907/L3907,1))</f>
        <v>24.7</v>
      </c>
      <c r="Q3907" t="str">
        <f t="shared" ref="Q3907:Q3970" si="378">LEFT(N3907,FIND("/",N3907,1)-1)</f>
        <v>theater</v>
      </c>
      <c r="R3907" t="str">
        <f t="shared" ref="R3907:R3970" si="379">MID(N3907,FIND("/",N3907)+1,256)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76"/>
        <v>67.33</v>
      </c>
      <c r="P3908">
        <f t="shared" si="377"/>
        <v>63.1</v>
      </c>
      <c r="Q3908" t="str">
        <f t="shared" si="378"/>
        <v>theater</v>
      </c>
      <c r="R3908" t="str">
        <f t="shared" si="379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76"/>
        <v>15.3</v>
      </c>
      <c r="P3909">
        <f t="shared" si="377"/>
        <v>38.299999999999997</v>
      </c>
      <c r="Q3909" t="str">
        <f t="shared" si="378"/>
        <v>theater</v>
      </c>
      <c r="R3909" t="str">
        <f t="shared" si="379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6"/>
        <v>8.67</v>
      </c>
      <c r="P3910">
        <f t="shared" si="377"/>
        <v>16.3</v>
      </c>
      <c r="Q3910" t="str">
        <f t="shared" si="378"/>
        <v>theater</v>
      </c>
      <c r="R3910" t="str">
        <f t="shared" si="379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6"/>
        <v>0.23</v>
      </c>
      <c r="P3911">
        <f t="shared" si="377"/>
        <v>33.799999999999997</v>
      </c>
      <c r="Q3911" t="str">
        <f t="shared" si="378"/>
        <v>theater</v>
      </c>
      <c r="R3911" t="str">
        <f t="shared" si="379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6"/>
        <v>3.08</v>
      </c>
      <c r="P3912">
        <f t="shared" si="377"/>
        <v>61.7</v>
      </c>
      <c r="Q3912" t="str">
        <f t="shared" si="378"/>
        <v>theater</v>
      </c>
      <c r="R3912" t="str">
        <f t="shared" si="379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6"/>
        <v>37.409999999999997</v>
      </c>
      <c r="P3913">
        <f t="shared" si="377"/>
        <v>83.1</v>
      </c>
      <c r="Q3913" t="str">
        <f t="shared" si="378"/>
        <v>theater</v>
      </c>
      <c r="R3913" t="str">
        <f t="shared" si="379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6"/>
        <v>0.01</v>
      </c>
      <c r="P3914">
        <f t="shared" si="377"/>
        <v>1</v>
      </c>
      <c r="Q3914" t="str">
        <f t="shared" si="378"/>
        <v>theater</v>
      </c>
      <c r="R3914" t="str">
        <f t="shared" si="379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6"/>
        <v>10</v>
      </c>
      <c r="P3915">
        <f t="shared" si="377"/>
        <v>142.9</v>
      </c>
      <c r="Q3915" t="str">
        <f t="shared" si="378"/>
        <v>theater</v>
      </c>
      <c r="R3915" t="str">
        <f t="shared" si="379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6"/>
        <v>36.36</v>
      </c>
      <c r="P3916">
        <f t="shared" si="377"/>
        <v>33.700000000000003</v>
      </c>
      <c r="Q3916" t="str">
        <f t="shared" si="378"/>
        <v>theater</v>
      </c>
      <c r="R3916" t="str">
        <f t="shared" si="379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6"/>
        <v>0.33</v>
      </c>
      <c r="P3917">
        <f t="shared" si="377"/>
        <v>5</v>
      </c>
      <c r="Q3917" t="str">
        <f t="shared" si="378"/>
        <v>theater</v>
      </c>
      <c r="R3917" t="str">
        <f t="shared" si="379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6"/>
        <v>0</v>
      </c>
      <c r="P3918">
        <f t="shared" si="377"/>
        <v>0</v>
      </c>
      <c r="Q3918" t="str">
        <f t="shared" si="378"/>
        <v>theater</v>
      </c>
      <c r="R3918" t="str">
        <f t="shared" si="379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6"/>
        <v>0.28999999999999998</v>
      </c>
      <c r="P3919">
        <f t="shared" si="377"/>
        <v>10</v>
      </c>
      <c r="Q3919" t="str">
        <f t="shared" si="378"/>
        <v>theater</v>
      </c>
      <c r="R3919" t="str">
        <f t="shared" si="379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6"/>
        <v>0.2</v>
      </c>
      <c r="P3920">
        <f t="shared" si="377"/>
        <v>40</v>
      </c>
      <c r="Q3920" t="str">
        <f t="shared" si="378"/>
        <v>theater</v>
      </c>
      <c r="R3920" t="str">
        <f t="shared" si="379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6"/>
        <v>1.8</v>
      </c>
      <c r="P3921">
        <f t="shared" si="377"/>
        <v>30</v>
      </c>
      <c r="Q3921" t="str">
        <f t="shared" si="378"/>
        <v>theater</v>
      </c>
      <c r="R3921" t="str">
        <f t="shared" si="379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6"/>
        <v>5.4</v>
      </c>
      <c r="P3922">
        <f t="shared" si="377"/>
        <v>45</v>
      </c>
      <c r="Q3922" t="str">
        <f t="shared" si="378"/>
        <v>theater</v>
      </c>
      <c r="R3922" t="str">
        <f t="shared" si="379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6"/>
        <v>0</v>
      </c>
      <c r="P3923">
        <f t="shared" si="377"/>
        <v>0</v>
      </c>
      <c r="Q3923" t="str">
        <f t="shared" si="378"/>
        <v>theater</v>
      </c>
      <c r="R3923" t="str">
        <f t="shared" si="379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6"/>
        <v>8.1300000000000008</v>
      </c>
      <c r="P3924">
        <f t="shared" si="377"/>
        <v>10.199999999999999</v>
      </c>
      <c r="Q3924" t="str">
        <f t="shared" si="378"/>
        <v>theater</v>
      </c>
      <c r="R3924" t="str">
        <f t="shared" si="379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6"/>
        <v>12.03</v>
      </c>
      <c r="P3925">
        <f t="shared" si="377"/>
        <v>81.400000000000006</v>
      </c>
      <c r="Q3925" t="str">
        <f t="shared" si="378"/>
        <v>theater</v>
      </c>
      <c r="R3925" t="str">
        <f t="shared" si="379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6"/>
        <v>15.27</v>
      </c>
      <c r="P3926">
        <f t="shared" si="377"/>
        <v>57.3</v>
      </c>
      <c r="Q3926" t="str">
        <f t="shared" si="378"/>
        <v>theater</v>
      </c>
      <c r="R3926" t="str">
        <f t="shared" si="379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6"/>
        <v>10</v>
      </c>
      <c r="P3927">
        <f t="shared" si="377"/>
        <v>5</v>
      </c>
      <c r="Q3927" t="str">
        <f t="shared" si="378"/>
        <v>theater</v>
      </c>
      <c r="R3927" t="str">
        <f t="shared" si="379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6"/>
        <v>0.3</v>
      </c>
      <c r="P3928">
        <f t="shared" si="377"/>
        <v>15</v>
      </c>
      <c r="Q3928" t="str">
        <f t="shared" si="378"/>
        <v>theater</v>
      </c>
      <c r="R3928" t="str">
        <f t="shared" si="379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6"/>
        <v>1</v>
      </c>
      <c r="P3929">
        <f t="shared" si="377"/>
        <v>12.5</v>
      </c>
      <c r="Q3929" t="str">
        <f t="shared" si="378"/>
        <v>theater</v>
      </c>
      <c r="R3929" t="str">
        <f t="shared" si="379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6"/>
        <v>13.02</v>
      </c>
      <c r="P3930">
        <f t="shared" si="377"/>
        <v>93</v>
      </c>
      <c r="Q3930" t="str">
        <f t="shared" si="378"/>
        <v>theater</v>
      </c>
      <c r="R3930" t="str">
        <f t="shared" si="379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6"/>
        <v>2.27</v>
      </c>
      <c r="P3931">
        <f t="shared" si="377"/>
        <v>32.4</v>
      </c>
      <c r="Q3931" t="str">
        <f t="shared" si="378"/>
        <v>theater</v>
      </c>
      <c r="R3931" t="str">
        <f t="shared" si="379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6"/>
        <v>0</v>
      </c>
      <c r="P3932">
        <f t="shared" si="377"/>
        <v>0</v>
      </c>
      <c r="Q3932" t="str">
        <f t="shared" si="378"/>
        <v>theater</v>
      </c>
      <c r="R3932" t="str">
        <f t="shared" si="379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6"/>
        <v>0</v>
      </c>
      <c r="P3933">
        <f t="shared" si="377"/>
        <v>0</v>
      </c>
      <c r="Q3933" t="str">
        <f t="shared" si="378"/>
        <v>theater</v>
      </c>
      <c r="R3933" t="str">
        <f t="shared" si="379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6"/>
        <v>0.01</v>
      </c>
      <c r="P3934">
        <f t="shared" si="377"/>
        <v>1</v>
      </c>
      <c r="Q3934" t="str">
        <f t="shared" si="378"/>
        <v>theater</v>
      </c>
      <c r="R3934" t="str">
        <f t="shared" si="379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6"/>
        <v>15.74</v>
      </c>
      <c r="P3935">
        <f t="shared" si="377"/>
        <v>91.8</v>
      </c>
      <c r="Q3935" t="str">
        <f t="shared" si="378"/>
        <v>theater</v>
      </c>
      <c r="R3935" t="str">
        <f t="shared" si="379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6"/>
        <v>11</v>
      </c>
      <c r="P3936">
        <f t="shared" si="377"/>
        <v>45.8</v>
      </c>
      <c r="Q3936" t="str">
        <f t="shared" si="378"/>
        <v>theater</v>
      </c>
      <c r="R3936" t="str">
        <f t="shared" si="379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6"/>
        <v>43.83</v>
      </c>
      <c r="P3937">
        <f t="shared" si="377"/>
        <v>57.2</v>
      </c>
      <c r="Q3937" t="str">
        <f t="shared" si="378"/>
        <v>theater</v>
      </c>
      <c r="R3937" t="str">
        <f t="shared" si="379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6"/>
        <v>0</v>
      </c>
      <c r="P3938">
        <f t="shared" si="377"/>
        <v>0</v>
      </c>
      <c r="Q3938" t="str">
        <f t="shared" si="378"/>
        <v>theater</v>
      </c>
      <c r="R3938" t="str">
        <f t="shared" si="379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6"/>
        <v>86.14</v>
      </c>
      <c r="P3939">
        <f t="shared" si="377"/>
        <v>248.5</v>
      </c>
      <c r="Q3939" t="str">
        <f t="shared" si="378"/>
        <v>theater</v>
      </c>
      <c r="R3939" t="str">
        <f t="shared" si="379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6"/>
        <v>12.2</v>
      </c>
      <c r="P3940">
        <f t="shared" si="377"/>
        <v>79.400000000000006</v>
      </c>
      <c r="Q3940" t="str">
        <f t="shared" si="378"/>
        <v>theater</v>
      </c>
      <c r="R3940" t="str">
        <f t="shared" si="379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6"/>
        <v>0.1</v>
      </c>
      <c r="P3941">
        <f t="shared" si="377"/>
        <v>5</v>
      </c>
      <c r="Q3941" t="str">
        <f t="shared" si="378"/>
        <v>theater</v>
      </c>
      <c r="R3941" t="str">
        <f t="shared" si="379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6"/>
        <v>0.22</v>
      </c>
      <c r="P3942">
        <f t="shared" si="377"/>
        <v>5.5</v>
      </c>
      <c r="Q3942" t="str">
        <f t="shared" si="378"/>
        <v>theater</v>
      </c>
      <c r="R3942" t="str">
        <f t="shared" si="379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6"/>
        <v>0.91</v>
      </c>
      <c r="P3943">
        <f t="shared" si="377"/>
        <v>25</v>
      </c>
      <c r="Q3943" t="str">
        <f t="shared" si="378"/>
        <v>theater</v>
      </c>
      <c r="R3943" t="str">
        <f t="shared" si="379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6"/>
        <v>0</v>
      </c>
      <c r="P3944">
        <f t="shared" si="377"/>
        <v>0</v>
      </c>
      <c r="Q3944" t="str">
        <f t="shared" si="378"/>
        <v>theater</v>
      </c>
      <c r="R3944" t="str">
        <f t="shared" si="379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6"/>
        <v>35.64</v>
      </c>
      <c r="P3945">
        <f t="shared" si="377"/>
        <v>137.1</v>
      </c>
      <c r="Q3945" t="str">
        <f t="shared" si="378"/>
        <v>theater</v>
      </c>
      <c r="R3945" t="str">
        <f t="shared" si="379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6"/>
        <v>0</v>
      </c>
      <c r="P3946">
        <f t="shared" si="377"/>
        <v>0</v>
      </c>
      <c r="Q3946" t="str">
        <f t="shared" si="378"/>
        <v>theater</v>
      </c>
      <c r="R3946" t="str">
        <f t="shared" si="379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6"/>
        <v>0.25</v>
      </c>
      <c r="P3947">
        <f t="shared" si="377"/>
        <v>5</v>
      </c>
      <c r="Q3947" t="str">
        <f t="shared" si="378"/>
        <v>theater</v>
      </c>
      <c r="R3947" t="str">
        <f t="shared" si="379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6"/>
        <v>3.25</v>
      </c>
      <c r="P3948">
        <f t="shared" si="377"/>
        <v>39</v>
      </c>
      <c r="Q3948" t="str">
        <f t="shared" si="378"/>
        <v>theater</v>
      </c>
      <c r="R3948" t="str">
        <f t="shared" si="379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6"/>
        <v>3.37</v>
      </c>
      <c r="P3949">
        <f t="shared" si="377"/>
        <v>50.5</v>
      </c>
      <c r="Q3949" t="str">
        <f t="shared" si="378"/>
        <v>theater</v>
      </c>
      <c r="R3949" t="str">
        <f t="shared" si="379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6"/>
        <v>0</v>
      </c>
      <c r="P3950">
        <f t="shared" si="377"/>
        <v>0</v>
      </c>
      <c r="Q3950" t="str">
        <f t="shared" si="378"/>
        <v>theater</v>
      </c>
      <c r="R3950" t="str">
        <f t="shared" si="379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6"/>
        <v>15.77</v>
      </c>
      <c r="P3951">
        <f t="shared" si="377"/>
        <v>49.3</v>
      </c>
      <c r="Q3951" t="str">
        <f t="shared" si="378"/>
        <v>theater</v>
      </c>
      <c r="R3951" t="str">
        <f t="shared" si="379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6"/>
        <v>0.63</v>
      </c>
      <c r="P3952">
        <f t="shared" si="377"/>
        <v>25</v>
      </c>
      <c r="Q3952" t="str">
        <f t="shared" si="378"/>
        <v>theater</v>
      </c>
      <c r="R3952" t="str">
        <f t="shared" si="379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6"/>
        <v>0</v>
      </c>
      <c r="P3953">
        <f t="shared" si="377"/>
        <v>1</v>
      </c>
      <c r="Q3953" t="str">
        <f t="shared" si="378"/>
        <v>theater</v>
      </c>
      <c r="R3953" t="str">
        <f t="shared" si="379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6"/>
        <v>0.1</v>
      </c>
      <c r="P3954">
        <f t="shared" si="377"/>
        <v>25</v>
      </c>
      <c r="Q3954" t="str">
        <f t="shared" si="378"/>
        <v>theater</v>
      </c>
      <c r="R3954" t="str">
        <f t="shared" si="379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6"/>
        <v>0</v>
      </c>
      <c r="P3955">
        <f t="shared" si="377"/>
        <v>0</v>
      </c>
      <c r="Q3955" t="str">
        <f t="shared" si="378"/>
        <v>theater</v>
      </c>
      <c r="R3955" t="str">
        <f t="shared" si="379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6"/>
        <v>0</v>
      </c>
      <c r="P3956">
        <f t="shared" si="377"/>
        <v>0</v>
      </c>
      <c r="Q3956" t="str">
        <f t="shared" si="378"/>
        <v>theater</v>
      </c>
      <c r="R3956" t="str">
        <f t="shared" si="379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6"/>
        <v>24.29</v>
      </c>
      <c r="P3957">
        <f t="shared" si="377"/>
        <v>53.1</v>
      </c>
      <c r="Q3957" t="str">
        <f t="shared" si="378"/>
        <v>theater</v>
      </c>
      <c r="R3957" t="str">
        <f t="shared" si="379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6"/>
        <v>0</v>
      </c>
      <c r="P3958">
        <f t="shared" si="377"/>
        <v>0</v>
      </c>
      <c r="Q3958" t="str">
        <f t="shared" si="378"/>
        <v>theater</v>
      </c>
      <c r="R3958" t="str">
        <f t="shared" si="379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6"/>
        <v>0.03</v>
      </c>
      <c r="P3959">
        <f t="shared" si="377"/>
        <v>7</v>
      </c>
      <c r="Q3959" t="str">
        <f t="shared" si="378"/>
        <v>theater</v>
      </c>
      <c r="R3959" t="str">
        <f t="shared" si="379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6"/>
        <v>32.049999999999997</v>
      </c>
      <c r="P3960">
        <f t="shared" si="377"/>
        <v>40.1</v>
      </c>
      <c r="Q3960" t="str">
        <f t="shared" si="378"/>
        <v>theater</v>
      </c>
      <c r="R3960" t="str">
        <f t="shared" si="379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6"/>
        <v>24.33</v>
      </c>
      <c r="P3961">
        <f t="shared" si="377"/>
        <v>24.3</v>
      </c>
      <c r="Q3961" t="str">
        <f t="shared" si="378"/>
        <v>theater</v>
      </c>
      <c r="R3961" t="str">
        <f t="shared" si="379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6"/>
        <v>1.5</v>
      </c>
      <c r="P3962">
        <f t="shared" si="377"/>
        <v>11.3</v>
      </c>
      <c r="Q3962" t="str">
        <f t="shared" si="378"/>
        <v>theater</v>
      </c>
      <c r="R3962" t="str">
        <f t="shared" si="379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6"/>
        <v>0.42</v>
      </c>
      <c r="P3963">
        <f t="shared" si="377"/>
        <v>10.5</v>
      </c>
      <c r="Q3963" t="str">
        <f t="shared" si="378"/>
        <v>theater</v>
      </c>
      <c r="R3963" t="str">
        <f t="shared" si="379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6"/>
        <v>3.21</v>
      </c>
      <c r="P3964">
        <f t="shared" si="377"/>
        <v>15</v>
      </c>
      <c r="Q3964" t="str">
        <f t="shared" si="378"/>
        <v>theater</v>
      </c>
      <c r="R3964" t="str">
        <f t="shared" si="379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6"/>
        <v>0</v>
      </c>
      <c r="P3965">
        <f t="shared" si="377"/>
        <v>0</v>
      </c>
      <c r="Q3965" t="str">
        <f t="shared" si="378"/>
        <v>theater</v>
      </c>
      <c r="R3965" t="str">
        <f t="shared" si="379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6"/>
        <v>6.3</v>
      </c>
      <c r="P3966">
        <f t="shared" si="377"/>
        <v>42</v>
      </c>
      <c r="Q3966" t="str">
        <f t="shared" si="378"/>
        <v>theater</v>
      </c>
      <c r="R3966" t="str">
        <f t="shared" si="379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6"/>
        <v>14.25</v>
      </c>
      <c r="P3967">
        <f t="shared" si="377"/>
        <v>71.3</v>
      </c>
      <c r="Q3967" t="str">
        <f t="shared" si="378"/>
        <v>theater</v>
      </c>
      <c r="R3967" t="str">
        <f t="shared" si="379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6"/>
        <v>0.6</v>
      </c>
      <c r="P3968">
        <f t="shared" si="377"/>
        <v>22.5</v>
      </c>
      <c r="Q3968" t="str">
        <f t="shared" si="378"/>
        <v>theater</v>
      </c>
      <c r="R3968" t="str">
        <f t="shared" si="379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6"/>
        <v>24.12</v>
      </c>
      <c r="P3969">
        <f t="shared" si="377"/>
        <v>41</v>
      </c>
      <c r="Q3969" t="str">
        <f t="shared" si="378"/>
        <v>theater</v>
      </c>
      <c r="R3969" t="str">
        <f t="shared" si="379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6"/>
        <v>10.54</v>
      </c>
      <c r="P3970">
        <f t="shared" si="377"/>
        <v>47.9</v>
      </c>
      <c r="Q3970" t="str">
        <f t="shared" si="378"/>
        <v>theater</v>
      </c>
      <c r="R3970" t="str">
        <f t="shared" si="379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80">ROUND((E3971/D3971)*100,2)</f>
        <v>7.47</v>
      </c>
      <c r="P3971">
        <f t="shared" ref="P3971:P4034" si="381">IF(E3971=0, 0,ROUND( E3971/L3971,1))</f>
        <v>35.200000000000003</v>
      </c>
      <c r="Q3971" t="str">
        <f t="shared" ref="Q3971:Q4034" si="382">LEFT(N3971,FIND("/",N3971,1)-1)</f>
        <v>theater</v>
      </c>
      <c r="R3971" t="str">
        <f t="shared" ref="R3971:R4034" si="383">MID(N3971,FIND("/",N3971)+1,256)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80"/>
        <v>7.0000000000000007E-2</v>
      </c>
      <c r="P3972">
        <f t="shared" si="381"/>
        <v>5.5</v>
      </c>
      <c r="Q3972" t="str">
        <f t="shared" si="382"/>
        <v>theater</v>
      </c>
      <c r="R3972" t="str">
        <f t="shared" si="383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80"/>
        <v>0.97</v>
      </c>
      <c r="P3973">
        <f t="shared" si="381"/>
        <v>22.7</v>
      </c>
      <c r="Q3973" t="str">
        <f t="shared" si="382"/>
        <v>theater</v>
      </c>
      <c r="R3973" t="str">
        <f t="shared" si="383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80"/>
        <v>21.1</v>
      </c>
      <c r="P3974">
        <f t="shared" si="381"/>
        <v>26.4</v>
      </c>
      <c r="Q3974" t="str">
        <f t="shared" si="382"/>
        <v>theater</v>
      </c>
      <c r="R3974" t="str">
        <f t="shared" si="383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80"/>
        <v>78.099999999999994</v>
      </c>
      <c r="P3975">
        <f t="shared" si="381"/>
        <v>105.5</v>
      </c>
      <c r="Q3975" t="str">
        <f t="shared" si="382"/>
        <v>theater</v>
      </c>
      <c r="R3975" t="str">
        <f t="shared" si="383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80"/>
        <v>32</v>
      </c>
      <c r="P3976">
        <f t="shared" si="381"/>
        <v>29.1</v>
      </c>
      <c r="Q3976" t="str">
        <f t="shared" si="382"/>
        <v>theater</v>
      </c>
      <c r="R3976" t="str">
        <f t="shared" si="383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80"/>
        <v>0</v>
      </c>
      <c r="P3977">
        <f t="shared" si="381"/>
        <v>0</v>
      </c>
      <c r="Q3977" t="str">
        <f t="shared" si="382"/>
        <v>theater</v>
      </c>
      <c r="R3977" t="str">
        <f t="shared" si="383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80"/>
        <v>47.69</v>
      </c>
      <c r="P3978">
        <f t="shared" si="381"/>
        <v>62</v>
      </c>
      <c r="Q3978" t="str">
        <f t="shared" si="382"/>
        <v>theater</v>
      </c>
      <c r="R3978" t="str">
        <f t="shared" si="383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80"/>
        <v>1.45</v>
      </c>
      <c r="P3979">
        <f t="shared" si="381"/>
        <v>217.5</v>
      </c>
      <c r="Q3979" t="str">
        <f t="shared" si="382"/>
        <v>theater</v>
      </c>
      <c r="R3979" t="str">
        <f t="shared" si="383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80"/>
        <v>10.7</v>
      </c>
      <c r="P3980">
        <f t="shared" si="381"/>
        <v>26.8</v>
      </c>
      <c r="Q3980" t="str">
        <f t="shared" si="382"/>
        <v>theater</v>
      </c>
      <c r="R3980" t="str">
        <f t="shared" si="383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80"/>
        <v>1.83</v>
      </c>
      <c r="P3981">
        <f t="shared" si="381"/>
        <v>18.3</v>
      </c>
      <c r="Q3981" t="str">
        <f t="shared" si="382"/>
        <v>theater</v>
      </c>
      <c r="R3981" t="str">
        <f t="shared" si="383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80"/>
        <v>18</v>
      </c>
      <c r="P3982">
        <f t="shared" si="381"/>
        <v>64.3</v>
      </c>
      <c r="Q3982" t="str">
        <f t="shared" si="382"/>
        <v>theater</v>
      </c>
      <c r="R3982" t="str">
        <f t="shared" si="383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80"/>
        <v>4.08</v>
      </c>
      <c r="P3983">
        <f t="shared" si="381"/>
        <v>175</v>
      </c>
      <c r="Q3983" t="str">
        <f t="shared" si="382"/>
        <v>theater</v>
      </c>
      <c r="R3983" t="str">
        <f t="shared" si="383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80"/>
        <v>20</v>
      </c>
      <c r="P3984">
        <f t="shared" si="381"/>
        <v>34</v>
      </c>
      <c r="Q3984" t="str">
        <f t="shared" si="382"/>
        <v>theater</v>
      </c>
      <c r="R3984" t="str">
        <f t="shared" si="383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80"/>
        <v>34.799999999999997</v>
      </c>
      <c r="P3985">
        <f t="shared" si="381"/>
        <v>84.3</v>
      </c>
      <c r="Q3985" t="str">
        <f t="shared" si="382"/>
        <v>theater</v>
      </c>
      <c r="R3985" t="str">
        <f t="shared" si="383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80"/>
        <v>6.33</v>
      </c>
      <c r="P3986">
        <f t="shared" si="381"/>
        <v>9.5</v>
      </c>
      <c r="Q3986" t="str">
        <f t="shared" si="382"/>
        <v>theater</v>
      </c>
      <c r="R3986" t="str">
        <f t="shared" si="383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80"/>
        <v>32.049999999999997</v>
      </c>
      <c r="P3987">
        <f t="shared" si="381"/>
        <v>33.700000000000003</v>
      </c>
      <c r="Q3987" t="str">
        <f t="shared" si="382"/>
        <v>theater</v>
      </c>
      <c r="R3987" t="str">
        <f t="shared" si="383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80"/>
        <v>9.76</v>
      </c>
      <c r="P3988">
        <f t="shared" si="381"/>
        <v>37.5</v>
      </c>
      <c r="Q3988" t="str">
        <f t="shared" si="382"/>
        <v>theater</v>
      </c>
      <c r="R3988" t="str">
        <f t="shared" si="383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80"/>
        <v>37.75</v>
      </c>
      <c r="P3989">
        <f t="shared" si="381"/>
        <v>11.6</v>
      </c>
      <c r="Q3989" t="str">
        <f t="shared" si="382"/>
        <v>theater</v>
      </c>
      <c r="R3989" t="str">
        <f t="shared" si="383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80"/>
        <v>2.13</v>
      </c>
      <c r="P3990">
        <f t="shared" si="381"/>
        <v>8</v>
      </c>
      <c r="Q3990" t="str">
        <f t="shared" si="382"/>
        <v>theater</v>
      </c>
      <c r="R3990" t="str">
        <f t="shared" si="383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80"/>
        <v>0</v>
      </c>
      <c r="P3991">
        <f t="shared" si="381"/>
        <v>0</v>
      </c>
      <c r="Q3991" t="str">
        <f t="shared" si="382"/>
        <v>theater</v>
      </c>
      <c r="R3991" t="str">
        <f t="shared" si="383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80"/>
        <v>4.18</v>
      </c>
      <c r="P3992">
        <f t="shared" si="381"/>
        <v>23</v>
      </c>
      <c r="Q3992" t="str">
        <f t="shared" si="382"/>
        <v>theater</v>
      </c>
      <c r="R3992" t="str">
        <f t="shared" si="383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80"/>
        <v>20</v>
      </c>
      <c r="P3993">
        <f t="shared" si="381"/>
        <v>100</v>
      </c>
      <c r="Q3993" t="str">
        <f t="shared" si="382"/>
        <v>theater</v>
      </c>
      <c r="R3993" t="str">
        <f t="shared" si="383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80"/>
        <v>5.41</v>
      </c>
      <c r="P3994">
        <f t="shared" si="381"/>
        <v>60.1</v>
      </c>
      <c r="Q3994" t="str">
        <f t="shared" si="382"/>
        <v>theater</v>
      </c>
      <c r="R3994" t="str">
        <f t="shared" si="383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80"/>
        <v>0.01</v>
      </c>
      <c r="P3995">
        <f t="shared" si="381"/>
        <v>3</v>
      </c>
      <c r="Q3995" t="str">
        <f t="shared" si="382"/>
        <v>theater</v>
      </c>
      <c r="R3995" t="str">
        <f t="shared" si="383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80"/>
        <v>0.25</v>
      </c>
      <c r="P3996">
        <f t="shared" si="381"/>
        <v>5</v>
      </c>
      <c r="Q3996" t="str">
        <f t="shared" si="382"/>
        <v>theater</v>
      </c>
      <c r="R3996" t="str">
        <f t="shared" si="383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80"/>
        <v>35</v>
      </c>
      <c r="P3997">
        <f t="shared" si="381"/>
        <v>17.5</v>
      </c>
      <c r="Q3997" t="str">
        <f t="shared" si="382"/>
        <v>theater</v>
      </c>
      <c r="R3997" t="str">
        <f t="shared" si="383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80"/>
        <v>16.57</v>
      </c>
      <c r="P3998">
        <f t="shared" si="381"/>
        <v>29.2</v>
      </c>
      <c r="Q3998" t="str">
        <f t="shared" si="382"/>
        <v>theater</v>
      </c>
      <c r="R3998" t="str">
        <f t="shared" si="383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80"/>
        <v>0</v>
      </c>
      <c r="P3999">
        <f t="shared" si="381"/>
        <v>0</v>
      </c>
      <c r="Q3999" t="str">
        <f t="shared" si="382"/>
        <v>theater</v>
      </c>
      <c r="R3999" t="str">
        <f t="shared" si="383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80"/>
        <v>57.2</v>
      </c>
      <c r="P4000">
        <f t="shared" si="381"/>
        <v>59.6</v>
      </c>
      <c r="Q4000" t="str">
        <f t="shared" si="382"/>
        <v>theater</v>
      </c>
      <c r="R4000" t="str">
        <f t="shared" si="383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80"/>
        <v>16.510000000000002</v>
      </c>
      <c r="P4001">
        <f t="shared" si="381"/>
        <v>82.6</v>
      </c>
      <c r="Q4001" t="str">
        <f t="shared" si="382"/>
        <v>theater</v>
      </c>
      <c r="R4001" t="str">
        <f t="shared" si="383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80"/>
        <v>0.13</v>
      </c>
      <c r="P4002">
        <f t="shared" si="381"/>
        <v>10</v>
      </c>
      <c r="Q4002" t="str">
        <f t="shared" si="382"/>
        <v>theater</v>
      </c>
      <c r="R4002" t="str">
        <f t="shared" si="383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80"/>
        <v>37.75</v>
      </c>
      <c r="P4003">
        <f t="shared" si="381"/>
        <v>32.4</v>
      </c>
      <c r="Q4003" t="str">
        <f t="shared" si="382"/>
        <v>theater</v>
      </c>
      <c r="R4003" t="str">
        <f t="shared" si="383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80"/>
        <v>1.84</v>
      </c>
      <c r="P4004">
        <f t="shared" si="381"/>
        <v>5.8</v>
      </c>
      <c r="Q4004" t="str">
        <f t="shared" si="382"/>
        <v>theater</v>
      </c>
      <c r="R4004" t="str">
        <f t="shared" si="383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80"/>
        <v>10.050000000000001</v>
      </c>
      <c r="P4005">
        <f t="shared" si="381"/>
        <v>100.5</v>
      </c>
      <c r="Q4005" t="str">
        <f t="shared" si="382"/>
        <v>theater</v>
      </c>
      <c r="R4005" t="str">
        <f t="shared" si="383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80"/>
        <v>0.2</v>
      </c>
      <c r="P4006">
        <f t="shared" si="381"/>
        <v>1</v>
      </c>
      <c r="Q4006" t="str">
        <f t="shared" si="382"/>
        <v>theater</v>
      </c>
      <c r="R4006" t="str">
        <f t="shared" si="383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80"/>
        <v>1.33</v>
      </c>
      <c r="P4007">
        <f t="shared" si="381"/>
        <v>20</v>
      </c>
      <c r="Q4007" t="str">
        <f t="shared" si="382"/>
        <v>theater</v>
      </c>
      <c r="R4007" t="str">
        <f t="shared" si="383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80"/>
        <v>0.01</v>
      </c>
      <c r="P4008">
        <f t="shared" si="381"/>
        <v>2</v>
      </c>
      <c r="Q4008" t="str">
        <f t="shared" si="382"/>
        <v>theater</v>
      </c>
      <c r="R4008" t="str">
        <f t="shared" si="383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80"/>
        <v>0.25</v>
      </c>
      <c r="P4009">
        <f t="shared" si="381"/>
        <v>5</v>
      </c>
      <c r="Q4009" t="str">
        <f t="shared" si="382"/>
        <v>theater</v>
      </c>
      <c r="R4009" t="str">
        <f t="shared" si="383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80"/>
        <v>6</v>
      </c>
      <c r="P4010">
        <f t="shared" si="381"/>
        <v>15</v>
      </c>
      <c r="Q4010" t="str">
        <f t="shared" si="382"/>
        <v>theater</v>
      </c>
      <c r="R4010" t="str">
        <f t="shared" si="383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80"/>
        <v>3.89</v>
      </c>
      <c r="P4011">
        <f t="shared" si="381"/>
        <v>25</v>
      </c>
      <c r="Q4011" t="str">
        <f t="shared" si="382"/>
        <v>theater</v>
      </c>
      <c r="R4011" t="str">
        <f t="shared" si="383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80"/>
        <v>24.19</v>
      </c>
      <c r="P4012">
        <f t="shared" si="381"/>
        <v>45.8</v>
      </c>
      <c r="Q4012" t="str">
        <f t="shared" si="382"/>
        <v>theater</v>
      </c>
      <c r="R4012" t="str">
        <f t="shared" si="383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80"/>
        <v>7.6</v>
      </c>
      <c r="P4013">
        <f t="shared" si="381"/>
        <v>4.8</v>
      </c>
      <c r="Q4013" t="str">
        <f t="shared" si="382"/>
        <v>theater</v>
      </c>
      <c r="R4013" t="str">
        <f t="shared" si="383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80"/>
        <v>0</v>
      </c>
      <c r="P4014">
        <f t="shared" si="381"/>
        <v>0</v>
      </c>
      <c r="Q4014" t="str">
        <f t="shared" si="382"/>
        <v>theater</v>
      </c>
      <c r="R4014" t="str">
        <f t="shared" si="383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80"/>
        <v>1.3</v>
      </c>
      <c r="P4015">
        <f t="shared" si="381"/>
        <v>13</v>
      </c>
      <c r="Q4015" t="str">
        <f t="shared" si="382"/>
        <v>theater</v>
      </c>
      <c r="R4015" t="str">
        <f t="shared" si="383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80"/>
        <v>0</v>
      </c>
      <c r="P4016">
        <f t="shared" si="381"/>
        <v>0</v>
      </c>
      <c r="Q4016" t="str">
        <f t="shared" si="382"/>
        <v>theater</v>
      </c>
      <c r="R4016" t="str">
        <f t="shared" si="383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80"/>
        <v>0.01</v>
      </c>
      <c r="P4017">
        <f t="shared" si="381"/>
        <v>1</v>
      </c>
      <c r="Q4017" t="str">
        <f t="shared" si="382"/>
        <v>theater</v>
      </c>
      <c r="R4017" t="str">
        <f t="shared" si="383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80"/>
        <v>14</v>
      </c>
      <c r="P4018">
        <f t="shared" si="381"/>
        <v>10</v>
      </c>
      <c r="Q4018" t="str">
        <f t="shared" si="382"/>
        <v>theater</v>
      </c>
      <c r="R4018" t="str">
        <f t="shared" si="383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80"/>
        <v>1.05</v>
      </c>
      <c r="P4019">
        <f t="shared" si="381"/>
        <v>52.5</v>
      </c>
      <c r="Q4019" t="str">
        <f t="shared" si="382"/>
        <v>theater</v>
      </c>
      <c r="R4019" t="str">
        <f t="shared" si="383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80"/>
        <v>8.67</v>
      </c>
      <c r="P4020">
        <f t="shared" si="381"/>
        <v>32.5</v>
      </c>
      <c r="Q4020" t="str">
        <f t="shared" si="382"/>
        <v>theater</v>
      </c>
      <c r="R4020" t="str">
        <f t="shared" si="383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80"/>
        <v>0.83</v>
      </c>
      <c r="P4021">
        <f t="shared" si="381"/>
        <v>7.3</v>
      </c>
      <c r="Q4021" t="str">
        <f t="shared" si="382"/>
        <v>theater</v>
      </c>
      <c r="R4021" t="str">
        <f t="shared" si="383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80"/>
        <v>16.670000000000002</v>
      </c>
      <c r="P4022">
        <f t="shared" si="381"/>
        <v>33.299999999999997</v>
      </c>
      <c r="Q4022" t="str">
        <f t="shared" si="382"/>
        <v>theater</v>
      </c>
      <c r="R4022" t="str">
        <f t="shared" si="383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80"/>
        <v>0.83</v>
      </c>
      <c r="P4023">
        <f t="shared" si="381"/>
        <v>62.5</v>
      </c>
      <c r="Q4023" t="str">
        <f t="shared" si="382"/>
        <v>theater</v>
      </c>
      <c r="R4023" t="str">
        <f t="shared" si="383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80"/>
        <v>69.56</v>
      </c>
      <c r="P4024">
        <f t="shared" si="381"/>
        <v>63.6</v>
      </c>
      <c r="Q4024" t="str">
        <f t="shared" si="382"/>
        <v>theater</v>
      </c>
      <c r="R4024" t="str">
        <f t="shared" si="383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80"/>
        <v>0</v>
      </c>
      <c r="P4025">
        <f t="shared" si="381"/>
        <v>0</v>
      </c>
      <c r="Q4025" t="str">
        <f t="shared" si="382"/>
        <v>theater</v>
      </c>
      <c r="R4025" t="str">
        <f t="shared" si="383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80"/>
        <v>1.25</v>
      </c>
      <c r="P4026">
        <f t="shared" si="381"/>
        <v>10</v>
      </c>
      <c r="Q4026" t="str">
        <f t="shared" si="382"/>
        <v>theater</v>
      </c>
      <c r="R4026" t="str">
        <f t="shared" si="383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80"/>
        <v>5</v>
      </c>
      <c r="P4027">
        <f t="shared" si="381"/>
        <v>62.5</v>
      </c>
      <c r="Q4027" t="str">
        <f t="shared" si="382"/>
        <v>theater</v>
      </c>
      <c r="R4027" t="str">
        <f t="shared" si="383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80"/>
        <v>0</v>
      </c>
      <c r="P4028">
        <f t="shared" si="381"/>
        <v>0</v>
      </c>
      <c r="Q4028" t="str">
        <f t="shared" si="382"/>
        <v>theater</v>
      </c>
      <c r="R4028" t="str">
        <f t="shared" si="383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80"/>
        <v>7.17</v>
      </c>
      <c r="P4029">
        <f t="shared" si="381"/>
        <v>30.7</v>
      </c>
      <c r="Q4029" t="str">
        <f t="shared" si="382"/>
        <v>theater</v>
      </c>
      <c r="R4029" t="str">
        <f t="shared" si="383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80"/>
        <v>28.05</v>
      </c>
      <c r="P4030">
        <f t="shared" si="381"/>
        <v>51</v>
      </c>
      <c r="Q4030" t="str">
        <f t="shared" si="382"/>
        <v>theater</v>
      </c>
      <c r="R4030" t="str">
        <f t="shared" si="383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80"/>
        <v>0</v>
      </c>
      <c r="P4031">
        <f t="shared" si="381"/>
        <v>0</v>
      </c>
      <c r="Q4031" t="str">
        <f t="shared" si="382"/>
        <v>theater</v>
      </c>
      <c r="R4031" t="str">
        <f t="shared" si="383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80"/>
        <v>16</v>
      </c>
      <c r="P4032">
        <f t="shared" si="381"/>
        <v>66.7</v>
      </c>
      <c r="Q4032" t="str">
        <f t="shared" si="382"/>
        <v>theater</v>
      </c>
      <c r="R4032" t="str">
        <f t="shared" si="383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80"/>
        <v>0</v>
      </c>
      <c r="P4033">
        <f t="shared" si="381"/>
        <v>0</v>
      </c>
      <c r="Q4033" t="str">
        <f t="shared" si="382"/>
        <v>theater</v>
      </c>
      <c r="R4033" t="str">
        <f t="shared" si="383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80"/>
        <v>6.83</v>
      </c>
      <c r="P4034">
        <f t="shared" si="381"/>
        <v>59</v>
      </c>
      <c r="Q4034" t="str">
        <f t="shared" si="382"/>
        <v>theater</v>
      </c>
      <c r="R4034" t="str">
        <f t="shared" si="383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84">ROUND((E4035/D4035)*100,2)</f>
        <v>25.7</v>
      </c>
      <c r="P4035">
        <f t="shared" ref="P4035:P4098" si="385">IF(E4035=0, 0,ROUND( E4035/L4035,1))</f>
        <v>65.3</v>
      </c>
      <c r="Q4035" t="str">
        <f t="shared" ref="Q4035:Q4098" si="386">LEFT(N4035,FIND("/",N4035,1)-1)</f>
        <v>theater</v>
      </c>
      <c r="R4035" t="str">
        <f t="shared" ref="R4035:R4098" si="387">MID(N4035,FIND("/",N4035)+1,256)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84"/>
        <v>1.48</v>
      </c>
      <c r="P4036">
        <f t="shared" si="385"/>
        <v>100</v>
      </c>
      <c r="Q4036" t="str">
        <f t="shared" si="386"/>
        <v>theater</v>
      </c>
      <c r="R4036" t="str">
        <f t="shared" si="387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4"/>
        <v>36.85</v>
      </c>
      <c r="P4037">
        <f t="shared" si="385"/>
        <v>147.4</v>
      </c>
      <c r="Q4037" t="str">
        <f t="shared" si="386"/>
        <v>theater</v>
      </c>
      <c r="R4037" t="str">
        <f t="shared" si="387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4"/>
        <v>47.05</v>
      </c>
      <c r="P4038">
        <f t="shared" si="385"/>
        <v>166.1</v>
      </c>
      <c r="Q4038" t="str">
        <f t="shared" si="386"/>
        <v>theater</v>
      </c>
      <c r="R4038" t="str">
        <f t="shared" si="387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4"/>
        <v>11.43</v>
      </c>
      <c r="P4039">
        <f t="shared" si="385"/>
        <v>40</v>
      </c>
      <c r="Q4039" t="str">
        <f t="shared" si="386"/>
        <v>theater</v>
      </c>
      <c r="R4039" t="str">
        <f t="shared" si="387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4"/>
        <v>12.04</v>
      </c>
      <c r="P4040">
        <f t="shared" si="385"/>
        <v>75.3</v>
      </c>
      <c r="Q4040" t="str">
        <f t="shared" si="386"/>
        <v>theater</v>
      </c>
      <c r="R4040" t="str">
        <f t="shared" si="387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4"/>
        <v>60</v>
      </c>
      <c r="P4041">
        <f t="shared" si="385"/>
        <v>60</v>
      </c>
      <c r="Q4041" t="str">
        <f t="shared" si="386"/>
        <v>theater</v>
      </c>
      <c r="R4041" t="str">
        <f t="shared" si="387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4"/>
        <v>31.25</v>
      </c>
      <c r="P4042">
        <f t="shared" si="385"/>
        <v>1250</v>
      </c>
      <c r="Q4042" t="str">
        <f t="shared" si="386"/>
        <v>theater</v>
      </c>
      <c r="R4042" t="str">
        <f t="shared" si="387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4"/>
        <v>0.42</v>
      </c>
      <c r="P4043">
        <f t="shared" si="385"/>
        <v>10.5</v>
      </c>
      <c r="Q4043" t="str">
        <f t="shared" si="386"/>
        <v>theater</v>
      </c>
      <c r="R4043" t="str">
        <f t="shared" si="387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4"/>
        <v>0.21</v>
      </c>
      <c r="P4044">
        <f t="shared" si="385"/>
        <v>7</v>
      </c>
      <c r="Q4044" t="str">
        <f t="shared" si="386"/>
        <v>theater</v>
      </c>
      <c r="R4044" t="str">
        <f t="shared" si="387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4"/>
        <v>0</v>
      </c>
      <c r="P4045">
        <f t="shared" si="385"/>
        <v>0</v>
      </c>
      <c r="Q4045" t="str">
        <f t="shared" si="386"/>
        <v>theater</v>
      </c>
      <c r="R4045" t="str">
        <f t="shared" si="387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4"/>
        <v>37.5</v>
      </c>
      <c r="P4046">
        <f t="shared" si="385"/>
        <v>56.3</v>
      </c>
      <c r="Q4046" t="str">
        <f t="shared" si="386"/>
        <v>theater</v>
      </c>
      <c r="R4046" t="str">
        <f t="shared" si="387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4"/>
        <v>0.02</v>
      </c>
      <c r="P4047">
        <f t="shared" si="385"/>
        <v>1</v>
      </c>
      <c r="Q4047" t="str">
        <f t="shared" si="386"/>
        <v>theater</v>
      </c>
      <c r="R4047" t="str">
        <f t="shared" si="387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4"/>
        <v>8.2100000000000009</v>
      </c>
      <c r="P4048">
        <f t="shared" si="385"/>
        <v>38.299999999999997</v>
      </c>
      <c r="Q4048" t="str">
        <f t="shared" si="386"/>
        <v>theater</v>
      </c>
      <c r="R4048" t="str">
        <f t="shared" si="387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4"/>
        <v>2.2000000000000002</v>
      </c>
      <c r="P4049">
        <f t="shared" si="385"/>
        <v>27.5</v>
      </c>
      <c r="Q4049" t="str">
        <f t="shared" si="386"/>
        <v>theater</v>
      </c>
      <c r="R4049" t="str">
        <f t="shared" si="387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4"/>
        <v>17.649999999999999</v>
      </c>
      <c r="P4050">
        <f t="shared" si="385"/>
        <v>33</v>
      </c>
      <c r="Q4050" t="str">
        <f t="shared" si="386"/>
        <v>theater</v>
      </c>
      <c r="R4050" t="str">
        <f t="shared" si="387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4"/>
        <v>0.08</v>
      </c>
      <c r="P4051">
        <f t="shared" si="385"/>
        <v>16</v>
      </c>
      <c r="Q4051" t="str">
        <f t="shared" si="386"/>
        <v>theater</v>
      </c>
      <c r="R4051" t="str">
        <f t="shared" si="387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4"/>
        <v>7.0000000000000007E-2</v>
      </c>
      <c r="P4052">
        <f t="shared" si="385"/>
        <v>1</v>
      </c>
      <c r="Q4052" t="str">
        <f t="shared" si="386"/>
        <v>theater</v>
      </c>
      <c r="R4052" t="str">
        <f t="shared" si="387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4"/>
        <v>0</v>
      </c>
      <c r="P4053">
        <f t="shared" si="385"/>
        <v>0</v>
      </c>
      <c r="Q4053" t="str">
        <f t="shared" si="386"/>
        <v>theater</v>
      </c>
      <c r="R4053" t="str">
        <f t="shared" si="387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4"/>
        <v>37.53</v>
      </c>
      <c r="P4054">
        <f t="shared" si="385"/>
        <v>86.6</v>
      </c>
      <c r="Q4054" t="str">
        <f t="shared" si="386"/>
        <v>theater</v>
      </c>
      <c r="R4054" t="str">
        <f t="shared" si="387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4"/>
        <v>22</v>
      </c>
      <c r="P4055">
        <f t="shared" si="385"/>
        <v>55</v>
      </c>
      <c r="Q4055" t="str">
        <f t="shared" si="386"/>
        <v>theater</v>
      </c>
      <c r="R4055" t="str">
        <f t="shared" si="387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4"/>
        <v>0</v>
      </c>
      <c r="P4056">
        <f t="shared" si="385"/>
        <v>0</v>
      </c>
      <c r="Q4056" t="str">
        <f t="shared" si="386"/>
        <v>theater</v>
      </c>
      <c r="R4056" t="str">
        <f t="shared" si="387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4"/>
        <v>17.62</v>
      </c>
      <c r="P4057">
        <f t="shared" si="385"/>
        <v>42</v>
      </c>
      <c r="Q4057" t="str">
        <f t="shared" si="386"/>
        <v>theater</v>
      </c>
      <c r="R4057" t="str">
        <f t="shared" si="387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4"/>
        <v>53</v>
      </c>
      <c r="P4058">
        <f t="shared" si="385"/>
        <v>88.3</v>
      </c>
      <c r="Q4058" t="str">
        <f t="shared" si="386"/>
        <v>theater</v>
      </c>
      <c r="R4058" t="str">
        <f t="shared" si="387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4"/>
        <v>22.14</v>
      </c>
      <c r="P4059">
        <f t="shared" si="385"/>
        <v>129.19999999999999</v>
      </c>
      <c r="Q4059" t="str">
        <f t="shared" si="386"/>
        <v>theater</v>
      </c>
      <c r="R4059" t="str">
        <f t="shared" si="387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4"/>
        <v>2.5299999999999998</v>
      </c>
      <c r="P4060">
        <f t="shared" si="385"/>
        <v>23.8</v>
      </c>
      <c r="Q4060" t="str">
        <f t="shared" si="386"/>
        <v>theater</v>
      </c>
      <c r="R4060" t="str">
        <f t="shared" si="387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4"/>
        <v>2.5</v>
      </c>
      <c r="P4061">
        <f t="shared" si="385"/>
        <v>35.700000000000003</v>
      </c>
      <c r="Q4061" t="str">
        <f t="shared" si="386"/>
        <v>theater</v>
      </c>
      <c r="R4061" t="str">
        <f t="shared" si="387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4"/>
        <v>2.85</v>
      </c>
      <c r="P4062">
        <f t="shared" si="385"/>
        <v>57</v>
      </c>
      <c r="Q4062" t="str">
        <f t="shared" si="386"/>
        <v>theater</v>
      </c>
      <c r="R4062" t="str">
        <f t="shared" si="387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4"/>
        <v>0</v>
      </c>
      <c r="P4063">
        <f t="shared" si="385"/>
        <v>0</v>
      </c>
      <c r="Q4063" t="str">
        <f t="shared" si="386"/>
        <v>theater</v>
      </c>
      <c r="R4063" t="str">
        <f t="shared" si="387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4"/>
        <v>2.4500000000000002</v>
      </c>
      <c r="P4064">
        <f t="shared" si="385"/>
        <v>163.30000000000001</v>
      </c>
      <c r="Q4064" t="str">
        <f t="shared" si="386"/>
        <v>theater</v>
      </c>
      <c r="R4064" t="str">
        <f t="shared" si="387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4"/>
        <v>1.42</v>
      </c>
      <c r="P4065">
        <f t="shared" si="385"/>
        <v>15</v>
      </c>
      <c r="Q4065" t="str">
        <f t="shared" si="386"/>
        <v>theater</v>
      </c>
      <c r="R4065" t="str">
        <f t="shared" si="387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4"/>
        <v>19.25</v>
      </c>
      <c r="P4066">
        <f t="shared" si="385"/>
        <v>64.2</v>
      </c>
      <c r="Q4066" t="str">
        <f t="shared" si="386"/>
        <v>theater</v>
      </c>
      <c r="R4066" t="str">
        <f t="shared" si="387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4"/>
        <v>0.68</v>
      </c>
      <c r="P4067">
        <f t="shared" si="385"/>
        <v>6.8</v>
      </c>
      <c r="Q4067" t="str">
        <f t="shared" si="386"/>
        <v>theater</v>
      </c>
      <c r="R4067" t="str">
        <f t="shared" si="387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4"/>
        <v>0.17</v>
      </c>
      <c r="P4068">
        <f t="shared" si="385"/>
        <v>25</v>
      </c>
      <c r="Q4068" t="str">
        <f t="shared" si="386"/>
        <v>theater</v>
      </c>
      <c r="R4068" t="str">
        <f t="shared" si="387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4"/>
        <v>60.9</v>
      </c>
      <c r="P4069">
        <f t="shared" si="385"/>
        <v>179.1</v>
      </c>
      <c r="Q4069" t="str">
        <f t="shared" si="386"/>
        <v>theater</v>
      </c>
      <c r="R4069" t="str">
        <f t="shared" si="387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4"/>
        <v>1</v>
      </c>
      <c r="P4070">
        <f t="shared" si="385"/>
        <v>35</v>
      </c>
      <c r="Q4070" t="str">
        <f t="shared" si="386"/>
        <v>theater</v>
      </c>
      <c r="R4070" t="str">
        <f t="shared" si="387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4"/>
        <v>34.4</v>
      </c>
      <c r="P4071">
        <f t="shared" si="385"/>
        <v>33.1</v>
      </c>
      <c r="Q4071" t="str">
        <f t="shared" si="386"/>
        <v>theater</v>
      </c>
      <c r="R4071" t="str">
        <f t="shared" si="387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4"/>
        <v>16.5</v>
      </c>
      <c r="P4072">
        <f t="shared" si="385"/>
        <v>27.5</v>
      </c>
      <c r="Q4072" t="str">
        <f t="shared" si="386"/>
        <v>theater</v>
      </c>
      <c r="R4072" t="str">
        <f t="shared" si="387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4"/>
        <v>0</v>
      </c>
      <c r="P4073">
        <f t="shared" si="385"/>
        <v>0</v>
      </c>
      <c r="Q4073" t="str">
        <f t="shared" si="386"/>
        <v>theater</v>
      </c>
      <c r="R4073" t="str">
        <f t="shared" si="387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4"/>
        <v>0.4</v>
      </c>
      <c r="P4074">
        <f t="shared" si="385"/>
        <v>2</v>
      </c>
      <c r="Q4074" t="str">
        <f t="shared" si="386"/>
        <v>theater</v>
      </c>
      <c r="R4074" t="str">
        <f t="shared" si="387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4"/>
        <v>1.06</v>
      </c>
      <c r="P4075">
        <f t="shared" si="385"/>
        <v>18.5</v>
      </c>
      <c r="Q4075" t="str">
        <f t="shared" si="386"/>
        <v>theater</v>
      </c>
      <c r="R4075" t="str">
        <f t="shared" si="387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4"/>
        <v>26.73</v>
      </c>
      <c r="P4076">
        <f t="shared" si="385"/>
        <v>35</v>
      </c>
      <c r="Q4076" t="str">
        <f t="shared" si="386"/>
        <v>theater</v>
      </c>
      <c r="R4076" t="str">
        <f t="shared" si="387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4"/>
        <v>28.8</v>
      </c>
      <c r="P4077">
        <f t="shared" si="385"/>
        <v>44.3</v>
      </c>
      <c r="Q4077" t="str">
        <f t="shared" si="386"/>
        <v>theater</v>
      </c>
      <c r="R4077" t="str">
        <f t="shared" si="387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4"/>
        <v>0</v>
      </c>
      <c r="P4078">
        <f t="shared" si="385"/>
        <v>0</v>
      </c>
      <c r="Q4078" t="str">
        <f t="shared" si="386"/>
        <v>theater</v>
      </c>
      <c r="R4078" t="str">
        <f t="shared" si="387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4"/>
        <v>8.9</v>
      </c>
      <c r="P4079">
        <f t="shared" si="385"/>
        <v>222.5</v>
      </c>
      <c r="Q4079" t="str">
        <f t="shared" si="386"/>
        <v>theater</v>
      </c>
      <c r="R4079" t="str">
        <f t="shared" si="387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4"/>
        <v>0</v>
      </c>
      <c r="P4080">
        <f t="shared" si="385"/>
        <v>0</v>
      </c>
      <c r="Q4080" t="str">
        <f t="shared" si="386"/>
        <v>theater</v>
      </c>
      <c r="R4080" t="str">
        <f t="shared" si="387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4"/>
        <v>0.17</v>
      </c>
      <c r="P4081">
        <f t="shared" si="385"/>
        <v>5</v>
      </c>
      <c r="Q4081" t="str">
        <f t="shared" si="386"/>
        <v>theater</v>
      </c>
      <c r="R4081" t="str">
        <f t="shared" si="387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4"/>
        <v>0</v>
      </c>
      <c r="P4082">
        <f t="shared" si="385"/>
        <v>0</v>
      </c>
      <c r="Q4082" t="str">
        <f t="shared" si="386"/>
        <v>theater</v>
      </c>
      <c r="R4082" t="str">
        <f t="shared" si="387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4"/>
        <v>15.74</v>
      </c>
      <c r="P4083">
        <f t="shared" si="385"/>
        <v>29.2</v>
      </c>
      <c r="Q4083" t="str">
        <f t="shared" si="386"/>
        <v>theater</v>
      </c>
      <c r="R4083" t="str">
        <f t="shared" si="387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4"/>
        <v>2</v>
      </c>
      <c r="P4084">
        <f t="shared" si="385"/>
        <v>1.5</v>
      </c>
      <c r="Q4084" t="str">
        <f t="shared" si="386"/>
        <v>theater</v>
      </c>
      <c r="R4084" t="str">
        <f t="shared" si="387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4"/>
        <v>21.69</v>
      </c>
      <c r="P4085">
        <f t="shared" si="385"/>
        <v>126.5</v>
      </c>
      <c r="Q4085" t="str">
        <f t="shared" si="386"/>
        <v>theater</v>
      </c>
      <c r="R4085" t="str">
        <f t="shared" si="387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4"/>
        <v>0.33</v>
      </c>
      <c r="P4086">
        <f t="shared" si="385"/>
        <v>10</v>
      </c>
      <c r="Q4086" t="str">
        <f t="shared" si="386"/>
        <v>theater</v>
      </c>
      <c r="R4086" t="str">
        <f t="shared" si="387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4"/>
        <v>0.28999999999999998</v>
      </c>
      <c r="P4087">
        <f t="shared" si="385"/>
        <v>10</v>
      </c>
      <c r="Q4087" t="str">
        <f t="shared" si="386"/>
        <v>theater</v>
      </c>
      <c r="R4087" t="str">
        <f t="shared" si="387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4"/>
        <v>4.7</v>
      </c>
      <c r="P4088">
        <f t="shared" si="385"/>
        <v>9.4</v>
      </c>
      <c r="Q4088" t="str">
        <f t="shared" si="386"/>
        <v>theater</v>
      </c>
      <c r="R4088" t="str">
        <f t="shared" si="387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4"/>
        <v>0</v>
      </c>
      <c r="P4089">
        <f t="shared" si="385"/>
        <v>0</v>
      </c>
      <c r="Q4089" t="str">
        <f t="shared" si="386"/>
        <v>theater</v>
      </c>
      <c r="R4089" t="str">
        <f t="shared" si="387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4"/>
        <v>10.8</v>
      </c>
      <c r="P4090">
        <f t="shared" si="385"/>
        <v>72</v>
      </c>
      <c r="Q4090" t="str">
        <f t="shared" si="386"/>
        <v>theater</v>
      </c>
      <c r="R4090" t="str">
        <f t="shared" si="387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4"/>
        <v>4.8</v>
      </c>
      <c r="P4091">
        <f t="shared" si="385"/>
        <v>30</v>
      </c>
      <c r="Q4091" t="str">
        <f t="shared" si="386"/>
        <v>theater</v>
      </c>
      <c r="R4091" t="str">
        <f t="shared" si="387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4"/>
        <v>3.2</v>
      </c>
      <c r="P4092">
        <f t="shared" si="385"/>
        <v>10.7</v>
      </c>
      <c r="Q4092" t="str">
        <f t="shared" si="386"/>
        <v>theater</v>
      </c>
      <c r="R4092" t="str">
        <f t="shared" si="387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4"/>
        <v>12.75</v>
      </c>
      <c r="P4093">
        <f t="shared" si="385"/>
        <v>25.5</v>
      </c>
      <c r="Q4093" t="str">
        <f t="shared" si="386"/>
        <v>theater</v>
      </c>
      <c r="R4093" t="str">
        <f t="shared" si="387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4"/>
        <v>0.02</v>
      </c>
      <c r="P4094">
        <f t="shared" si="385"/>
        <v>20</v>
      </c>
      <c r="Q4094" t="str">
        <f t="shared" si="386"/>
        <v>theater</v>
      </c>
      <c r="R4094" t="str">
        <f t="shared" si="387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4"/>
        <v>2.4</v>
      </c>
      <c r="P4095">
        <f t="shared" si="385"/>
        <v>15</v>
      </c>
      <c r="Q4095" t="str">
        <f t="shared" si="386"/>
        <v>theater</v>
      </c>
      <c r="R4095" t="str">
        <f t="shared" si="387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4"/>
        <v>36.5</v>
      </c>
      <c r="P4096">
        <f t="shared" si="385"/>
        <v>91.3</v>
      </c>
      <c r="Q4096" t="str">
        <f t="shared" si="386"/>
        <v>theater</v>
      </c>
      <c r="R4096" t="str">
        <f t="shared" si="387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4"/>
        <v>2.67</v>
      </c>
      <c r="P4097">
        <f t="shared" si="385"/>
        <v>800</v>
      </c>
      <c r="Q4097" t="str">
        <f t="shared" si="386"/>
        <v>theater</v>
      </c>
      <c r="R4097" t="str">
        <f t="shared" si="387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4"/>
        <v>11.43</v>
      </c>
      <c r="P4098">
        <f t="shared" si="385"/>
        <v>80</v>
      </c>
      <c r="Q4098" t="str">
        <f t="shared" si="386"/>
        <v>theater</v>
      </c>
      <c r="R4098" t="str">
        <f t="shared" si="387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8">ROUND((E4099/D4099)*100,2)</f>
        <v>0</v>
      </c>
      <c r="P4099">
        <f t="shared" ref="P4099:P4115" si="389">IF(E4099=0, 0,ROUND( E4099/L4099,1))</f>
        <v>0</v>
      </c>
      <c r="Q4099" t="str">
        <f t="shared" ref="Q4099:Q4115" si="390">LEFT(N4099,FIND("/",N4099,1)-1)</f>
        <v>theater</v>
      </c>
      <c r="R4099" t="str">
        <f t="shared" ref="R4099:R4115" si="391">MID(N4099,FIND("/",N4099)+1,256)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8"/>
        <v>0</v>
      </c>
      <c r="P4100">
        <f t="shared" si="389"/>
        <v>0</v>
      </c>
      <c r="Q4100" t="str">
        <f t="shared" si="390"/>
        <v>theater</v>
      </c>
      <c r="R4100" t="str">
        <f t="shared" si="391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8"/>
        <v>1.1100000000000001</v>
      </c>
      <c r="P4101">
        <f t="shared" si="389"/>
        <v>50</v>
      </c>
      <c r="Q4101" t="str">
        <f t="shared" si="390"/>
        <v>theater</v>
      </c>
      <c r="R4101" t="str">
        <f t="shared" si="391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8"/>
        <v>0</v>
      </c>
      <c r="P4102">
        <f t="shared" si="389"/>
        <v>0</v>
      </c>
      <c r="Q4102" t="str">
        <f t="shared" si="390"/>
        <v>theater</v>
      </c>
      <c r="R4102" t="str">
        <f t="shared" si="391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8"/>
        <v>0</v>
      </c>
      <c r="P4103">
        <f t="shared" si="389"/>
        <v>0</v>
      </c>
      <c r="Q4103" t="str">
        <f t="shared" si="390"/>
        <v>theater</v>
      </c>
      <c r="R4103" t="str">
        <f t="shared" si="391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8"/>
        <v>27.4</v>
      </c>
      <c r="P4104">
        <f t="shared" si="389"/>
        <v>22.8</v>
      </c>
      <c r="Q4104" t="str">
        <f t="shared" si="390"/>
        <v>theater</v>
      </c>
      <c r="R4104" t="str">
        <f t="shared" si="391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8"/>
        <v>10</v>
      </c>
      <c r="P4105">
        <f t="shared" si="389"/>
        <v>16.7</v>
      </c>
      <c r="Q4105" t="str">
        <f t="shared" si="390"/>
        <v>theater</v>
      </c>
      <c r="R4105" t="str">
        <f t="shared" si="391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8"/>
        <v>21.37</v>
      </c>
      <c r="P4106">
        <f t="shared" si="389"/>
        <v>45.8</v>
      </c>
      <c r="Q4106" t="str">
        <f t="shared" si="390"/>
        <v>theater</v>
      </c>
      <c r="R4106" t="str">
        <f t="shared" si="391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8"/>
        <v>6.97</v>
      </c>
      <c r="P4107">
        <f t="shared" si="389"/>
        <v>383.3</v>
      </c>
      <c r="Q4107" t="str">
        <f t="shared" si="390"/>
        <v>theater</v>
      </c>
      <c r="R4107" t="str">
        <f t="shared" si="391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8"/>
        <v>70.599999999999994</v>
      </c>
      <c r="P4108">
        <f t="shared" si="389"/>
        <v>107</v>
      </c>
      <c r="Q4108" t="str">
        <f t="shared" si="390"/>
        <v>theater</v>
      </c>
      <c r="R4108" t="str">
        <f t="shared" si="391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8"/>
        <v>2.0499999999999998</v>
      </c>
      <c r="P4109">
        <f t="shared" si="389"/>
        <v>10.3</v>
      </c>
      <c r="Q4109" t="str">
        <f t="shared" si="390"/>
        <v>theater</v>
      </c>
      <c r="R4109" t="str">
        <f t="shared" si="391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8"/>
        <v>1.97</v>
      </c>
      <c r="P4110">
        <f t="shared" si="389"/>
        <v>59</v>
      </c>
      <c r="Q4110" t="str">
        <f t="shared" si="390"/>
        <v>theater</v>
      </c>
      <c r="R4110" t="str">
        <f t="shared" si="391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8"/>
        <v>0</v>
      </c>
      <c r="P4111">
        <f t="shared" si="389"/>
        <v>0</v>
      </c>
      <c r="Q4111" t="str">
        <f t="shared" si="390"/>
        <v>theater</v>
      </c>
      <c r="R4111" t="str">
        <f t="shared" si="391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8"/>
        <v>28.67</v>
      </c>
      <c r="P4112">
        <f t="shared" si="389"/>
        <v>14.3</v>
      </c>
      <c r="Q4112" t="str">
        <f t="shared" si="390"/>
        <v>theater</v>
      </c>
      <c r="R4112" t="str">
        <f t="shared" si="391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8"/>
        <v>3.13</v>
      </c>
      <c r="P4113">
        <f t="shared" si="389"/>
        <v>15.7</v>
      </c>
      <c r="Q4113" t="str">
        <f t="shared" si="390"/>
        <v>theater</v>
      </c>
      <c r="R4113" t="str">
        <f t="shared" si="391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8"/>
        <v>0.04</v>
      </c>
      <c r="P4114">
        <f t="shared" si="389"/>
        <v>1</v>
      </c>
      <c r="Q4114" t="str">
        <f t="shared" si="390"/>
        <v>theater</v>
      </c>
      <c r="R4114" t="str">
        <f t="shared" si="391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8"/>
        <v>0.2</v>
      </c>
      <c r="P4115">
        <f t="shared" si="389"/>
        <v>1</v>
      </c>
      <c r="Q4115" t="str">
        <f t="shared" si="390"/>
        <v>theater</v>
      </c>
      <c r="R4115" t="str">
        <f t="shared" si="391"/>
        <v>plays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successful">
      <formula>NOT(ISERROR(SEARCH("successful",F2)))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Pivot_table-1</vt:lpstr>
      <vt:lpstr>Pivot_table-2</vt:lpstr>
      <vt:lpstr>Pivot_table-3</vt:lpstr>
      <vt:lpstr>original_data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2021-02-12T04:08:52Z</dcterms:modified>
</cp:coreProperties>
</file>