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zubairy\Google Drive\Ramey_Zubairy_Historical\Ramey_Zubairy_replication_codes\"/>
    </mc:Choice>
  </mc:AlternateContent>
  <bookViews>
    <workbookView xWindow="0" yWindow="0" windowWidth="14670" windowHeight="10350" activeTab="4"/>
  </bookViews>
  <sheets>
    <sheet name="TVAR-news-recession" sheetId="1" r:id="rId1"/>
    <sheet name="TVAR-news-ZLB" sheetId="2" r:id="rId2"/>
    <sheet name="TVAR-bp-recession" sheetId="3" r:id="rId3"/>
    <sheet name="TVAR-bp-ZLB" sheetId="4" r:id="rId4"/>
    <sheet name="Multipliers" sheetId="9" r:id="rId5"/>
    <sheet name="Readme" sheetId="10" r:id="rId6"/>
    <sheet name="Sheet1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4" i="9"/>
  <c r="M4" i="9" l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I4" i="9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J31" i="4" l="1"/>
  <c r="K31" i="4"/>
  <c r="L31" i="4"/>
  <c r="M31" i="4"/>
  <c r="N31" i="4"/>
  <c r="O31" i="4"/>
  <c r="J32" i="4"/>
  <c r="K32" i="4"/>
  <c r="L32" i="4"/>
  <c r="M32" i="4"/>
  <c r="N32" i="4"/>
  <c r="O32" i="4"/>
  <c r="J33" i="4"/>
  <c r="K33" i="4"/>
  <c r="L33" i="4"/>
  <c r="M33" i="4"/>
  <c r="N33" i="4"/>
  <c r="O33" i="4"/>
  <c r="J34" i="4"/>
  <c r="K34" i="4"/>
  <c r="L34" i="4"/>
  <c r="M34" i="4"/>
  <c r="N34" i="4"/>
  <c r="O34" i="4"/>
  <c r="J35" i="4"/>
  <c r="K35" i="4"/>
  <c r="L35" i="4"/>
  <c r="M35" i="4"/>
  <c r="N35" i="4"/>
  <c r="O35" i="4"/>
  <c r="J36" i="4"/>
  <c r="K36" i="4"/>
  <c r="L36" i="4"/>
  <c r="M36" i="4"/>
  <c r="N36" i="4"/>
  <c r="O36" i="4"/>
  <c r="J37" i="4"/>
  <c r="K37" i="4"/>
  <c r="L37" i="4"/>
  <c r="M37" i="4"/>
  <c r="N37" i="4"/>
  <c r="O37" i="4"/>
  <c r="J38" i="4"/>
  <c r="K38" i="4"/>
  <c r="L38" i="4"/>
  <c r="M38" i="4"/>
  <c r="N38" i="4"/>
  <c r="O38" i="4"/>
  <c r="J39" i="4"/>
  <c r="K39" i="4"/>
  <c r="L39" i="4"/>
  <c r="M39" i="4"/>
  <c r="N39" i="4"/>
  <c r="O39" i="4"/>
  <c r="J40" i="4"/>
  <c r="K40" i="4"/>
  <c r="L40" i="4"/>
  <c r="M40" i="4"/>
  <c r="N40" i="4"/>
  <c r="O40" i="4"/>
  <c r="J41" i="4"/>
  <c r="K41" i="4"/>
  <c r="L41" i="4"/>
  <c r="M41" i="4"/>
  <c r="N41" i="4"/>
  <c r="O41" i="4"/>
  <c r="J42" i="4"/>
  <c r="K42" i="4"/>
  <c r="L42" i="4"/>
  <c r="M42" i="4"/>
  <c r="N42" i="4"/>
  <c r="O42" i="4"/>
  <c r="J43" i="4"/>
  <c r="K43" i="4"/>
  <c r="L43" i="4"/>
  <c r="M43" i="4"/>
  <c r="N43" i="4"/>
  <c r="O43" i="4"/>
  <c r="J44" i="4"/>
  <c r="K44" i="4"/>
  <c r="L44" i="4"/>
  <c r="M44" i="4"/>
  <c r="N44" i="4"/>
  <c r="O44" i="4"/>
  <c r="J45" i="4"/>
  <c r="K45" i="4"/>
  <c r="L45" i="4"/>
  <c r="M45" i="4"/>
  <c r="N45" i="4"/>
  <c r="O45" i="4"/>
  <c r="J46" i="4"/>
  <c r="K46" i="4"/>
  <c r="L46" i="4"/>
  <c r="M46" i="4"/>
  <c r="N46" i="4"/>
  <c r="O46" i="4"/>
  <c r="J47" i="4"/>
  <c r="K47" i="4"/>
  <c r="L47" i="4"/>
  <c r="M47" i="4"/>
  <c r="N47" i="4"/>
  <c r="O47" i="4"/>
  <c r="J48" i="4"/>
  <c r="K48" i="4"/>
  <c r="L48" i="4"/>
  <c r="M48" i="4"/>
  <c r="N48" i="4"/>
  <c r="O48" i="4"/>
  <c r="J49" i="4"/>
  <c r="K49" i="4"/>
  <c r="L49" i="4"/>
  <c r="M49" i="4"/>
  <c r="N49" i="4"/>
  <c r="O49" i="4"/>
  <c r="J50" i="4"/>
  <c r="K50" i="4"/>
  <c r="L50" i="4"/>
  <c r="M50" i="4"/>
  <c r="N50" i="4"/>
  <c r="O50" i="4"/>
  <c r="K30" i="4"/>
  <c r="L30" i="4"/>
  <c r="M30" i="4"/>
  <c r="N30" i="4"/>
  <c r="O30" i="4"/>
  <c r="J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C30" i="4"/>
  <c r="D30" i="4"/>
  <c r="E30" i="4"/>
  <c r="F30" i="4"/>
  <c r="G30" i="4"/>
  <c r="B30" i="4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L30" i="3"/>
  <c r="M30" i="3"/>
  <c r="N30" i="3"/>
  <c r="O30" i="3"/>
  <c r="P30" i="3"/>
  <c r="K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C30" i="3"/>
  <c r="D30" i="3"/>
  <c r="E30" i="3"/>
  <c r="F30" i="3"/>
  <c r="G30" i="3"/>
  <c r="B30" i="3"/>
  <c r="M31" i="2"/>
  <c r="N31" i="2"/>
  <c r="O31" i="2"/>
  <c r="P31" i="2"/>
  <c r="Q31" i="2"/>
  <c r="R31" i="2"/>
  <c r="S31" i="2"/>
  <c r="T31" i="2"/>
  <c r="U31" i="2"/>
  <c r="M32" i="2"/>
  <c r="N32" i="2"/>
  <c r="O32" i="2"/>
  <c r="P32" i="2"/>
  <c r="Q32" i="2"/>
  <c r="R32" i="2"/>
  <c r="S32" i="2"/>
  <c r="T32" i="2"/>
  <c r="U32" i="2"/>
  <c r="M33" i="2"/>
  <c r="N33" i="2"/>
  <c r="O33" i="2"/>
  <c r="P33" i="2"/>
  <c r="Q33" i="2"/>
  <c r="R33" i="2"/>
  <c r="S33" i="2"/>
  <c r="T33" i="2"/>
  <c r="U33" i="2"/>
  <c r="M34" i="2"/>
  <c r="N34" i="2"/>
  <c r="O34" i="2"/>
  <c r="P34" i="2"/>
  <c r="Q34" i="2"/>
  <c r="R34" i="2"/>
  <c r="S34" i="2"/>
  <c r="T34" i="2"/>
  <c r="U34" i="2"/>
  <c r="M35" i="2"/>
  <c r="N35" i="2"/>
  <c r="O35" i="2"/>
  <c r="P35" i="2"/>
  <c r="Q35" i="2"/>
  <c r="R35" i="2"/>
  <c r="S35" i="2"/>
  <c r="T35" i="2"/>
  <c r="U35" i="2"/>
  <c r="M36" i="2"/>
  <c r="N36" i="2"/>
  <c r="O36" i="2"/>
  <c r="P36" i="2"/>
  <c r="Q36" i="2"/>
  <c r="R36" i="2"/>
  <c r="S36" i="2"/>
  <c r="T36" i="2"/>
  <c r="U36" i="2"/>
  <c r="M37" i="2"/>
  <c r="N37" i="2"/>
  <c r="O37" i="2"/>
  <c r="P37" i="2"/>
  <c r="Q37" i="2"/>
  <c r="R37" i="2"/>
  <c r="S37" i="2"/>
  <c r="T37" i="2"/>
  <c r="U37" i="2"/>
  <c r="M38" i="2"/>
  <c r="N38" i="2"/>
  <c r="O38" i="2"/>
  <c r="P38" i="2"/>
  <c r="Q38" i="2"/>
  <c r="R38" i="2"/>
  <c r="S38" i="2"/>
  <c r="T38" i="2"/>
  <c r="U38" i="2"/>
  <c r="M39" i="2"/>
  <c r="N39" i="2"/>
  <c r="O39" i="2"/>
  <c r="P39" i="2"/>
  <c r="Q39" i="2"/>
  <c r="R39" i="2"/>
  <c r="S39" i="2"/>
  <c r="T39" i="2"/>
  <c r="U39" i="2"/>
  <c r="M40" i="2"/>
  <c r="N40" i="2"/>
  <c r="O40" i="2"/>
  <c r="P40" i="2"/>
  <c r="Q40" i="2"/>
  <c r="R40" i="2"/>
  <c r="S40" i="2"/>
  <c r="T40" i="2"/>
  <c r="U40" i="2"/>
  <c r="M41" i="2"/>
  <c r="N41" i="2"/>
  <c r="O41" i="2"/>
  <c r="P41" i="2"/>
  <c r="Q41" i="2"/>
  <c r="R41" i="2"/>
  <c r="S41" i="2"/>
  <c r="T41" i="2"/>
  <c r="U41" i="2"/>
  <c r="M42" i="2"/>
  <c r="N42" i="2"/>
  <c r="O42" i="2"/>
  <c r="P42" i="2"/>
  <c r="Q42" i="2"/>
  <c r="R42" i="2"/>
  <c r="S42" i="2"/>
  <c r="T42" i="2"/>
  <c r="U42" i="2"/>
  <c r="M43" i="2"/>
  <c r="N43" i="2"/>
  <c r="O43" i="2"/>
  <c r="P43" i="2"/>
  <c r="Q43" i="2"/>
  <c r="R43" i="2"/>
  <c r="S43" i="2"/>
  <c r="T43" i="2"/>
  <c r="U43" i="2"/>
  <c r="M44" i="2"/>
  <c r="N44" i="2"/>
  <c r="O44" i="2"/>
  <c r="P44" i="2"/>
  <c r="Q44" i="2"/>
  <c r="R44" i="2"/>
  <c r="S44" i="2"/>
  <c r="T44" i="2"/>
  <c r="U44" i="2"/>
  <c r="M45" i="2"/>
  <c r="N45" i="2"/>
  <c r="O45" i="2"/>
  <c r="P45" i="2"/>
  <c r="Q45" i="2"/>
  <c r="R45" i="2"/>
  <c r="S45" i="2"/>
  <c r="T45" i="2"/>
  <c r="U45" i="2"/>
  <c r="M46" i="2"/>
  <c r="N46" i="2"/>
  <c r="O46" i="2"/>
  <c r="P46" i="2"/>
  <c r="Q46" i="2"/>
  <c r="R46" i="2"/>
  <c r="S46" i="2"/>
  <c r="T46" i="2"/>
  <c r="U46" i="2"/>
  <c r="M47" i="2"/>
  <c r="N47" i="2"/>
  <c r="O47" i="2"/>
  <c r="P47" i="2"/>
  <c r="Q47" i="2"/>
  <c r="R47" i="2"/>
  <c r="S47" i="2"/>
  <c r="T47" i="2"/>
  <c r="U47" i="2"/>
  <c r="M48" i="2"/>
  <c r="N48" i="2"/>
  <c r="O48" i="2"/>
  <c r="P48" i="2"/>
  <c r="Q48" i="2"/>
  <c r="R48" i="2"/>
  <c r="S48" i="2"/>
  <c r="T48" i="2"/>
  <c r="U48" i="2"/>
  <c r="M49" i="2"/>
  <c r="N49" i="2"/>
  <c r="O49" i="2"/>
  <c r="P49" i="2"/>
  <c r="Q49" i="2"/>
  <c r="R49" i="2"/>
  <c r="S49" i="2"/>
  <c r="T49" i="2"/>
  <c r="U49" i="2"/>
  <c r="M50" i="2"/>
  <c r="N50" i="2"/>
  <c r="O50" i="2"/>
  <c r="P50" i="2"/>
  <c r="Q50" i="2"/>
  <c r="R50" i="2"/>
  <c r="S50" i="2"/>
  <c r="T50" i="2"/>
  <c r="U50" i="2"/>
  <c r="N30" i="2"/>
  <c r="O30" i="2"/>
  <c r="P30" i="2"/>
  <c r="Q30" i="2"/>
  <c r="R30" i="2"/>
  <c r="S30" i="2"/>
  <c r="F3" i="9" s="1"/>
  <c r="T30" i="2"/>
  <c r="U30" i="2"/>
  <c r="M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C30" i="2"/>
  <c r="D30" i="2"/>
  <c r="E30" i="2"/>
  <c r="F30" i="2"/>
  <c r="G30" i="2"/>
  <c r="H30" i="2"/>
  <c r="I30" i="2"/>
  <c r="J30" i="2"/>
  <c r="B30" i="2"/>
  <c r="M31" i="1"/>
  <c r="I4" i="8" s="1"/>
  <c r="P4" i="8" s="1"/>
  <c r="N31" i="1"/>
  <c r="O31" i="1"/>
  <c r="P31" i="1"/>
  <c r="J4" i="8" s="1"/>
  <c r="Q4" i="8" s="1"/>
  <c r="Q31" i="1"/>
  <c r="R31" i="1"/>
  <c r="S31" i="1"/>
  <c r="K4" i="8" s="1"/>
  <c r="R4" i="8" s="1"/>
  <c r="T31" i="1"/>
  <c r="U31" i="1"/>
  <c r="M32" i="1"/>
  <c r="I5" i="8" s="1"/>
  <c r="P5" i="8" s="1"/>
  <c r="N32" i="1"/>
  <c r="O32" i="1"/>
  <c r="P32" i="1"/>
  <c r="J5" i="8" s="1"/>
  <c r="Q5" i="8" s="1"/>
  <c r="Q32" i="1"/>
  <c r="R32" i="1"/>
  <c r="S32" i="1"/>
  <c r="K5" i="8" s="1"/>
  <c r="R5" i="8" s="1"/>
  <c r="T32" i="1"/>
  <c r="U32" i="1"/>
  <c r="M33" i="1"/>
  <c r="I6" i="8" s="1"/>
  <c r="P6" i="8" s="1"/>
  <c r="N33" i="1"/>
  <c r="O33" i="1"/>
  <c r="P33" i="1"/>
  <c r="J6" i="8" s="1"/>
  <c r="Q6" i="8" s="1"/>
  <c r="Q33" i="1"/>
  <c r="R33" i="1"/>
  <c r="S33" i="1"/>
  <c r="K6" i="8" s="1"/>
  <c r="R6" i="8" s="1"/>
  <c r="T33" i="1"/>
  <c r="U33" i="1"/>
  <c r="M34" i="1"/>
  <c r="I7" i="8" s="1"/>
  <c r="P7" i="8" s="1"/>
  <c r="N34" i="1"/>
  <c r="O34" i="1"/>
  <c r="P34" i="1"/>
  <c r="J7" i="8" s="1"/>
  <c r="Q7" i="8" s="1"/>
  <c r="Q34" i="1"/>
  <c r="R34" i="1"/>
  <c r="S34" i="1"/>
  <c r="K7" i="8" s="1"/>
  <c r="R7" i="8" s="1"/>
  <c r="T34" i="1"/>
  <c r="U34" i="1"/>
  <c r="M35" i="1"/>
  <c r="I8" i="8" s="1"/>
  <c r="P8" i="8" s="1"/>
  <c r="N35" i="1"/>
  <c r="O35" i="1"/>
  <c r="P35" i="1"/>
  <c r="J8" i="8" s="1"/>
  <c r="Q8" i="8" s="1"/>
  <c r="Q35" i="1"/>
  <c r="R35" i="1"/>
  <c r="S35" i="1"/>
  <c r="K8" i="8" s="1"/>
  <c r="R8" i="8" s="1"/>
  <c r="T35" i="1"/>
  <c r="U35" i="1"/>
  <c r="M36" i="1"/>
  <c r="I9" i="8" s="1"/>
  <c r="P9" i="8" s="1"/>
  <c r="N36" i="1"/>
  <c r="O36" i="1"/>
  <c r="P36" i="1"/>
  <c r="J9" i="8" s="1"/>
  <c r="Q9" i="8" s="1"/>
  <c r="Q36" i="1"/>
  <c r="R36" i="1"/>
  <c r="S36" i="1"/>
  <c r="K9" i="8" s="1"/>
  <c r="R9" i="8" s="1"/>
  <c r="T36" i="1"/>
  <c r="U36" i="1"/>
  <c r="M37" i="1"/>
  <c r="I10" i="8" s="1"/>
  <c r="P10" i="8" s="1"/>
  <c r="N37" i="1"/>
  <c r="O37" i="1"/>
  <c r="P37" i="1"/>
  <c r="J10" i="8" s="1"/>
  <c r="Q10" i="8" s="1"/>
  <c r="Q37" i="1"/>
  <c r="R37" i="1"/>
  <c r="S37" i="1"/>
  <c r="K10" i="8" s="1"/>
  <c r="R10" i="8" s="1"/>
  <c r="T37" i="1"/>
  <c r="U37" i="1"/>
  <c r="M38" i="1"/>
  <c r="I11" i="8" s="1"/>
  <c r="P11" i="8" s="1"/>
  <c r="N38" i="1"/>
  <c r="O38" i="1"/>
  <c r="P38" i="1"/>
  <c r="J11" i="8" s="1"/>
  <c r="Q11" i="8" s="1"/>
  <c r="Q38" i="1"/>
  <c r="R38" i="1"/>
  <c r="S38" i="1"/>
  <c r="K11" i="8" s="1"/>
  <c r="R11" i="8" s="1"/>
  <c r="T38" i="1"/>
  <c r="U38" i="1"/>
  <c r="M39" i="1"/>
  <c r="I12" i="8" s="1"/>
  <c r="P12" i="8" s="1"/>
  <c r="N39" i="1"/>
  <c r="O39" i="1"/>
  <c r="P39" i="1"/>
  <c r="J12" i="8" s="1"/>
  <c r="Q12" i="8" s="1"/>
  <c r="Q39" i="1"/>
  <c r="R39" i="1"/>
  <c r="S39" i="1"/>
  <c r="K12" i="8" s="1"/>
  <c r="R12" i="8" s="1"/>
  <c r="T39" i="1"/>
  <c r="U39" i="1"/>
  <c r="M40" i="1"/>
  <c r="I13" i="8" s="1"/>
  <c r="P13" i="8" s="1"/>
  <c r="N40" i="1"/>
  <c r="O40" i="1"/>
  <c r="P40" i="1"/>
  <c r="J13" i="8" s="1"/>
  <c r="Q13" i="8" s="1"/>
  <c r="Q40" i="1"/>
  <c r="R40" i="1"/>
  <c r="S40" i="1"/>
  <c r="K13" i="8" s="1"/>
  <c r="R13" i="8" s="1"/>
  <c r="T40" i="1"/>
  <c r="U40" i="1"/>
  <c r="M41" i="1"/>
  <c r="I14" i="8" s="1"/>
  <c r="P14" i="8" s="1"/>
  <c r="N41" i="1"/>
  <c r="O41" i="1"/>
  <c r="P41" i="1"/>
  <c r="J14" i="8" s="1"/>
  <c r="Q14" i="8" s="1"/>
  <c r="Q41" i="1"/>
  <c r="R41" i="1"/>
  <c r="S41" i="1"/>
  <c r="K14" i="8" s="1"/>
  <c r="R14" i="8" s="1"/>
  <c r="T41" i="1"/>
  <c r="U41" i="1"/>
  <c r="M42" i="1"/>
  <c r="I15" i="8" s="1"/>
  <c r="P15" i="8" s="1"/>
  <c r="N42" i="1"/>
  <c r="O42" i="1"/>
  <c r="P42" i="1"/>
  <c r="J15" i="8" s="1"/>
  <c r="Q15" i="8" s="1"/>
  <c r="Q42" i="1"/>
  <c r="R42" i="1"/>
  <c r="S42" i="1"/>
  <c r="K15" i="8" s="1"/>
  <c r="R15" i="8" s="1"/>
  <c r="T42" i="1"/>
  <c r="U42" i="1"/>
  <c r="M43" i="1"/>
  <c r="I16" i="8" s="1"/>
  <c r="P16" i="8" s="1"/>
  <c r="N43" i="1"/>
  <c r="O43" i="1"/>
  <c r="P43" i="1"/>
  <c r="J16" i="8" s="1"/>
  <c r="Q16" i="8" s="1"/>
  <c r="Q43" i="1"/>
  <c r="R43" i="1"/>
  <c r="S43" i="1"/>
  <c r="K16" i="8" s="1"/>
  <c r="R16" i="8" s="1"/>
  <c r="T43" i="1"/>
  <c r="U43" i="1"/>
  <c r="M44" i="1"/>
  <c r="I17" i="8" s="1"/>
  <c r="P17" i="8" s="1"/>
  <c r="N44" i="1"/>
  <c r="O44" i="1"/>
  <c r="P44" i="1"/>
  <c r="J17" i="8" s="1"/>
  <c r="Q17" i="8" s="1"/>
  <c r="Q44" i="1"/>
  <c r="R44" i="1"/>
  <c r="S44" i="1"/>
  <c r="K17" i="8" s="1"/>
  <c r="R17" i="8" s="1"/>
  <c r="T44" i="1"/>
  <c r="U44" i="1"/>
  <c r="M45" i="1"/>
  <c r="I18" i="8" s="1"/>
  <c r="P18" i="8" s="1"/>
  <c r="N45" i="1"/>
  <c r="O45" i="1"/>
  <c r="P45" i="1"/>
  <c r="J18" i="8" s="1"/>
  <c r="Q18" i="8" s="1"/>
  <c r="Q45" i="1"/>
  <c r="R45" i="1"/>
  <c r="S45" i="1"/>
  <c r="K18" i="8" s="1"/>
  <c r="R18" i="8" s="1"/>
  <c r="T45" i="1"/>
  <c r="U45" i="1"/>
  <c r="M46" i="1"/>
  <c r="I19" i="8" s="1"/>
  <c r="P19" i="8" s="1"/>
  <c r="N46" i="1"/>
  <c r="O46" i="1"/>
  <c r="P46" i="1"/>
  <c r="J19" i="8" s="1"/>
  <c r="Q19" i="8" s="1"/>
  <c r="Q46" i="1"/>
  <c r="R46" i="1"/>
  <c r="S46" i="1"/>
  <c r="K19" i="8" s="1"/>
  <c r="R19" i="8" s="1"/>
  <c r="T46" i="1"/>
  <c r="U46" i="1"/>
  <c r="M47" i="1"/>
  <c r="I20" i="8" s="1"/>
  <c r="P20" i="8" s="1"/>
  <c r="N47" i="1"/>
  <c r="O47" i="1"/>
  <c r="P47" i="1"/>
  <c r="J20" i="8" s="1"/>
  <c r="Q20" i="8" s="1"/>
  <c r="Q47" i="1"/>
  <c r="R47" i="1"/>
  <c r="S47" i="1"/>
  <c r="K20" i="8" s="1"/>
  <c r="R20" i="8" s="1"/>
  <c r="T47" i="1"/>
  <c r="U47" i="1"/>
  <c r="M48" i="1"/>
  <c r="I21" i="8" s="1"/>
  <c r="P21" i="8" s="1"/>
  <c r="N48" i="1"/>
  <c r="O48" i="1"/>
  <c r="P48" i="1"/>
  <c r="J21" i="8" s="1"/>
  <c r="Q21" i="8" s="1"/>
  <c r="Q48" i="1"/>
  <c r="R48" i="1"/>
  <c r="S48" i="1"/>
  <c r="K21" i="8" s="1"/>
  <c r="R21" i="8" s="1"/>
  <c r="T48" i="1"/>
  <c r="U48" i="1"/>
  <c r="M49" i="1"/>
  <c r="I22" i="8" s="1"/>
  <c r="P22" i="8" s="1"/>
  <c r="N49" i="1"/>
  <c r="O49" i="1"/>
  <c r="P49" i="1"/>
  <c r="J22" i="8" s="1"/>
  <c r="Q22" i="8" s="1"/>
  <c r="Q49" i="1"/>
  <c r="R49" i="1"/>
  <c r="S49" i="1"/>
  <c r="K22" i="8" s="1"/>
  <c r="R22" i="8" s="1"/>
  <c r="T49" i="1"/>
  <c r="U49" i="1"/>
  <c r="N30" i="1"/>
  <c r="O30" i="1"/>
  <c r="P30" i="1"/>
  <c r="J3" i="8" s="1"/>
  <c r="Q3" i="8" s="1"/>
  <c r="Q30" i="1"/>
  <c r="R30" i="1"/>
  <c r="S30" i="1"/>
  <c r="T30" i="1"/>
  <c r="U30" i="1"/>
  <c r="M30" i="1"/>
  <c r="I3" i="8" s="1"/>
  <c r="P3" i="8" s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31" i="1"/>
  <c r="N4" i="8" s="1"/>
  <c r="U4" i="8" s="1"/>
  <c r="H32" i="1"/>
  <c r="N5" i="8" s="1"/>
  <c r="U5" i="8" s="1"/>
  <c r="H33" i="1"/>
  <c r="N6" i="8" s="1"/>
  <c r="U6" i="8" s="1"/>
  <c r="H34" i="1"/>
  <c r="N7" i="8" s="1"/>
  <c r="U7" i="8" s="1"/>
  <c r="H35" i="1"/>
  <c r="N8" i="8" s="1"/>
  <c r="U8" i="8" s="1"/>
  <c r="H36" i="1"/>
  <c r="N9" i="8" s="1"/>
  <c r="U9" i="8" s="1"/>
  <c r="H37" i="1"/>
  <c r="N10" i="8" s="1"/>
  <c r="U10" i="8" s="1"/>
  <c r="H38" i="1"/>
  <c r="N11" i="8" s="1"/>
  <c r="U11" i="8" s="1"/>
  <c r="H39" i="1"/>
  <c r="N12" i="8" s="1"/>
  <c r="U12" i="8" s="1"/>
  <c r="H40" i="1"/>
  <c r="N13" i="8" s="1"/>
  <c r="U13" i="8" s="1"/>
  <c r="H41" i="1"/>
  <c r="N14" i="8" s="1"/>
  <c r="U14" i="8" s="1"/>
  <c r="H42" i="1"/>
  <c r="N15" i="8" s="1"/>
  <c r="U15" i="8" s="1"/>
  <c r="H43" i="1"/>
  <c r="N16" i="8" s="1"/>
  <c r="U16" i="8" s="1"/>
  <c r="H44" i="1"/>
  <c r="N17" i="8" s="1"/>
  <c r="U17" i="8" s="1"/>
  <c r="H45" i="1"/>
  <c r="N18" i="8" s="1"/>
  <c r="U18" i="8" s="1"/>
  <c r="H46" i="1"/>
  <c r="N19" i="8" s="1"/>
  <c r="U19" i="8" s="1"/>
  <c r="H47" i="1"/>
  <c r="N20" i="8" s="1"/>
  <c r="U20" i="8" s="1"/>
  <c r="H48" i="1"/>
  <c r="N21" i="8" s="1"/>
  <c r="U21" i="8" s="1"/>
  <c r="H49" i="1"/>
  <c r="N22" i="8" s="1"/>
  <c r="U22" i="8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31" i="1"/>
  <c r="M4" i="8" s="1"/>
  <c r="T4" i="8" s="1"/>
  <c r="E32" i="1"/>
  <c r="M5" i="8" s="1"/>
  <c r="T5" i="8" s="1"/>
  <c r="E33" i="1"/>
  <c r="M6" i="8" s="1"/>
  <c r="T6" i="8" s="1"/>
  <c r="E34" i="1"/>
  <c r="M7" i="8" s="1"/>
  <c r="T7" i="8" s="1"/>
  <c r="E35" i="1"/>
  <c r="M8" i="8" s="1"/>
  <c r="T8" i="8" s="1"/>
  <c r="E36" i="1"/>
  <c r="M9" i="8" s="1"/>
  <c r="T9" i="8" s="1"/>
  <c r="E37" i="1"/>
  <c r="M10" i="8" s="1"/>
  <c r="T10" i="8" s="1"/>
  <c r="E38" i="1"/>
  <c r="M11" i="8" s="1"/>
  <c r="T11" i="8" s="1"/>
  <c r="E39" i="1"/>
  <c r="M12" i="8" s="1"/>
  <c r="T12" i="8" s="1"/>
  <c r="E40" i="1"/>
  <c r="M13" i="8" s="1"/>
  <c r="T13" i="8" s="1"/>
  <c r="E41" i="1"/>
  <c r="M14" i="8" s="1"/>
  <c r="T14" i="8" s="1"/>
  <c r="E42" i="1"/>
  <c r="M15" i="8" s="1"/>
  <c r="T15" i="8" s="1"/>
  <c r="E43" i="1"/>
  <c r="M16" i="8" s="1"/>
  <c r="T16" i="8" s="1"/>
  <c r="E44" i="1"/>
  <c r="M17" i="8" s="1"/>
  <c r="T17" i="8" s="1"/>
  <c r="E45" i="1"/>
  <c r="M18" i="8" s="1"/>
  <c r="T18" i="8" s="1"/>
  <c r="E46" i="1"/>
  <c r="M19" i="8" s="1"/>
  <c r="T19" i="8" s="1"/>
  <c r="E47" i="1"/>
  <c r="M20" i="8" s="1"/>
  <c r="T20" i="8" s="1"/>
  <c r="E48" i="1"/>
  <c r="M21" i="8" s="1"/>
  <c r="T21" i="8" s="1"/>
  <c r="E49" i="1"/>
  <c r="M22" i="8" s="1"/>
  <c r="T22" i="8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D30" i="1"/>
  <c r="E30" i="1"/>
  <c r="M3" i="8" s="1"/>
  <c r="T3" i="8" s="1"/>
  <c r="F30" i="1"/>
  <c r="G30" i="1"/>
  <c r="H30" i="1"/>
  <c r="I30" i="1"/>
  <c r="J30" i="1"/>
  <c r="C30" i="1"/>
  <c r="B31" i="1"/>
  <c r="L4" i="8" s="1"/>
  <c r="S4" i="8" s="1"/>
  <c r="B32" i="1"/>
  <c r="L5" i="8" s="1"/>
  <c r="S5" i="8" s="1"/>
  <c r="B33" i="1"/>
  <c r="L6" i="8" s="1"/>
  <c r="S6" i="8" s="1"/>
  <c r="B34" i="1"/>
  <c r="L7" i="8" s="1"/>
  <c r="S7" i="8" s="1"/>
  <c r="B35" i="1"/>
  <c r="L8" i="8" s="1"/>
  <c r="S8" i="8" s="1"/>
  <c r="B36" i="1"/>
  <c r="L9" i="8" s="1"/>
  <c r="S9" i="8" s="1"/>
  <c r="B37" i="1"/>
  <c r="L10" i="8" s="1"/>
  <c r="S10" i="8" s="1"/>
  <c r="B38" i="1"/>
  <c r="L11" i="8" s="1"/>
  <c r="S11" i="8" s="1"/>
  <c r="B39" i="1"/>
  <c r="L12" i="8" s="1"/>
  <c r="S12" i="8" s="1"/>
  <c r="B40" i="1"/>
  <c r="L13" i="8" s="1"/>
  <c r="S13" i="8" s="1"/>
  <c r="B41" i="1"/>
  <c r="L14" i="8" s="1"/>
  <c r="S14" i="8" s="1"/>
  <c r="B42" i="1"/>
  <c r="L15" i="8" s="1"/>
  <c r="S15" i="8" s="1"/>
  <c r="B43" i="1"/>
  <c r="L16" i="8" s="1"/>
  <c r="S16" i="8" s="1"/>
  <c r="B44" i="1"/>
  <c r="L17" i="8" s="1"/>
  <c r="S17" i="8" s="1"/>
  <c r="B45" i="1"/>
  <c r="L18" i="8" s="1"/>
  <c r="S18" i="8" s="1"/>
  <c r="B46" i="1"/>
  <c r="L19" i="8" s="1"/>
  <c r="S19" i="8" s="1"/>
  <c r="B47" i="1"/>
  <c r="L20" i="8" s="1"/>
  <c r="S20" i="8" s="1"/>
  <c r="B48" i="1"/>
  <c r="L21" i="8" s="1"/>
  <c r="S21" i="8" s="1"/>
  <c r="B49" i="1"/>
  <c r="L22" i="8" s="1"/>
  <c r="S22" i="8" s="1"/>
  <c r="B30" i="1"/>
  <c r="L3" i="8" s="1"/>
  <c r="S3" i="8" s="1"/>
  <c r="G4" i="9" l="1"/>
  <c r="G3" i="9"/>
  <c r="B4" i="9"/>
  <c r="B8" i="9"/>
  <c r="B12" i="9"/>
  <c r="B16" i="9"/>
  <c r="B20" i="9"/>
  <c r="B5" i="9"/>
  <c r="B9" i="9"/>
  <c r="B13" i="9"/>
  <c r="B17" i="9"/>
  <c r="B21" i="9"/>
  <c r="B3" i="9"/>
  <c r="B15" i="9"/>
  <c r="B6" i="9"/>
  <c r="B10" i="9"/>
  <c r="B14" i="9"/>
  <c r="B18" i="9"/>
  <c r="B22" i="9"/>
  <c r="B7" i="9"/>
  <c r="B11" i="9"/>
  <c r="B19" i="9"/>
  <c r="K3" i="8"/>
  <c r="R3" i="8" s="1"/>
  <c r="C7" i="9"/>
  <c r="C4" i="9"/>
  <c r="C8" i="9"/>
  <c r="C12" i="9"/>
  <c r="C16" i="9"/>
  <c r="C20" i="9"/>
  <c r="C3" i="9"/>
  <c r="C15" i="9"/>
  <c r="C5" i="9"/>
  <c r="C9" i="9"/>
  <c r="C13" i="9"/>
  <c r="C17" i="9"/>
  <c r="C21" i="9"/>
  <c r="C6" i="9"/>
  <c r="C10" i="9"/>
  <c r="C14" i="9"/>
  <c r="C18" i="9"/>
  <c r="C22" i="9"/>
  <c r="C11" i="9"/>
  <c r="C19" i="9"/>
  <c r="N3" i="8"/>
  <c r="U3" i="8" s="1"/>
  <c r="N5" i="9"/>
  <c r="N9" i="9"/>
  <c r="N13" i="9"/>
  <c r="N17" i="9"/>
  <c r="N21" i="9"/>
  <c r="N10" i="9"/>
  <c r="N14" i="9"/>
  <c r="N18" i="9"/>
  <c r="N22" i="9"/>
  <c r="N7" i="9"/>
  <c r="N15" i="9"/>
  <c r="N19" i="9"/>
  <c r="N12" i="9"/>
  <c r="N16" i="9"/>
  <c r="N3" i="9"/>
  <c r="N6" i="9"/>
  <c r="N11" i="9"/>
  <c r="N4" i="9"/>
  <c r="N8" i="9"/>
  <c r="N20" i="9"/>
  <c r="O8" i="9"/>
  <c r="O12" i="9"/>
  <c r="O16" i="9"/>
  <c r="O20" i="9"/>
  <c r="O5" i="9"/>
  <c r="O9" i="9"/>
  <c r="O13" i="9"/>
  <c r="O17" i="9"/>
  <c r="O21" i="9"/>
  <c r="O6" i="9"/>
  <c r="O10" i="9"/>
  <c r="O14" i="9"/>
  <c r="O18" i="9"/>
  <c r="O22" i="9"/>
  <c r="O3" i="9"/>
  <c r="O7" i="9"/>
  <c r="O11" i="9"/>
  <c r="O15" i="9"/>
  <c r="O19" i="9"/>
  <c r="O4" i="9"/>
  <c r="J5" i="9"/>
  <c r="J9" i="9"/>
  <c r="J13" i="9"/>
  <c r="J17" i="9"/>
  <c r="J21" i="9"/>
  <c r="J6" i="9"/>
  <c r="J10" i="9"/>
  <c r="J14" i="9"/>
  <c r="J18" i="9"/>
  <c r="J22" i="9"/>
  <c r="J7" i="9"/>
  <c r="J11" i="9"/>
  <c r="J15" i="9"/>
  <c r="J19" i="9"/>
  <c r="J4" i="9"/>
  <c r="J8" i="9"/>
  <c r="J12" i="9"/>
  <c r="J16" i="9"/>
  <c r="J20" i="9"/>
  <c r="J3" i="9"/>
  <c r="K7" i="9"/>
  <c r="K11" i="9"/>
  <c r="K15" i="9"/>
  <c r="K19" i="9"/>
  <c r="K4" i="9"/>
  <c r="K12" i="9"/>
  <c r="K16" i="9"/>
  <c r="K20" i="9"/>
  <c r="K3" i="9"/>
  <c r="K5" i="9"/>
  <c r="K9" i="9"/>
  <c r="K17" i="9"/>
  <c r="K21" i="9"/>
  <c r="K6" i="9"/>
  <c r="K14" i="9"/>
  <c r="K22" i="9"/>
  <c r="K8" i="9"/>
  <c r="K13" i="9"/>
  <c r="K10" i="9"/>
  <c r="K18" i="9"/>
</calcChain>
</file>

<file path=xl/sharedStrings.xml><?xml version="1.0" encoding="utf-8"?>
<sst xmlns="http://schemas.openxmlformats.org/spreadsheetml/2006/main" count="285" uniqueCount="39">
  <si>
    <t>+--------</t>
  </si>
  <si>
    <t>---------</t>
  </si>
  <si>
    <t>-----------</t>
  </si>
  <si>
    <t>------------</t>
  </si>
  <si>
    <t>-----------------+</t>
  </si>
  <si>
    <t>step</t>
  </si>
  <si>
    <t>oirf</t>
  </si>
  <si>
    <t>Lower</t>
  </si>
  <si>
    <t>Upper</t>
  </si>
  <si>
    <t>--------+</t>
  </si>
  <si>
    <t>---+--------</t>
  </si>
  <si>
    <t>----------------</t>
  </si>
  <si>
    <t>-------</t>
  </si>
  <si>
    <t>-------------</t>
  </si>
  <si>
    <t>----------</t>
  </si>
  <si>
    <t>--------------</t>
  </si>
  <si>
    <t>----------------+</t>
  </si>
  <si>
    <t>---+------</t>
  </si>
  <si>
    <t>---------------</t>
  </si>
  <si>
    <t>----+-----</t>
  </si>
  <si>
    <t>--------</t>
  </si>
  <si>
    <t>------------------+</t>
  </si>
  <si>
    <t>----+-------</t>
  </si>
  <si>
    <t>-----------------</t>
  </si>
  <si>
    <t>+------</t>
  </si>
  <si>
    <t>---+-------</t>
  </si>
  <si>
    <t>Matlab output</t>
  </si>
  <si>
    <t>News-recession</t>
  </si>
  <si>
    <t>Stata output</t>
  </si>
  <si>
    <t>Difference</t>
  </si>
  <si>
    <t>News shock</t>
  </si>
  <si>
    <t>Recession</t>
  </si>
  <si>
    <t>Expansion</t>
  </si>
  <si>
    <t>h</t>
  </si>
  <si>
    <t>ZLB</t>
  </si>
  <si>
    <t>Normal</t>
  </si>
  <si>
    <t>BP shock</t>
  </si>
  <si>
    <t>Normalized IRFs</t>
  </si>
  <si>
    <t>The output here for each case comes from running tvar.do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</si>
</sst>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9"/>
  <sheetViews>
    <sheetView workbookViewId="0">
      <selection activeCell="B30" sqref="B30:J49"/>
    </sheetView>
  </sheetViews>
  <sheetFormatPr defaultRowHeight="15" x14ac:dyDescent="0.25"/>
  <cols>
    <col min="8" max="8" width="9.140625" style="3"/>
    <col min="11" max="11" width="9.140625" style="2"/>
  </cols>
  <sheetData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3</v>
      </c>
      <c r="G2" t="s">
        <v>13</v>
      </c>
      <c r="H2" s="3" t="s">
        <v>14</v>
      </c>
      <c r="I2" t="s">
        <v>15</v>
      </c>
      <c r="J2" t="s">
        <v>4</v>
      </c>
      <c r="L2" t="s">
        <v>0</v>
      </c>
      <c r="M2" t="s">
        <v>20</v>
      </c>
      <c r="N2" t="s">
        <v>3</v>
      </c>
      <c r="O2" t="s">
        <v>18</v>
      </c>
      <c r="P2" t="s">
        <v>1</v>
      </c>
      <c r="Q2" t="s">
        <v>2</v>
      </c>
      <c r="R2" t="s">
        <v>3</v>
      </c>
      <c r="S2" t="s">
        <v>3</v>
      </c>
      <c r="T2" t="s">
        <v>2</v>
      </c>
      <c r="U2" t="s">
        <v>21</v>
      </c>
    </row>
    <row r="3" spans="1:21" x14ac:dyDescent="0.25">
      <c r="A3">
        <v>-1</v>
      </c>
      <c r="B3">
        <v>-1</v>
      </c>
      <c r="C3">
        <v>-1</v>
      </c>
      <c r="D3">
        <v>-2</v>
      </c>
      <c r="E3">
        <v>-2</v>
      </c>
      <c r="F3">
        <v>-2</v>
      </c>
      <c r="G3">
        <v>-3</v>
      </c>
      <c r="H3" s="3">
        <v>-3</v>
      </c>
      <c r="I3">
        <v>-3</v>
      </c>
      <c r="L3">
        <v>-1</v>
      </c>
      <c r="M3">
        <v>-1</v>
      </c>
      <c r="N3">
        <v>-1</v>
      </c>
      <c r="O3">
        <v>-2</v>
      </c>
      <c r="P3">
        <v>-2</v>
      </c>
      <c r="Q3">
        <v>-2</v>
      </c>
      <c r="R3">
        <v>-3</v>
      </c>
      <c r="S3">
        <v>-3</v>
      </c>
      <c r="T3">
        <v>-3</v>
      </c>
    </row>
    <row r="4" spans="1:21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8</v>
      </c>
      <c r="H4" s="3" t="s">
        <v>6</v>
      </c>
      <c r="I4" t="s">
        <v>7</v>
      </c>
      <c r="J4" t="s">
        <v>8</v>
      </c>
      <c r="L4" t="s">
        <v>5</v>
      </c>
      <c r="M4" t="s">
        <v>6</v>
      </c>
      <c r="N4" t="s">
        <v>7</v>
      </c>
      <c r="O4" t="s">
        <v>8</v>
      </c>
      <c r="P4" t="s">
        <v>6</v>
      </c>
      <c r="Q4" t="s">
        <v>7</v>
      </c>
      <c r="R4" t="s">
        <v>8</v>
      </c>
      <c r="S4" t="s">
        <v>6</v>
      </c>
      <c r="T4" t="s">
        <v>7</v>
      </c>
      <c r="U4" t="s">
        <v>8</v>
      </c>
    </row>
    <row r="5" spans="1:21" x14ac:dyDescent="0.25">
      <c r="A5" t="s">
        <v>9</v>
      </c>
      <c r="B5" t="s">
        <v>1</v>
      </c>
      <c r="C5" t="s">
        <v>2</v>
      </c>
      <c r="D5" t="s">
        <v>3</v>
      </c>
      <c r="E5" t="s">
        <v>17</v>
      </c>
      <c r="F5" t="s">
        <v>3</v>
      </c>
      <c r="G5" t="s">
        <v>13</v>
      </c>
      <c r="H5" s="3" t="s">
        <v>19</v>
      </c>
      <c r="I5" t="s">
        <v>15</v>
      </c>
      <c r="J5" t="s">
        <v>11</v>
      </c>
      <c r="L5" t="s">
        <v>9</v>
      </c>
      <c r="M5" t="s">
        <v>20</v>
      </c>
      <c r="N5" t="s">
        <v>3</v>
      </c>
      <c r="O5" t="s">
        <v>18</v>
      </c>
      <c r="P5" t="s">
        <v>0</v>
      </c>
      <c r="Q5" t="s">
        <v>2</v>
      </c>
      <c r="R5" t="s">
        <v>3</v>
      </c>
      <c r="S5" t="s">
        <v>22</v>
      </c>
      <c r="T5" t="s">
        <v>2</v>
      </c>
      <c r="U5" t="s">
        <v>23</v>
      </c>
    </row>
    <row r="6" spans="1:21" x14ac:dyDescent="0.25">
      <c r="A6">
        <v>0</v>
      </c>
      <c r="B6">
        <v>6.3220999999999999E-2</v>
      </c>
      <c r="C6">
        <v>5.8577999999999998E-2</v>
      </c>
      <c r="D6">
        <v>6.7864999999999995E-2</v>
      </c>
      <c r="E6">
        <v>2.5209999999999998E-3</v>
      </c>
      <c r="F6">
        <v>1.676E-3</v>
      </c>
      <c r="G6">
        <v>3.3670000000000002E-3</v>
      </c>
      <c r="H6">
        <v>2.019E-3</v>
      </c>
      <c r="I6">
        <v>6.1600000000000001E-4</v>
      </c>
      <c r="J6">
        <v>3.4220000000000001E-3</v>
      </c>
      <c r="L6">
        <v>0</v>
      </c>
      <c r="M6">
        <v>1.6101000000000001E-2</v>
      </c>
      <c r="N6">
        <v>1.4241999999999999E-2</v>
      </c>
      <c r="O6">
        <v>1.7961000000000001E-2</v>
      </c>
      <c r="P6">
        <v>3.7680000000000001E-3</v>
      </c>
      <c r="Q6">
        <v>2.3259999999999999E-3</v>
      </c>
      <c r="R6">
        <v>5.2100000000000002E-3</v>
      </c>
      <c r="S6">
        <v>2.8300000000000001E-3</v>
      </c>
      <c r="T6">
        <v>-8.7100000000000003E-4</v>
      </c>
      <c r="U6">
        <v>6.5300000000000002E-3</v>
      </c>
    </row>
    <row r="7" spans="1:21" x14ac:dyDescent="0.25">
      <c r="A7">
        <v>1</v>
      </c>
      <c r="B7">
        <v>7.0540000000000004E-3</v>
      </c>
      <c r="C7">
        <v>4.3100000000000001E-4</v>
      </c>
      <c r="D7">
        <v>1.3677E-2</v>
      </c>
      <c r="E7">
        <v>3.6970000000000002E-3</v>
      </c>
      <c r="F7">
        <v>2.281E-3</v>
      </c>
      <c r="G7">
        <v>5.1120000000000002E-3</v>
      </c>
      <c r="H7">
        <v>2.1619999999999999E-3</v>
      </c>
      <c r="I7">
        <v>-1.2400000000000001E-4</v>
      </c>
      <c r="J7">
        <v>4.4489999999999998E-3</v>
      </c>
      <c r="L7">
        <v>1</v>
      </c>
      <c r="M7">
        <v>-5.8690000000000001E-3</v>
      </c>
      <c r="N7">
        <v>-8.3739999999999995E-3</v>
      </c>
      <c r="O7">
        <v>-3.3649999999999999E-3</v>
      </c>
      <c r="P7">
        <v>8.4810000000000007E-3</v>
      </c>
      <c r="Q7">
        <v>6.0600000000000003E-3</v>
      </c>
      <c r="R7">
        <v>1.0900999999999999E-2</v>
      </c>
      <c r="S7">
        <v>4.8580000000000003E-3</v>
      </c>
      <c r="T7">
        <v>-1.4419999999999999E-3</v>
      </c>
      <c r="U7">
        <v>1.1157E-2</v>
      </c>
    </row>
    <row r="8" spans="1:21" x14ac:dyDescent="0.25">
      <c r="A8">
        <v>2</v>
      </c>
      <c r="B8">
        <v>1.4966E-2</v>
      </c>
      <c r="C8">
        <v>8.1309999999999993E-3</v>
      </c>
      <c r="D8">
        <v>2.1801000000000001E-2</v>
      </c>
      <c r="E8">
        <v>6.9849999999999999E-3</v>
      </c>
      <c r="F8">
        <v>5.1279999999999997E-3</v>
      </c>
      <c r="G8">
        <v>8.8430000000000002E-3</v>
      </c>
      <c r="H8">
        <v>3.6129999999999999E-3</v>
      </c>
      <c r="I8">
        <v>7.6300000000000001E-4</v>
      </c>
      <c r="J8">
        <v>6.463E-3</v>
      </c>
      <c r="L8">
        <v>2</v>
      </c>
      <c r="M8">
        <v>-3.6870000000000002E-3</v>
      </c>
      <c r="N8">
        <v>-5.8409999999999998E-3</v>
      </c>
      <c r="O8">
        <v>-1.5330000000000001E-3</v>
      </c>
      <c r="P8">
        <v>1.1084999999999999E-2</v>
      </c>
      <c r="Q8">
        <v>8.0269999999999994E-3</v>
      </c>
      <c r="R8">
        <v>1.4142999999999999E-2</v>
      </c>
      <c r="S8">
        <v>4.1830000000000001E-3</v>
      </c>
      <c r="T8">
        <v>-2.696E-3</v>
      </c>
      <c r="U8">
        <v>1.1063E-2</v>
      </c>
    </row>
    <row r="9" spans="1:21" x14ac:dyDescent="0.25">
      <c r="A9">
        <v>3</v>
      </c>
      <c r="B9">
        <v>9.5770000000000004E-3</v>
      </c>
      <c r="C9">
        <v>2.8310000000000002E-3</v>
      </c>
      <c r="D9">
        <v>1.6323000000000001E-2</v>
      </c>
      <c r="E9">
        <v>1.1731999999999999E-2</v>
      </c>
      <c r="F9">
        <v>9.3139999999999994E-3</v>
      </c>
      <c r="G9">
        <v>1.4151E-2</v>
      </c>
      <c r="H9">
        <v>4.0330000000000001E-3</v>
      </c>
      <c r="I9">
        <v>7.3700000000000002E-4</v>
      </c>
      <c r="J9">
        <v>7.3280000000000003E-3</v>
      </c>
      <c r="L9">
        <v>3</v>
      </c>
      <c r="M9">
        <v>-2.2920000000000002E-3</v>
      </c>
      <c r="N9">
        <v>-4.7660000000000003E-3</v>
      </c>
      <c r="O9">
        <v>1.83E-4</v>
      </c>
      <c r="P9">
        <v>7.7819999999999999E-3</v>
      </c>
      <c r="Q9">
        <v>4.1130000000000003E-3</v>
      </c>
      <c r="R9">
        <v>1.145E-2</v>
      </c>
      <c r="S9">
        <v>3.261E-3</v>
      </c>
      <c r="T9">
        <v>-4.1749999999999999E-3</v>
      </c>
      <c r="U9">
        <v>1.0697E-2</v>
      </c>
    </row>
    <row r="10" spans="1:21" x14ac:dyDescent="0.25">
      <c r="A10">
        <v>4</v>
      </c>
      <c r="B10">
        <v>8.4499999999999992E-3</v>
      </c>
      <c r="C10">
        <v>1.6800000000000001E-3</v>
      </c>
      <c r="D10">
        <v>1.5219E-2</v>
      </c>
      <c r="E10">
        <v>1.5741999999999999E-2</v>
      </c>
      <c r="F10">
        <v>1.2681E-2</v>
      </c>
      <c r="G10">
        <v>1.8803E-2</v>
      </c>
      <c r="H10">
        <v>7.9039999999999996E-3</v>
      </c>
      <c r="I10">
        <v>4.2589999999999998E-3</v>
      </c>
      <c r="J10">
        <v>1.1547999999999999E-2</v>
      </c>
      <c r="L10">
        <v>4</v>
      </c>
      <c r="M10">
        <v>-1.0480000000000001E-3</v>
      </c>
      <c r="N10">
        <v>-3.2109999999999999E-3</v>
      </c>
      <c r="O10">
        <v>1.114E-3</v>
      </c>
      <c r="P10">
        <v>3.9960000000000004E-3</v>
      </c>
      <c r="Q10">
        <v>7.7000000000000001E-5</v>
      </c>
      <c r="R10">
        <v>7.9159999999999994E-3</v>
      </c>
      <c r="S10">
        <v>3.6800000000000001E-3</v>
      </c>
      <c r="T10">
        <v>-4.646E-3</v>
      </c>
      <c r="U10">
        <v>1.2005E-2</v>
      </c>
    </row>
    <row r="11" spans="1:21" x14ac:dyDescent="0.25">
      <c r="A11">
        <v>5</v>
      </c>
      <c r="B11">
        <v>5.0359999999999997E-3</v>
      </c>
      <c r="C11">
        <v>8.1499999999999997E-4</v>
      </c>
      <c r="D11">
        <v>9.2569999999999996E-3</v>
      </c>
      <c r="E11">
        <v>1.8141999999999998E-2</v>
      </c>
      <c r="F11">
        <v>1.4387E-2</v>
      </c>
      <c r="G11">
        <v>2.1895999999999999E-2</v>
      </c>
      <c r="H11">
        <v>9.7820000000000008E-3</v>
      </c>
      <c r="I11">
        <v>5.7590000000000002E-3</v>
      </c>
      <c r="J11">
        <v>1.3806000000000001E-2</v>
      </c>
      <c r="L11">
        <v>5</v>
      </c>
      <c r="M11">
        <v>2.9129999999999998E-3</v>
      </c>
      <c r="N11">
        <v>7.3499999999999998E-4</v>
      </c>
      <c r="O11">
        <v>5.0920000000000002E-3</v>
      </c>
      <c r="P11">
        <v>3.2750000000000001E-3</v>
      </c>
      <c r="Q11">
        <v>-3.6999999999999999E-4</v>
      </c>
      <c r="R11">
        <v>6.9199999999999999E-3</v>
      </c>
      <c r="S11">
        <v>3.3149999999999998E-3</v>
      </c>
      <c r="T11">
        <v>-4.6189999999999998E-3</v>
      </c>
      <c r="U11">
        <v>1.1249E-2</v>
      </c>
    </row>
    <row r="12" spans="1:21" x14ac:dyDescent="0.25">
      <c r="A12">
        <v>6</v>
      </c>
      <c r="B12">
        <v>3.1849999999999999E-3</v>
      </c>
      <c r="C12">
        <v>-9.2199999999999997E-4</v>
      </c>
      <c r="D12">
        <v>7.2919999999999999E-3</v>
      </c>
      <c r="E12">
        <v>2.044E-2</v>
      </c>
      <c r="F12">
        <v>1.6005999999999999E-2</v>
      </c>
      <c r="G12">
        <v>2.4874E-2</v>
      </c>
      <c r="H12">
        <v>1.0946000000000001E-2</v>
      </c>
      <c r="I12">
        <v>6.6049999999999998E-3</v>
      </c>
      <c r="J12">
        <v>1.5287E-2</v>
      </c>
      <c r="L12">
        <v>6</v>
      </c>
      <c r="M12">
        <v>2.5900000000000001E-4</v>
      </c>
      <c r="N12">
        <v>-1.72E-3</v>
      </c>
      <c r="O12">
        <v>2.2390000000000001E-3</v>
      </c>
      <c r="P12">
        <v>3.4759999999999999E-3</v>
      </c>
      <c r="Q12">
        <v>2.6200000000000003E-4</v>
      </c>
      <c r="R12">
        <v>6.6899999999999998E-3</v>
      </c>
      <c r="S12">
        <v>2.5739999999999999E-3</v>
      </c>
      <c r="T12">
        <v>-3.9950000000000003E-3</v>
      </c>
      <c r="U12">
        <v>9.1439999999999994E-3</v>
      </c>
    </row>
    <row r="13" spans="1:21" x14ac:dyDescent="0.25">
      <c r="A13">
        <v>7</v>
      </c>
      <c r="B13">
        <v>3.4710000000000001E-3</v>
      </c>
      <c r="C13">
        <v>-5.1999999999999997E-5</v>
      </c>
      <c r="D13">
        <v>6.9940000000000002E-3</v>
      </c>
      <c r="E13">
        <v>2.2103000000000001E-2</v>
      </c>
      <c r="F13">
        <v>1.6993999999999999E-2</v>
      </c>
      <c r="G13">
        <v>2.7210999999999999E-2</v>
      </c>
      <c r="H13">
        <v>1.2145E-2</v>
      </c>
      <c r="I13">
        <v>7.5119999999999996E-3</v>
      </c>
      <c r="J13">
        <v>1.6778999999999999E-2</v>
      </c>
      <c r="L13">
        <v>7</v>
      </c>
      <c r="M13">
        <v>-4.2099999999999999E-4</v>
      </c>
      <c r="N13">
        <v>-2.0590000000000001E-3</v>
      </c>
      <c r="O13">
        <v>1.2160000000000001E-3</v>
      </c>
      <c r="P13">
        <v>3.7959999999999999E-3</v>
      </c>
      <c r="Q13">
        <v>1.1429999999999999E-3</v>
      </c>
      <c r="R13">
        <v>6.4479999999999997E-3</v>
      </c>
      <c r="S13">
        <v>2.2079999999999999E-3</v>
      </c>
      <c r="T13">
        <v>-2.8739999999999998E-3</v>
      </c>
      <c r="U13">
        <v>7.2890000000000003E-3</v>
      </c>
    </row>
    <row r="14" spans="1:21" x14ac:dyDescent="0.25">
      <c r="A14">
        <v>8</v>
      </c>
      <c r="B14">
        <v>1.2869999999999999E-3</v>
      </c>
      <c r="C14">
        <v>-1.9810000000000001E-3</v>
      </c>
      <c r="D14">
        <v>4.5560000000000002E-3</v>
      </c>
      <c r="E14">
        <v>2.3106000000000002E-2</v>
      </c>
      <c r="F14">
        <v>1.7363E-2</v>
      </c>
      <c r="G14">
        <v>2.8850000000000001E-2</v>
      </c>
      <c r="H14">
        <v>1.2808999999999999E-2</v>
      </c>
      <c r="I14">
        <v>7.901E-3</v>
      </c>
      <c r="J14">
        <v>1.7717E-2</v>
      </c>
      <c r="L14">
        <v>8</v>
      </c>
      <c r="M14">
        <v>-1.261E-3</v>
      </c>
      <c r="N14">
        <v>-2.49E-3</v>
      </c>
      <c r="O14">
        <v>-3.3000000000000003E-5</v>
      </c>
      <c r="P14">
        <v>3.1480000000000002E-3</v>
      </c>
      <c r="Q14">
        <v>7.9100000000000004E-4</v>
      </c>
      <c r="R14">
        <v>5.5040000000000002E-3</v>
      </c>
      <c r="S14">
        <v>1.6720000000000001E-3</v>
      </c>
      <c r="T14">
        <v>-2.7499999999999998E-3</v>
      </c>
      <c r="U14">
        <v>6.0939999999999996E-3</v>
      </c>
    </row>
    <row r="15" spans="1:21" x14ac:dyDescent="0.25">
      <c r="A15">
        <v>9</v>
      </c>
      <c r="B15">
        <v>7.5600000000000005E-4</v>
      </c>
      <c r="C15">
        <v>-2.3999999999999998E-3</v>
      </c>
      <c r="D15">
        <v>3.9129999999999998E-3</v>
      </c>
      <c r="E15">
        <v>2.3838000000000002E-2</v>
      </c>
      <c r="F15">
        <v>1.7513000000000001E-2</v>
      </c>
      <c r="G15">
        <v>3.0162000000000001E-2</v>
      </c>
      <c r="H15">
        <v>1.3089999999999999E-2</v>
      </c>
      <c r="I15">
        <v>7.9279999999999993E-3</v>
      </c>
      <c r="J15">
        <v>1.8252999999999998E-2</v>
      </c>
      <c r="L15">
        <v>9</v>
      </c>
      <c r="M15">
        <v>-1.0009999999999999E-3</v>
      </c>
      <c r="N15">
        <v>-1.97E-3</v>
      </c>
      <c r="O15">
        <v>-3.1999999999999999E-5</v>
      </c>
      <c r="P15">
        <v>1.802E-3</v>
      </c>
      <c r="Q15">
        <v>-5.0000000000000001E-4</v>
      </c>
      <c r="R15">
        <v>4.1029999999999999E-3</v>
      </c>
      <c r="S15">
        <v>1.088E-3</v>
      </c>
      <c r="T15">
        <v>-2.8509999999999998E-3</v>
      </c>
      <c r="U15">
        <v>5.0270000000000002E-3</v>
      </c>
    </row>
    <row r="16" spans="1:21" x14ac:dyDescent="0.25">
      <c r="A16">
        <v>10</v>
      </c>
      <c r="B16">
        <v>2.2100000000000001E-4</v>
      </c>
      <c r="C16">
        <v>-2.9030000000000002E-3</v>
      </c>
      <c r="D16">
        <v>3.3449999999999999E-3</v>
      </c>
      <c r="E16">
        <v>2.4296000000000002E-2</v>
      </c>
      <c r="F16">
        <v>1.7434000000000002E-2</v>
      </c>
      <c r="G16">
        <v>3.1158000000000002E-2</v>
      </c>
      <c r="H16">
        <v>1.3115999999999999E-2</v>
      </c>
      <c r="I16">
        <v>7.7200000000000003E-3</v>
      </c>
      <c r="J16">
        <v>1.8511E-2</v>
      </c>
      <c r="L16">
        <v>10</v>
      </c>
      <c r="M16">
        <v>2.9500000000000001E-4</v>
      </c>
      <c r="N16">
        <v>-7.2999999999999996E-4</v>
      </c>
      <c r="O16">
        <v>1.3209999999999999E-3</v>
      </c>
      <c r="P16">
        <v>7.2900000000000005E-4</v>
      </c>
      <c r="Q16">
        <v>-1.4809999999999999E-3</v>
      </c>
      <c r="R16">
        <v>2.9399999999999999E-3</v>
      </c>
      <c r="S16">
        <v>6.0499999999999996E-4</v>
      </c>
      <c r="T16">
        <v>-2.7669999999999999E-3</v>
      </c>
      <c r="U16">
        <v>3.9769999999999996E-3</v>
      </c>
    </row>
    <row r="17" spans="1:21" x14ac:dyDescent="0.25">
      <c r="A17">
        <v>11</v>
      </c>
      <c r="B17">
        <v>-4.2999999999999999E-4</v>
      </c>
      <c r="C17">
        <v>-3.558E-3</v>
      </c>
      <c r="D17">
        <v>2.6979999999999999E-3</v>
      </c>
      <c r="E17">
        <v>2.4483000000000001E-2</v>
      </c>
      <c r="F17">
        <v>1.7128999999999998E-2</v>
      </c>
      <c r="G17">
        <v>3.1837999999999998E-2</v>
      </c>
      <c r="H17">
        <v>1.2992999999999999E-2</v>
      </c>
      <c r="I17">
        <v>7.3810000000000004E-3</v>
      </c>
      <c r="J17">
        <v>1.8603999999999999E-2</v>
      </c>
      <c r="L17">
        <v>11</v>
      </c>
      <c r="M17">
        <v>3.2600000000000001E-4</v>
      </c>
      <c r="N17">
        <v>-4.0200000000000001E-4</v>
      </c>
      <c r="O17">
        <v>1.0529999999999999E-3</v>
      </c>
      <c r="P17">
        <v>2.4399999999999999E-4</v>
      </c>
      <c r="Q17">
        <v>-1.9480000000000001E-3</v>
      </c>
      <c r="R17">
        <v>2.4359999999999998E-3</v>
      </c>
      <c r="S17">
        <v>2.5999999999999998E-4</v>
      </c>
      <c r="T17">
        <v>-2.7390000000000001E-3</v>
      </c>
      <c r="U17">
        <v>3.258E-3</v>
      </c>
    </row>
    <row r="18" spans="1:21" x14ac:dyDescent="0.25">
      <c r="A18">
        <v>12</v>
      </c>
      <c r="B18">
        <v>-8.5800000000000004E-4</v>
      </c>
      <c r="C18">
        <v>-4.0410000000000003E-3</v>
      </c>
      <c r="D18">
        <v>2.3249999999999998E-3</v>
      </c>
      <c r="E18">
        <v>2.4476999999999999E-2</v>
      </c>
      <c r="F18">
        <v>1.6670999999999998E-2</v>
      </c>
      <c r="G18">
        <v>3.2284E-2</v>
      </c>
      <c r="H18">
        <v>1.2674E-2</v>
      </c>
      <c r="I18">
        <v>6.862E-3</v>
      </c>
      <c r="J18">
        <v>1.8485000000000001E-2</v>
      </c>
      <c r="L18">
        <v>12</v>
      </c>
      <c r="M18">
        <v>1.84E-4</v>
      </c>
      <c r="N18">
        <v>-5.9100000000000005E-4</v>
      </c>
      <c r="O18">
        <v>9.59E-4</v>
      </c>
      <c r="P18">
        <v>2.5500000000000002E-4</v>
      </c>
      <c r="Q18">
        <v>-1.9989999999999999E-3</v>
      </c>
      <c r="R18">
        <v>2.5089999999999999E-3</v>
      </c>
      <c r="S18" s="1">
        <v>2.7E-6</v>
      </c>
      <c r="T18">
        <v>-2.9520000000000002E-3</v>
      </c>
      <c r="U18">
        <v>2.9580000000000001E-3</v>
      </c>
    </row>
    <row r="19" spans="1:21" x14ac:dyDescent="0.25">
      <c r="A19">
        <v>13</v>
      </c>
      <c r="B19">
        <v>-1.16E-3</v>
      </c>
      <c r="C19">
        <v>-4.4120000000000001E-3</v>
      </c>
      <c r="D19">
        <v>2.0929999999999998E-3</v>
      </c>
      <c r="E19">
        <v>2.4339E-2</v>
      </c>
      <c r="F19">
        <v>1.6105999999999999E-2</v>
      </c>
      <c r="G19">
        <v>3.2572999999999998E-2</v>
      </c>
      <c r="H19">
        <v>1.2238000000000001E-2</v>
      </c>
      <c r="I19">
        <v>6.2350000000000001E-3</v>
      </c>
      <c r="J19">
        <v>1.8242000000000001E-2</v>
      </c>
      <c r="L19">
        <v>13</v>
      </c>
      <c r="M19">
        <v>-1.9900000000000001E-4</v>
      </c>
      <c r="N19">
        <v>-8.0699999999999999E-4</v>
      </c>
      <c r="O19">
        <v>4.0900000000000002E-4</v>
      </c>
      <c r="P19">
        <v>2.5900000000000001E-4</v>
      </c>
      <c r="Q19">
        <v>-2.104E-3</v>
      </c>
      <c r="R19">
        <v>2.6210000000000001E-3</v>
      </c>
      <c r="S19">
        <v>-2.3000000000000001E-4</v>
      </c>
      <c r="T19">
        <v>-3.3289999999999999E-3</v>
      </c>
      <c r="U19">
        <v>2.869E-3</v>
      </c>
    </row>
    <row r="20" spans="1:21" x14ac:dyDescent="0.25">
      <c r="A20">
        <v>14</v>
      </c>
      <c r="B20">
        <v>-1.3879999999999999E-3</v>
      </c>
      <c r="C20">
        <v>-4.7109999999999999E-3</v>
      </c>
      <c r="D20">
        <v>1.9350000000000001E-3</v>
      </c>
      <c r="E20">
        <v>2.4074999999999999E-2</v>
      </c>
      <c r="F20">
        <v>1.5434E-2</v>
      </c>
      <c r="G20">
        <v>3.2716000000000002E-2</v>
      </c>
      <c r="H20">
        <v>1.1734E-2</v>
      </c>
      <c r="I20">
        <v>5.5420000000000001E-3</v>
      </c>
      <c r="J20">
        <v>1.7926999999999998E-2</v>
      </c>
      <c r="L20">
        <v>14</v>
      </c>
      <c r="M20">
        <v>-3.28E-4</v>
      </c>
      <c r="N20">
        <v>-7.6499999999999995E-4</v>
      </c>
      <c r="O20">
        <v>1.0900000000000001E-4</v>
      </c>
      <c r="P20">
        <v>5.3000000000000001E-5</v>
      </c>
      <c r="Q20">
        <v>-2.4009999999999999E-3</v>
      </c>
      <c r="R20">
        <v>2.506E-3</v>
      </c>
      <c r="S20">
        <v>-3.9599999999999998E-4</v>
      </c>
      <c r="T20">
        <v>-3.5790000000000001E-3</v>
      </c>
      <c r="U20">
        <v>2.7859999999999998E-3</v>
      </c>
    </row>
    <row r="21" spans="1:21" x14ac:dyDescent="0.25">
      <c r="A21">
        <v>15</v>
      </c>
      <c r="B21">
        <v>-1.593E-3</v>
      </c>
      <c r="C21">
        <v>-4.9820000000000003E-3</v>
      </c>
      <c r="D21">
        <v>1.7960000000000001E-3</v>
      </c>
      <c r="E21">
        <v>2.3710999999999999E-2</v>
      </c>
      <c r="F21">
        <v>1.4673E-2</v>
      </c>
      <c r="G21">
        <v>3.2750000000000001E-2</v>
      </c>
      <c r="H21">
        <v>1.1161000000000001E-2</v>
      </c>
      <c r="I21">
        <v>4.7800000000000004E-3</v>
      </c>
      <c r="J21">
        <v>1.7543E-2</v>
      </c>
      <c r="L21">
        <v>15</v>
      </c>
      <c r="M21">
        <v>-8.0000000000000007E-5</v>
      </c>
      <c r="N21">
        <v>-5.2899999999999996E-4</v>
      </c>
      <c r="O21">
        <v>3.68E-4</v>
      </c>
      <c r="P21">
        <v>-2.1699999999999999E-4</v>
      </c>
      <c r="Q21">
        <v>-2.6280000000000001E-3</v>
      </c>
      <c r="R21">
        <v>2.1940000000000002E-3</v>
      </c>
      <c r="S21">
        <v>-5.0600000000000005E-4</v>
      </c>
      <c r="T21">
        <v>-3.5829999999999998E-3</v>
      </c>
      <c r="U21">
        <v>2.5709999999999999E-3</v>
      </c>
    </row>
    <row r="22" spans="1:21" x14ac:dyDescent="0.25">
      <c r="A22">
        <v>16</v>
      </c>
      <c r="B22">
        <v>-1.704E-3</v>
      </c>
      <c r="C22">
        <v>-5.1390000000000003E-3</v>
      </c>
      <c r="D22">
        <v>1.732E-3</v>
      </c>
      <c r="E22">
        <v>2.3281E-2</v>
      </c>
      <c r="F22">
        <v>1.3847E-2</v>
      </c>
      <c r="G22">
        <v>3.2715000000000001E-2</v>
      </c>
      <c r="H22">
        <v>1.0548E-2</v>
      </c>
      <c r="I22">
        <v>3.9740000000000001E-3</v>
      </c>
      <c r="J22">
        <v>1.7122999999999999E-2</v>
      </c>
      <c r="L22">
        <v>16</v>
      </c>
      <c r="M22">
        <v>8.1000000000000004E-5</v>
      </c>
      <c r="N22">
        <v>-2.6400000000000002E-4</v>
      </c>
      <c r="O22">
        <v>4.2499999999999998E-4</v>
      </c>
      <c r="P22">
        <v>-3.8299999999999999E-4</v>
      </c>
      <c r="Q22">
        <v>-2.6199999999999999E-3</v>
      </c>
      <c r="R22">
        <v>1.8550000000000001E-3</v>
      </c>
      <c r="S22">
        <v>-5.6300000000000002E-4</v>
      </c>
      <c r="T22">
        <v>-3.4520000000000002E-3</v>
      </c>
      <c r="U22">
        <v>2.3249999999999998E-3</v>
      </c>
    </row>
    <row r="23" spans="1:21" x14ac:dyDescent="0.25">
      <c r="A23">
        <v>17</v>
      </c>
      <c r="B23">
        <v>-1.776E-3</v>
      </c>
      <c r="C23">
        <v>-5.2350000000000001E-3</v>
      </c>
      <c r="D23">
        <v>1.683E-3</v>
      </c>
      <c r="E23">
        <v>2.2797000000000001E-2</v>
      </c>
      <c r="F23">
        <v>1.2963000000000001E-2</v>
      </c>
      <c r="G23">
        <v>3.2629999999999999E-2</v>
      </c>
      <c r="H23">
        <v>9.9150000000000002E-3</v>
      </c>
      <c r="I23">
        <v>3.143E-3</v>
      </c>
      <c r="J23">
        <v>1.6688000000000001E-2</v>
      </c>
      <c r="L23">
        <v>17</v>
      </c>
      <c r="M23">
        <v>1.4899999999999999E-4</v>
      </c>
      <c r="N23">
        <v>-1.2899999999999999E-4</v>
      </c>
      <c r="O23">
        <v>4.2700000000000002E-4</v>
      </c>
      <c r="P23">
        <v>-3.6499999999999998E-4</v>
      </c>
      <c r="Q23">
        <v>-2.3930000000000002E-3</v>
      </c>
      <c r="R23">
        <v>1.663E-3</v>
      </c>
      <c r="S23">
        <v>-5.6999999999999998E-4</v>
      </c>
      <c r="T23">
        <v>-3.2850000000000002E-3</v>
      </c>
      <c r="U23">
        <v>2.1440000000000001E-3</v>
      </c>
    </row>
    <row r="24" spans="1:21" x14ac:dyDescent="0.25">
      <c r="A24">
        <v>18</v>
      </c>
      <c r="B24">
        <v>-1.8240000000000001E-3</v>
      </c>
      <c r="C24">
        <v>-5.2849999999999998E-3</v>
      </c>
      <c r="D24">
        <v>1.637E-3</v>
      </c>
      <c r="E24">
        <v>2.2272E-2</v>
      </c>
      <c r="F24">
        <v>1.2031E-2</v>
      </c>
      <c r="G24">
        <v>3.2513E-2</v>
      </c>
      <c r="H24">
        <v>9.273E-3</v>
      </c>
      <c r="I24">
        <v>2.2989999999999998E-3</v>
      </c>
      <c r="J24">
        <v>1.6247999999999999E-2</v>
      </c>
      <c r="L24">
        <v>18</v>
      </c>
      <c r="M24">
        <v>6.2000000000000003E-5</v>
      </c>
      <c r="N24">
        <v>-1.9799999999999999E-4</v>
      </c>
      <c r="O24">
        <v>3.21E-4</v>
      </c>
      <c r="P24">
        <v>-2.5700000000000001E-4</v>
      </c>
      <c r="Q24">
        <v>-2.0990000000000002E-3</v>
      </c>
      <c r="R24">
        <v>1.585E-3</v>
      </c>
      <c r="S24">
        <v>-5.4900000000000001E-4</v>
      </c>
      <c r="T24">
        <v>-3.0860000000000002E-3</v>
      </c>
      <c r="U24">
        <v>1.9889999999999999E-3</v>
      </c>
    </row>
    <row r="25" spans="1:21" x14ac:dyDescent="0.25">
      <c r="A25">
        <v>19</v>
      </c>
      <c r="B25">
        <v>-1.835E-3</v>
      </c>
      <c r="C25">
        <v>-5.2769999999999996E-3</v>
      </c>
      <c r="D25">
        <v>1.606E-3</v>
      </c>
      <c r="E25">
        <v>2.1721000000000001E-2</v>
      </c>
      <c r="F25">
        <v>1.1063E-2</v>
      </c>
      <c r="G25">
        <v>3.2378999999999998E-2</v>
      </c>
      <c r="H25">
        <v>8.6309999999999998E-3</v>
      </c>
      <c r="I25">
        <v>1.4499999999999999E-3</v>
      </c>
      <c r="J25">
        <v>1.5812E-2</v>
      </c>
      <c r="L25">
        <v>19</v>
      </c>
      <c r="M25">
        <v>-3.4E-5</v>
      </c>
      <c r="N25">
        <v>-2.52E-4</v>
      </c>
      <c r="O25">
        <v>1.84E-4</v>
      </c>
      <c r="P25">
        <v>-1.6899999999999999E-4</v>
      </c>
      <c r="Q25">
        <v>-1.8580000000000001E-3</v>
      </c>
      <c r="R25">
        <v>1.5200000000000001E-3</v>
      </c>
      <c r="S25">
        <v>-5.1000000000000004E-4</v>
      </c>
      <c r="T25">
        <v>-2.8270000000000001E-3</v>
      </c>
      <c r="U25">
        <v>1.8060000000000001E-3</v>
      </c>
    </row>
    <row r="26" spans="1:21" x14ac:dyDescent="0.25">
      <c r="A26">
        <v>20</v>
      </c>
      <c r="B26">
        <v>-1.8240000000000001E-3</v>
      </c>
      <c r="C26">
        <v>-5.2230000000000002E-3</v>
      </c>
      <c r="D26">
        <v>1.5759999999999999E-3</v>
      </c>
      <c r="E26">
        <v>2.1153000000000002E-2</v>
      </c>
      <c r="F26">
        <v>1.0068000000000001E-2</v>
      </c>
      <c r="G26">
        <v>3.2238999999999997E-2</v>
      </c>
      <c r="H26">
        <v>7.9989999999999992E-3</v>
      </c>
      <c r="I26">
        <v>6.11E-4</v>
      </c>
      <c r="J26">
        <v>1.5388000000000001E-2</v>
      </c>
      <c r="L26">
        <v>20</v>
      </c>
      <c r="M26">
        <v>-3.4999999999999997E-5</v>
      </c>
      <c r="N26">
        <v>-2.2100000000000001E-4</v>
      </c>
      <c r="O26">
        <v>1.5200000000000001E-4</v>
      </c>
      <c r="P26">
        <v>-1.37E-4</v>
      </c>
      <c r="Q26">
        <v>-1.683E-3</v>
      </c>
      <c r="R26">
        <v>1.41E-3</v>
      </c>
      <c r="S26">
        <v>-4.6299999999999998E-4</v>
      </c>
      <c r="T26">
        <v>-2.4940000000000001E-3</v>
      </c>
      <c r="U26">
        <v>1.5679999999999999E-3</v>
      </c>
    </row>
    <row r="27" spans="1:21" x14ac:dyDescent="0.25">
      <c r="A27" t="s">
        <v>0</v>
      </c>
      <c r="B27" t="s">
        <v>1</v>
      </c>
      <c r="C27" t="s">
        <v>2</v>
      </c>
      <c r="D27" t="s">
        <v>3</v>
      </c>
      <c r="E27" t="s">
        <v>14</v>
      </c>
      <c r="F27" t="s">
        <v>3</v>
      </c>
      <c r="G27" t="s">
        <v>13</v>
      </c>
      <c r="H27" s="3" t="s">
        <v>14</v>
      </c>
      <c r="I27" t="s">
        <v>15</v>
      </c>
      <c r="J27" t="s">
        <v>4</v>
      </c>
      <c r="L27" t="s">
        <v>0</v>
      </c>
      <c r="M27" t="s">
        <v>20</v>
      </c>
      <c r="N27" t="s">
        <v>3</v>
      </c>
      <c r="O27" t="s">
        <v>18</v>
      </c>
      <c r="P27" t="s">
        <v>1</v>
      </c>
      <c r="Q27" t="s">
        <v>2</v>
      </c>
      <c r="R27" t="s">
        <v>3</v>
      </c>
      <c r="S27" t="s">
        <v>3</v>
      </c>
      <c r="T27" t="s">
        <v>2</v>
      </c>
      <c r="U27" t="s">
        <v>21</v>
      </c>
    </row>
    <row r="28" spans="1:21" x14ac:dyDescent="0.25">
      <c r="A28" t="s">
        <v>37</v>
      </c>
    </row>
    <row r="30" spans="1:21" x14ac:dyDescent="0.25">
      <c r="B30">
        <f>B6/B$6</f>
        <v>1</v>
      </c>
      <c r="C30">
        <f>C6/$B$6</f>
        <v>0.92655921291975762</v>
      </c>
      <c r="D30">
        <f t="shared" ref="D30:J30" si="0">D6/$B$6</f>
        <v>1.073456604609228</v>
      </c>
      <c r="E30">
        <f t="shared" si="0"/>
        <v>3.987599057275272E-2</v>
      </c>
      <c r="F30">
        <f t="shared" si="0"/>
        <v>2.6510178579902247E-2</v>
      </c>
      <c r="G30">
        <f t="shared" si="0"/>
        <v>5.3257620094588828E-2</v>
      </c>
      <c r="H30">
        <f t="shared" si="0"/>
        <v>3.193559102197055E-2</v>
      </c>
      <c r="I30">
        <f t="shared" si="0"/>
        <v>9.7435978551430706E-3</v>
      </c>
      <c r="J30">
        <f t="shared" si="0"/>
        <v>5.4127584188798025E-2</v>
      </c>
      <c r="M30">
        <f>M6/$M$6</f>
        <v>1</v>
      </c>
      <c r="N30">
        <f t="shared" ref="N30:U30" si="1">N6/$M$6</f>
        <v>0.88454133283646974</v>
      </c>
      <c r="O30">
        <f t="shared" si="1"/>
        <v>1.1155207751071363</v>
      </c>
      <c r="P30">
        <f t="shared" si="1"/>
        <v>0.23402273150735978</v>
      </c>
      <c r="Q30">
        <f t="shared" si="1"/>
        <v>0.14446307682752624</v>
      </c>
      <c r="R30">
        <f t="shared" si="1"/>
        <v>0.32358238618719332</v>
      </c>
      <c r="S30">
        <f t="shared" si="1"/>
        <v>0.17576548040494377</v>
      </c>
      <c r="T30">
        <f t="shared" si="1"/>
        <v>-5.4096018880814854E-2</v>
      </c>
      <c r="U30">
        <f t="shared" si="1"/>
        <v>0.40556487174709643</v>
      </c>
    </row>
    <row r="31" spans="1:21" x14ac:dyDescent="0.25">
      <c r="B31">
        <f t="shared" ref="B31:B49" si="2">B7/B$6</f>
        <v>0.11157684946457665</v>
      </c>
      <c r="C31">
        <f t="shared" ref="C31:J49" si="3">C7/$B$6</f>
        <v>6.817354992803025E-3</v>
      </c>
      <c r="D31">
        <f t="shared" si="3"/>
        <v>0.21633634393635026</v>
      </c>
      <c r="E31">
        <f t="shared" si="3"/>
        <v>5.8477404659844044E-2</v>
      </c>
      <c r="F31">
        <f t="shared" si="3"/>
        <v>3.6079783616203474E-2</v>
      </c>
      <c r="G31">
        <f t="shared" si="3"/>
        <v>8.0859208174498987E-2</v>
      </c>
      <c r="H31">
        <f t="shared" si="3"/>
        <v>3.4197497666914475E-2</v>
      </c>
      <c r="I31">
        <f t="shared" si="3"/>
        <v>-1.9613735942171115E-3</v>
      </c>
      <c r="J31">
        <f t="shared" si="3"/>
        <v>7.037218645703168E-2</v>
      </c>
      <c r="M31">
        <f t="shared" ref="M31:U31" si="4">M7/$M$6</f>
        <v>-0.3645115210235389</v>
      </c>
      <c r="N31">
        <f t="shared" si="4"/>
        <v>-0.52009191975653679</v>
      </c>
      <c r="O31">
        <f t="shared" si="4"/>
        <v>-0.20899323023414693</v>
      </c>
      <c r="P31">
        <f t="shared" si="4"/>
        <v>0.52673746972237756</v>
      </c>
      <c r="Q31">
        <f t="shared" si="4"/>
        <v>0.37637413825228244</v>
      </c>
      <c r="R31">
        <f t="shared" si="4"/>
        <v>0.67703869324886645</v>
      </c>
      <c r="S31">
        <f t="shared" si="4"/>
        <v>0.30172039003788587</v>
      </c>
      <c r="T31">
        <f t="shared" si="4"/>
        <v>-8.9559654679833539E-2</v>
      </c>
      <c r="U31">
        <f t="shared" si="4"/>
        <v>0.69293832681199929</v>
      </c>
    </row>
    <row r="32" spans="1:21" x14ac:dyDescent="0.25">
      <c r="B32">
        <f t="shared" si="2"/>
        <v>0.23672513879881685</v>
      </c>
      <c r="C32">
        <f t="shared" si="3"/>
        <v>0.1286123281820914</v>
      </c>
      <c r="D32">
        <f t="shared" si="3"/>
        <v>0.3448379494155423</v>
      </c>
      <c r="E32">
        <f t="shared" si="3"/>
        <v>0.11048543996456874</v>
      </c>
      <c r="F32">
        <f t="shared" si="3"/>
        <v>8.1112288638268928E-2</v>
      </c>
      <c r="G32">
        <f t="shared" si="3"/>
        <v>0.13987440881985416</v>
      </c>
      <c r="H32">
        <f t="shared" si="3"/>
        <v>5.7148732225051804E-2</v>
      </c>
      <c r="I32">
        <f t="shared" si="3"/>
        <v>1.2068774616029483E-2</v>
      </c>
      <c r="J32">
        <f t="shared" si="3"/>
        <v>0.10222868983407413</v>
      </c>
      <c r="M32">
        <f t="shared" ref="M32:U32" si="5">M8/$M$6</f>
        <v>-0.22899198807527482</v>
      </c>
      <c r="N32">
        <f t="shared" si="5"/>
        <v>-0.36277249860257127</v>
      </c>
      <c r="O32">
        <f t="shared" si="5"/>
        <v>-9.5211477547978388E-2</v>
      </c>
      <c r="P32">
        <f t="shared" si="5"/>
        <v>0.68846655487236808</v>
      </c>
      <c r="Q32">
        <f t="shared" si="5"/>
        <v>0.49854046332525925</v>
      </c>
      <c r="R32">
        <f t="shared" si="5"/>
        <v>0.87839264641947701</v>
      </c>
      <c r="S32">
        <f t="shared" si="5"/>
        <v>0.25979752810384449</v>
      </c>
      <c r="T32">
        <f t="shared" si="5"/>
        <v>-0.16744301596174149</v>
      </c>
      <c r="U32">
        <f t="shared" si="5"/>
        <v>0.68710018011303642</v>
      </c>
    </row>
    <row r="33" spans="2:21" x14ac:dyDescent="0.25">
      <c r="B33">
        <f t="shared" si="2"/>
        <v>0.15148447509530061</v>
      </c>
      <c r="C33">
        <f t="shared" si="3"/>
        <v>4.4779424558295505E-2</v>
      </c>
      <c r="D33">
        <f t="shared" si="3"/>
        <v>0.25818952563230574</v>
      </c>
      <c r="E33">
        <f t="shared" si="3"/>
        <v>0.18557125005931571</v>
      </c>
      <c r="F33">
        <f t="shared" si="3"/>
        <v>0.14732446497208204</v>
      </c>
      <c r="G33">
        <f t="shared" si="3"/>
        <v>0.22383385267553504</v>
      </c>
      <c r="H33">
        <f t="shared" si="3"/>
        <v>6.3792094399012983E-2</v>
      </c>
      <c r="I33">
        <f t="shared" si="3"/>
        <v>1.1657518862403316E-2</v>
      </c>
      <c r="J33">
        <f t="shared" si="3"/>
        <v>0.11591085240663704</v>
      </c>
      <c r="M33">
        <f t="shared" ref="M33:U33" si="6">M9/$M$6</f>
        <v>-0.14235140674492269</v>
      </c>
      <c r="N33">
        <f t="shared" si="6"/>
        <v>-0.296006459226135</v>
      </c>
      <c r="O33">
        <f t="shared" si="6"/>
        <v>1.1365753679895658E-2</v>
      </c>
      <c r="P33">
        <f t="shared" si="6"/>
        <v>0.48332401714179241</v>
      </c>
      <c r="Q33">
        <f t="shared" si="6"/>
        <v>0.25544997205142539</v>
      </c>
      <c r="R33">
        <f t="shared" si="6"/>
        <v>0.71113595428855347</v>
      </c>
      <c r="S33">
        <f t="shared" si="6"/>
        <v>0.20253400409912428</v>
      </c>
      <c r="T33">
        <f t="shared" si="6"/>
        <v>-0.25930066455499656</v>
      </c>
      <c r="U33">
        <f t="shared" si="6"/>
        <v>0.66436867275324507</v>
      </c>
    </row>
    <row r="34" spans="2:21" x14ac:dyDescent="0.25">
      <c r="B34">
        <f t="shared" si="2"/>
        <v>0.13365811992850476</v>
      </c>
      <c r="C34">
        <f t="shared" si="3"/>
        <v>2.6573448695844736E-2</v>
      </c>
      <c r="D34">
        <f t="shared" si="3"/>
        <v>0.24072697363217918</v>
      </c>
      <c r="E34">
        <f t="shared" si="3"/>
        <v>0.24899954129165941</v>
      </c>
      <c r="F34">
        <f t="shared" si="3"/>
        <v>0.20058208506667088</v>
      </c>
      <c r="G34">
        <f t="shared" si="3"/>
        <v>0.29741699751664796</v>
      </c>
      <c r="H34">
        <f t="shared" si="3"/>
        <v>0.12502174910235522</v>
      </c>
      <c r="I34">
        <f t="shared" si="3"/>
        <v>6.7366855949763521E-2</v>
      </c>
      <c r="J34">
        <f t="shared" si="3"/>
        <v>0.18266082472596129</v>
      </c>
      <c r="M34">
        <f t="shared" ref="M34:U34" si="7">M10/$M$6</f>
        <v>-6.5089124899074591E-2</v>
      </c>
      <c r="N34">
        <f t="shared" si="7"/>
        <v>-0.19942860691882491</v>
      </c>
      <c r="O34">
        <f t="shared" si="7"/>
        <v>6.9188249177069741E-2</v>
      </c>
      <c r="P34">
        <f t="shared" si="7"/>
        <v>0.24818334264952488</v>
      </c>
      <c r="Q34">
        <f t="shared" si="7"/>
        <v>4.7823116576610151E-3</v>
      </c>
      <c r="R34">
        <f t="shared" si="7"/>
        <v>0.49164648158499469</v>
      </c>
      <c r="S34">
        <f t="shared" si="7"/>
        <v>0.2285572324700329</v>
      </c>
      <c r="T34">
        <f t="shared" si="7"/>
        <v>-0.28855350599341656</v>
      </c>
      <c r="U34">
        <f t="shared" si="7"/>
        <v>0.74560586298987641</v>
      </c>
    </row>
    <row r="35" spans="2:21" x14ac:dyDescent="0.25">
      <c r="B35">
        <f t="shared" si="2"/>
        <v>7.9657075971591718E-2</v>
      </c>
      <c r="C35">
        <f t="shared" si="3"/>
        <v>1.2891286123281821E-2</v>
      </c>
      <c r="D35">
        <f t="shared" si="3"/>
        <v>0.1464228658199016</v>
      </c>
      <c r="E35">
        <f t="shared" si="3"/>
        <v>0.28696161085715188</v>
      </c>
      <c r="F35">
        <f t="shared" si="3"/>
        <v>0.22756678951614179</v>
      </c>
      <c r="G35">
        <f t="shared" si="3"/>
        <v>0.34634061466917637</v>
      </c>
      <c r="H35">
        <f t="shared" si="3"/>
        <v>0.1547270685373531</v>
      </c>
      <c r="I35">
        <f t="shared" si="3"/>
        <v>9.1093149428196338E-2</v>
      </c>
      <c r="J35">
        <f t="shared" si="3"/>
        <v>0.21837680517549549</v>
      </c>
      <c r="M35">
        <f t="shared" ref="M35:U35" si="8">M11/$M$6</f>
        <v>0.18092043972424071</v>
      </c>
      <c r="N35">
        <f t="shared" si="8"/>
        <v>4.5649338550400591E-2</v>
      </c>
      <c r="O35">
        <f t="shared" si="8"/>
        <v>0.31625364884168683</v>
      </c>
      <c r="P35">
        <f t="shared" si="8"/>
        <v>0.2034035153096081</v>
      </c>
      <c r="Q35">
        <f t="shared" si="8"/>
        <v>-2.2979939134215265E-2</v>
      </c>
      <c r="R35">
        <f t="shared" si="8"/>
        <v>0.42978696975343145</v>
      </c>
      <c r="S35">
        <f t="shared" si="8"/>
        <v>0.20588783305384756</v>
      </c>
      <c r="T35">
        <f t="shared" si="8"/>
        <v>-0.28687659151605488</v>
      </c>
      <c r="U35">
        <f t="shared" si="8"/>
        <v>0.69865225762375005</v>
      </c>
    </row>
    <row r="36" spans="2:21" x14ac:dyDescent="0.25">
      <c r="B36">
        <f t="shared" si="2"/>
        <v>5.0378829819205641E-2</v>
      </c>
      <c r="C36">
        <f t="shared" si="3"/>
        <v>-1.458376172474336E-2</v>
      </c>
      <c r="D36">
        <f t="shared" si="3"/>
        <v>0.11534142136315464</v>
      </c>
      <c r="E36">
        <f t="shared" si="3"/>
        <v>0.32331029246611093</v>
      </c>
      <c r="F36">
        <f t="shared" si="3"/>
        <v>0.25317536894386361</v>
      </c>
      <c r="G36">
        <f t="shared" si="3"/>
        <v>0.3934452159883583</v>
      </c>
      <c r="H36">
        <f t="shared" si="3"/>
        <v>0.17313867227661697</v>
      </c>
      <c r="I36">
        <f t="shared" si="3"/>
        <v>0.10447477895003242</v>
      </c>
      <c r="J36">
        <f t="shared" si="3"/>
        <v>0.24180256560320149</v>
      </c>
      <c r="M36">
        <f t="shared" ref="M36:U36" si="9">M12/$M$6</f>
        <v>1.6085957393950686E-2</v>
      </c>
      <c r="N36">
        <f t="shared" si="9"/>
        <v>-0.10682566300229798</v>
      </c>
      <c r="O36">
        <f t="shared" si="9"/>
        <v>0.13905968573380537</v>
      </c>
      <c r="P36">
        <f t="shared" si="9"/>
        <v>0.21588721197441152</v>
      </c>
      <c r="Q36">
        <f t="shared" si="9"/>
        <v>1.6272281224768648E-2</v>
      </c>
      <c r="R36">
        <f t="shared" si="9"/>
        <v>0.41550214272405439</v>
      </c>
      <c r="S36">
        <f t="shared" si="9"/>
        <v>0.15986584684181104</v>
      </c>
      <c r="T36">
        <f t="shared" si="9"/>
        <v>-0.2481212347059189</v>
      </c>
      <c r="U36">
        <f t="shared" si="9"/>
        <v>0.56791503633314699</v>
      </c>
    </row>
    <row r="37" spans="2:21" x14ac:dyDescent="0.25">
      <c r="B37">
        <f t="shared" si="2"/>
        <v>5.4902643109093499E-2</v>
      </c>
      <c r="C37">
        <f t="shared" si="3"/>
        <v>-8.2251150725233698E-4</v>
      </c>
      <c r="D37">
        <f t="shared" si="3"/>
        <v>0.11062779772543933</v>
      </c>
      <c r="E37">
        <f t="shared" si="3"/>
        <v>0.34961484316920011</v>
      </c>
      <c r="F37">
        <f t="shared" si="3"/>
        <v>0.268803087581658</v>
      </c>
      <c r="G37">
        <f t="shared" si="3"/>
        <v>0.43041078122775661</v>
      </c>
      <c r="H37">
        <f t="shared" si="3"/>
        <v>0.19210388953037755</v>
      </c>
      <c r="I37">
        <f t="shared" si="3"/>
        <v>0.11882127773999146</v>
      </c>
      <c r="J37">
        <f t="shared" si="3"/>
        <v>0.2654023188497493</v>
      </c>
      <c r="M37">
        <f t="shared" ref="M37:U37" si="10">M13/$M$6</f>
        <v>-2.6147444258120611E-2</v>
      </c>
      <c r="N37">
        <f t="shared" si="10"/>
        <v>-0.12788025588472765</v>
      </c>
      <c r="O37">
        <f t="shared" si="10"/>
        <v>7.5523259424880446E-2</v>
      </c>
      <c r="P37">
        <f t="shared" si="10"/>
        <v>0.23576175392832741</v>
      </c>
      <c r="Q37">
        <f t="shared" si="10"/>
        <v>7.0989379541643374E-2</v>
      </c>
      <c r="R37">
        <f t="shared" si="10"/>
        <v>0.40047202037140545</v>
      </c>
      <c r="S37">
        <f t="shared" si="10"/>
        <v>0.13713433948201972</v>
      </c>
      <c r="T37">
        <f t="shared" si="10"/>
        <v>-0.1784982299236072</v>
      </c>
      <c r="U37">
        <f t="shared" si="10"/>
        <v>0.45270480094404075</v>
      </c>
    </row>
    <row r="38" spans="2:21" x14ac:dyDescent="0.25">
      <c r="B38">
        <f t="shared" si="2"/>
        <v>2.0357159804495342E-2</v>
      </c>
      <c r="C38">
        <f t="shared" si="3"/>
        <v>-3.1334524920516922E-2</v>
      </c>
      <c r="D38">
        <f t="shared" si="3"/>
        <v>7.2064662058493226E-2</v>
      </c>
      <c r="E38">
        <f t="shared" si="3"/>
        <v>0.36547982474177887</v>
      </c>
      <c r="F38">
        <f t="shared" si="3"/>
        <v>0.27463975577735245</v>
      </c>
      <c r="G38">
        <f t="shared" si="3"/>
        <v>0.45633571123519084</v>
      </c>
      <c r="H38">
        <f t="shared" si="3"/>
        <v>0.20260672877683047</v>
      </c>
      <c r="I38">
        <f t="shared" si="3"/>
        <v>0.12497429651539836</v>
      </c>
      <c r="J38">
        <f t="shared" si="3"/>
        <v>0.28023916103826263</v>
      </c>
      <c r="M38">
        <f t="shared" ref="M38:U38" si="11">M14/$M$6</f>
        <v>-7.8318116887149861E-2</v>
      </c>
      <c r="N38">
        <f t="shared" si="11"/>
        <v>-0.15464877957890813</v>
      </c>
      <c r="O38">
        <f t="shared" si="11"/>
        <v>-2.0495621389975778E-3</v>
      </c>
      <c r="P38">
        <f t="shared" si="11"/>
        <v>0.19551580647164774</v>
      </c>
      <c r="Q38">
        <f t="shared" si="11"/>
        <v>4.9127383392335883E-2</v>
      </c>
      <c r="R38">
        <f t="shared" si="11"/>
        <v>0.34184212160735356</v>
      </c>
      <c r="S38">
        <f t="shared" si="11"/>
        <v>0.10384448170921061</v>
      </c>
      <c r="T38">
        <f t="shared" si="11"/>
        <v>-0.1707968449164648</v>
      </c>
      <c r="U38">
        <f t="shared" si="11"/>
        <v>0.37848580833488599</v>
      </c>
    </row>
    <row r="39" spans="2:21" x14ac:dyDescent="0.25">
      <c r="B39">
        <f t="shared" si="2"/>
        <v>1.1958051913130131E-2</v>
      </c>
      <c r="C39">
        <f t="shared" si="3"/>
        <v>-3.7962069565492473E-2</v>
      </c>
      <c r="D39">
        <f t="shared" si="3"/>
        <v>6.1893990920738357E-2</v>
      </c>
      <c r="E39">
        <f t="shared" si="3"/>
        <v>0.37705825595925407</v>
      </c>
      <c r="F39">
        <f t="shared" si="3"/>
        <v>0.27701238512519577</v>
      </c>
      <c r="G39">
        <f t="shared" si="3"/>
        <v>0.47708830926432677</v>
      </c>
      <c r="H39">
        <f t="shared" si="3"/>
        <v>0.20705145442179021</v>
      </c>
      <c r="I39">
        <f t="shared" si="3"/>
        <v>0.12540136979801014</v>
      </c>
      <c r="J39">
        <f t="shared" si="3"/>
        <v>0.28871735657455588</v>
      </c>
      <c r="M39">
        <f t="shared" ref="M39:U39" si="12">M15/$M$6</f>
        <v>-6.2170051549593187E-2</v>
      </c>
      <c r="N39">
        <f t="shared" si="12"/>
        <v>-0.12235264890379478</v>
      </c>
      <c r="O39">
        <f t="shared" si="12"/>
        <v>-1.9874541953915905E-3</v>
      </c>
      <c r="P39">
        <f t="shared" si="12"/>
        <v>0.11191851437798894</v>
      </c>
      <c r="Q39">
        <f t="shared" si="12"/>
        <v>-3.1053971802993602E-2</v>
      </c>
      <c r="R39">
        <f t="shared" si="12"/>
        <v>0.25482889261536551</v>
      </c>
      <c r="S39">
        <f t="shared" si="12"/>
        <v>6.757344264331408E-2</v>
      </c>
      <c r="T39">
        <f t="shared" si="12"/>
        <v>-0.17706974722066951</v>
      </c>
      <c r="U39">
        <f t="shared" si="12"/>
        <v>0.3122166325072977</v>
      </c>
    </row>
    <row r="40" spans="2:21" x14ac:dyDescent="0.25">
      <c r="B40">
        <f t="shared" si="2"/>
        <v>3.4956739058224326E-3</v>
      </c>
      <c r="C40">
        <f t="shared" si="3"/>
        <v>-4.5918286645260278E-2</v>
      </c>
      <c r="D40">
        <f t="shared" si="3"/>
        <v>5.2909634456905143E-2</v>
      </c>
      <c r="E40">
        <f t="shared" si="3"/>
        <v>0.3843026842346689</v>
      </c>
      <c r="F40">
        <f t="shared" si="3"/>
        <v>0.27576280033533163</v>
      </c>
      <c r="G40">
        <f t="shared" si="3"/>
        <v>0.49284256813400612</v>
      </c>
      <c r="H40">
        <f t="shared" si="3"/>
        <v>0.2074627101754164</v>
      </c>
      <c r="I40">
        <f t="shared" si="3"/>
        <v>0.12211132376900082</v>
      </c>
      <c r="J40">
        <f t="shared" si="3"/>
        <v>0.29279827905284639</v>
      </c>
      <c r="M40">
        <f t="shared" ref="M40:U40" si="13">M16/$M$6</f>
        <v>1.8321843363766226E-2</v>
      </c>
      <c r="N40">
        <f t="shared" si="13"/>
        <v>-4.5338798832370658E-2</v>
      </c>
      <c r="O40">
        <f t="shared" si="13"/>
        <v>8.2044593503509095E-2</v>
      </c>
      <c r="P40">
        <f t="shared" si="13"/>
        <v>4.5276690888764674E-2</v>
      </c>
      <c r="Q40">
        <f t="shared" si="13"/>
        <v>-9.1981864480467038E-2</v>
      </c>
      <c r="R40">
        <f t="shared" si="13"/>
        <v>0.18259735420160236</v>
      </c>
      <c r="S40">
        <f t="shared" si="13"/>
        <v>3.7575305881622258E-2</v>
      </c>
      <c r="T40">
        <f t="shared" si="13"/>
        <v>-0.1718526799577666</v>
      </c>
      <c r="U40">
        <f t="shared" si="13"/>
        <v>0.24700329172101107</v>
      </c>
    </row>
    <row r="41" spans="2:21" x14ac:dyDescent="0.25">
      <c r="B41">
        <f t="shared" si="2"/>
        <v>-6.8015374638174027E-3</v>
      </c>
      <c r="C41">
        <f t="shared" si="3"/>
        <v>-5.62787681308426E-2</v>
      </c>
      <c r="D41">
        <f t="shared" si="3"/>
        <v>4.2675693203207792E-2</v>
      </c>
      <c r="E41">
        <f t="shared" si="3"/>
        <v>0.38726056215498017</v>
      </c>
      <c r="F41">
        <f t="shared" si="3"/>
        <v>0.27093845399471694</v>
      </c>
      <c r="G41">
        <f t="shared" si="3"/>
        <v>0.503598487844229</v>
      </c>
      <c r="H41">
        <f t="shared" si="3"/>
        <v>0.2055171541101849</v>
      </c>
      <c r="I41">
        <f t="shared" si="3"/>
        <v>0.11674918144287501</v>
      </c>
      <c r="J41">
        <f t="shared" si="3"/>
        <v>0.29426930924850919</v>
      </c>
      <c r="M41">
        <f t="shared" ref="M41:U41" si="14">M17/$M$6</f>
        <v>2.0247189615551827E-2</v>
      </c>
      <c r="N41">
        <f t="shared" si="14"/>
        <v>-2.4967393329606857E-2</v>
      </c>
      <c r="O41">
        <f t="shared" si="14"/>
        <v>6.5399664617104517E-2</v>
      </c>
      <c r="P41">
        <f t="shared" si="14"/>
        <v>1.5154338239860878E-2</v>
      </c>
      <c r="Q41">
        <f t="shared" si="14"/>
        <v>-0.12098627414446307</v>
      </c>
      <c r="R41">
        <f t="shared" si="14"/>
        <v>0.15129495062418483</v>
      </c>
      <c r="S41">
        <f t="shared" si="14"/>
        <v>1.614806533755667E-2</v>
      </c>
      <c r="T41">
        <f t="shared" si="14"/>
        <v>-0.17011365753679897</v>
      </c>
      <c r="U41">
        <f t="shared" si="14"/>
        <v>0.20234768026830632</v>
      </c>
    </row>
    <row r="42" spans="2:21" x14ac:dyDescent="0.25">
      <c r="B42">
        <f t="shared" si="2"/>
        <v>-1.3571439869663561E-2</v>
      </c>
      <c r="C42">
        <f t="shared" si="3"/>
        <v>-6.3918634630897961E-2</v>
      </c>
      <c r="D42">
        <f t="shared" si="3"/>
        <v>3.6775754891570839E-2</v>
      </c>
      <c r="E42">
        <f t="shared" si="3"/>
        <v>0.38716565698106642</v>
      </c>
      <c r="F42">
        <f t="shared" si="3"/>
        <v>0.26369402571930212</v>
      </c>
      <c r="G42">
        <f t="shared" si="3"/>
        <v>0.51065310577181633</v>
      </c>
      <c r="H42">
        <f t="shared" si="3"/>
        <v>0.20047136236377153</v>
      </c>
      <c r="I42">
        <f t="shared" si="3"/>
        <v>0.10853988389933725</v>
      </c>
      <c r="J42">
        <f t="shared" si="3"/>
        <v>0.29238702329922023</v>
      </c>
      <c r="M42">
        <f t="shared" ref="M42:U42" si="15">M18/$M$6</f>
        <v>1.1427861623501645E-2</v>
      </c>
      <c r="N42">
        <f t="shared" si="15"/>
        <v>-3.6705794671138443E-2</v>
      </c>
      <c r="O42">
        <f t="shared" si="15"/>
        <v>5.9561517918141731E-2</v>
      </c>
      <c r="P42">
        <f t="shared" si="15"/>
        <v>1.5837525619526737E-2</v>
      </c>
      <c r="Q42">
        <f t="shared" si="15"/>
        <v>-0.12415377926836842</v>
      </c>
      <c r="R42">
        <f t="shared" si="15"/>
        <v>0.15582883050742188</v>
      </c>
      <c r="S42">
        <f t="shared" si="15"/>
        <v>1.6769144773616545E-4</v>
      </c>
      <c r="T42">
        <f t="shared" si="15"/>
        <v>-0.18334264952487422</v>
      </c>
      <c r="U42">
        <f t="shared" si="15"/>
        <v>0.18371529718651014</v>
      </c>
    </row>
    <row r="43" spans="2:21" x14ac:dyDescent="0.25">
      <c r="B43">
        <f t="shared" si="2"/>
        <v>-1.8348333623321365E-2</v>
      </c>
      <c r="C43">
        <f t="shared" si="3"/>
        <v>-6.978693788456368E-2</v>
      </c>
      <c r="D43">
        <f t="shared" si="3"/>
        <v>3.3106088166906564E-2</v>
      </c>
      <c r="E43">
        <f t="shared" si="3"/>
        <v>0.3849828379810506</v>
      </c>
      <c r="F43">
        <f t="shared" si="3"/>
        <v>0.25475712184242577</v>
      </c>
      <c r="G43">
        <f t="shared" si="3"/>
        <v>0.51522437164866097</v>
      </c>
      <c r="H43">
        <f t="shared" si="3"/>
        <v>0.19357491972604041</v>
      </c>
      <c r="I43">
        <f t="shared" si="3"/>
        <v>9.8622293225352334E-2</v>
      </c>
      <c r="J43">
        <f t="shared" si="3"/>
        <v>0.2885433637557141</v>
      </c>
      <c r="M43">
        <f t="shared" ref="M43:U43" si="16">M19/$M$6</f>
        <v>-1.2359480777591454E-2</v>
      </c>
      <c r="N43">
        <f t="shared" si="16"/>
        <v>-5.0121110490031671E-2</v>
      </c>
      <c r="O43">
        <f t="shared" si="16"/>
        <v>2.5402148934848767E-2</v>
      </c>
      <c r="P43">
        <f t="shared" si="16"/>
        <v>1.6085957393950686E-2</v>
      </c>
      <c r="Q43">
        <f t="shared" si="16"/>
        <v>-0.13067511334699708</v>
      </c>
      <c r="R43">
        <f t="shared" si="16"/>
        <v>0.16278492019129245</v>
      </c>
      <c r="S43">
        <f t="shared" si="16"/>
        <v>-1.4284827029377056E-2</v>
      </c>
      <c r="T43">
        <f t="shared" si="16"/>
        <v>-0.2067573442643314</v>
      </c>
      <c r="U43">
        <f t="shared" si="16"/>
        <v>0.17818769020557729</v>
      </c>
    </row>
    <row r="44" spans="2:21" x14ac:dyDescent="0.25">
      <c r="B44">
        <f t="shared" si="2"/>
        <v>-2.1954730232043151E-2</v>
      </c>
      <c r="C44">
        <f t="shared" si="3"/>
        <v>-7.4516379051264611E-2</v>
      </c>
      <c r="D44">
        <f t="shared" si="3"/>
        <v>3.0606918587178313E-2</v>
      </c>
      <c r="E44">
        <f t="shared" si="3"/>
        <v>0.3808070103288464</v>
      </c>
      <c r="F44">
        <f t="shared" si="3"/>
        <v>0.24412774236408788</v>
      </c>
      <c r="G44">
        <f t="shared" si="3"/>
        <v>0.51748627829360505</v>
      </c>
      <c r="H44">
        <f t="shared" si="3"/>
        <v>0.18560288511728698</v>
      </c>
      <c r="I44">
        <f t="shared" si="3"/>
        <v>8.7660745638316384E-2</v>
      </c>
      <c r="J44">
        <f t="shared" si="3"/>
        <v>0.28356084212524318</v>
      </c>
      <c r="M44">
        <f t="shared" ref="M44:U44" si="17">M20/$M$6</f>
        <v>-2.0371405502763801E-2</v>
      </c>
      <c r="N44">
        <f t="shared" si="17"/>
        <v>-4.7512576858580208E-2</v>
      </c>
      <c r="O44">
        <f t="shared" si="17"/>
        <v>6.7697658530526056E-3</v>
      </c>
      <c r="P44">
        <f t="shared" si="17"/>
        <v>3.291721011117322E-3</v>
      </c>
      <c r="Q44">
        <f t="shared" si="17"/>
        <v>-0.14912117259797528</v>
      </c>
      <c r="R44">
        <f t="shared" si="17"/>
        <v>0.15564250667660393</v>
      </c>
      <c r="S44">
        <f t="shared" si="17"/>
        <v>-2.459474566797093E-2</v>
      </c>
      <c r="T44">
        <f t="shared" si="17"/>
        <v>-0.22228433016582821</v>
      </c>
      <c r="U44">
        <f t="shared" si="17"/>
        <v>0.17303273088628035</v>
      </c>
    </row>
    <row r="45" spans="2:21" x14ac:dyDescent="0.25">
      <c r="B45">
        <f t="shared" si="2"/>
        <v>-2.5197323674095634E-2</v>
      </c>
      <c r="C45">
        <f t="shared" si="3"/>
        <v>-7.8802929406368141E-2</v>
      </c>
      <c r="D45">
        <f t="shared" si="3"/>
        <v>2.8408282058176873E-2</v>
      </c>
      <c r="E45">
        <f t="shared" si="3"/>
        <v>0.37504942977808009</v>
      </c>
      <c r="F45">
        <f t="shared" si="3"/>
        <v>0.23209060280602964</v>
      </c>
      <c r="G45">
        <f t="shared" si="3"/>
        <v>0.51802407427911612</v>
      </c>
      <c r="H45">
        <f t="shared" si="3"/>
        <v>0.17653944100852567</v>
      </c>
      <c r="I45">
        <f t="shared" si="3"/>
        <v>7.5607788551272523E-2</v>
      </c>
      <c r="J45">
        <f t="shared" si="3"/>
        <v>0.27748691099476441</v>
      </c>
      <c r="M45">
        <f t="shared" ref="M45:U45" si="18">M21/$M$6</f>
        <v>-4.9686354884789768E-3</v>
      </c>
      <c r="N45">
        <f t="shared" si="18"/>
        <v>-3.2855102167567228E-2</v>
      </c>
      <c r="O45">
        <f t="shared" si="18"/>
        <v>2.2855723247003291E-2</v>
      </c>
      <c r="P45">
        <f t="shared" si="18"/>
        <v>-1.3477423762499222E-2</v>
      </c>
      <c r="Q45">
        <f t="shared" si="18"/>
        <v>-0.16321967579653437</v>
      </c>
      <c r="R45">
        <f t="shared" si="18"/>
        <v>0.13626482827153594</v>
      </c>
      <c r="S45">
        <f t="shared" si="18"/>
        <v>-3.1426619464629525E-2</v>
      </c>
      <c r="T45">
        <f t="shared" si="18"/>
        <v>-0.22253276194025215</v>
      </c>
      <c r="U45">
        <f t="shared" si="18"/>
        <v>0.15967952301099309</v>
      </c>
    </row>
    <row r="46" spans="2:21" x14ac:dyDescent="0.25">
      <c r="B46">
        <f t="shared" si="2"/>
        <v>-2.6953069391499659E-2</v>
      </c>
      <c r="C46">
        <f t="shared" si="3"/>
        <v>-8.1286281457110782E-2</v>
      </c>
      <c r="D46">
        <f t="shared" si="3"/>
        <v>2.7395960203097074E-2</v>
      </c>
      <c r="E46">
        <f t="shared" si="3"/>
        <v>0.36824789231426264</v>
      </c>
      <c r="F46">
        <f t="shared" si="3"/>
        <v>0.21902532386390597</v>
      </c>
      <c r="G46">
        <f t="shared" si="3"/>
        <v>0.51747046076461933</v>
      </c>
      <c r="H46">
        <f t="shared" si="3"/>
        <v>0.16684329574033946</v>
      </c>
      <c r="I46">
        <f t="shared" si="3"/>
        <v>6.2858860188861304E-2</v>
      </c>
      <c r="J46">
        <f t="shared" si="3"/>
        <v>0.27084354882080319</v>
      </c>
      <c r="M46">
        <f t="shared" ref="M46:U46" si="19">M22/$M$6</f>
        <v>5.030743432084964E-3</v>
      </c>
      <c r="N46">
        <f t="shared" si="19"/>
        <v>-1.6396497111980622E-2</v>
      </c>
      <c r="O46">
        <f t="shared" si="19"/>
        <v>2.6395876032544559E-2</v>
      </c>
      <c r="P46">
        <f t="shared" si="19"/>
        <v>-2.3787342401093099E-2</v>
      </c>
      <c r="Q46">
        <f t="shared" si="19"/>
        <v>-0.16272281224768648</v>
      </c>
      <c r="R46">
        <f t="shared" si="19"/>
        <v>0.11521023538910627</v>
      </c>
      <c r="S46">
        <f t="shared" si="19"/>
        <v>-3.4966772250170794E-2</v>
      </c>
      <c r="T46">
        <f t="shared" si="19"/>
        <v>-0.21439662132786783</v>
      </c>
      <c r="U46">
        <f t="shared" si="19"/>
        <v>0.14440096888392023</v>
      </c>
    </row>
    <row r="47" spans="2:21" x14ac:dyDescent="0.25">
      <c r="B47">
        <f t="shared" si="2"/>
        <v>-2.8091931478464435E-2</v>
      </c>
      <c r="C47">
        <f t="shared" si="3"/>
        <v>-8.2804764239730475E-2</v>
      </c>
      <c r="D47">
        <f t="shared" si="3"/>
        <v>2.66209012828016E-2</v>
      </c>
      <c r="E47">
        <f t="shared" si="3"/>
        <v>0.3605922082852217</v>
      </c>
      <c r="F47">
        <f t="shared" si="3"/>
        <v>0.20504262824061625</v>
      </c>
      <c r="G47">
        <f t="shared" si="3"/>
        <v>0.51612597080084144</v>
      </c>
      <c r="H47">
        <f t="shared" si="3"/>
        <v>0.15683079989244081</v>
      </c>
      <c r="I47">
        <f t="shared" si="3"/>
        <v>4.9714493601809524E-2</v>
      </c>
      <c r="J47">
        <f t="shared" si="3"/>
        <v>0.26396292371205771</v>
      </c>
      <c r="M47">
        <f t="shared" ref="M47:U47" si="20">M23/$M$6</f>
        <v>9.2540835972920923E-3</v>
      </c>
      <c r="N47">
        <f t="shared" si="20"/>
        <v>-8.0119247251723494E-3</v>
      </c>
      <c r="O47">
        <f t="shared" si="20"/>
        <v>2.6520091919756537E-2</v>
      </c>
      <c r="P47">
        <f t="shared" si="20"/>
        <v>-2.2669399416185329E-2</v>
      </c>
      <c r="Q47">
        <f t="shared" si="20"/>
        <v>-0.14862430904912738</v>
      </c>
      <c r="R47">
        <f t="shared" si="20"/>
        <v>0.10328551021675672</v>
      </c>
      <c r="S47">
        <f t="shared" si="20"/>
        <v>-3.5401527855412701E-2</v>
      </c>
      <c r="T47">
        <f t="shared" si="20"/>
        <v>-0.20402459474566798</v>
      </c>
      <c r="U47">
        <f t="shared" si="20"/>
        <v>0.13315943109123657</v>
      </c>
    </row>
    <row r="48" spans="2:21" x14ac:dyDescent="0.25">
      <c r="B48">
        <f t="shared" si="2"/>
        <v>-2.8851172869774285E-2</v>
      </c>
      <c r="C48">
        <f t="shared" si="3"/>
        <v>-8.3595640689011555E-2</v>
      </c>
      <c r="D48">
        <f t="shared" si="3"/>
        <v>2.5893294949462995E-2</v>
      </c>
      <c r="E48">
        <f t="shared" si="3"/>
        <v>0.35228800556777023</v>
      </c>
      <c r="F48">
        <f t="shared" si="3"/>
        <v>0.19030069122601667</v>
      </c>
      <c r="G48">
        <f t="shared" si="3"/>
        <v>0.5142753199095238</v>
      </c>
      <c r="H48">
        <f t="shared" si="3"/>
        <v>0.14667594628367156</v>
      </c>
      <c r="I48">
        <f t="shared" si="3"/>
        <v>3.6364499137944671E-2</v>
      </c>
      <c r="J48">
        <f t="shared" si="3"/>
        <v>0.25700321095838408</v>
      </c>
      <c r="M48">
        <f t="shared" ref="M48:U48" si="21">M24/$M$6</f>
        <v>3.8506925035712066E-3</v>
      </c>
      <c r="N48">
        <f t="shared" si="21"/>
        <v>-1.2297372833985465E-2</v>
      </c>
      <c r="O48">
        <f t="shared" si="21"/>
        <v>1.9936649897521891E-2</v>
      </c>
      <c r="P48">
        <f t="shared" si="21"/>
        <v>-1.5961741506738712E-2</v>
      </c>
      <c r="Q48">
        <f t="shared" si="21"/>
        <v>-0.13036457362896714</v>
      </c>
      <c r="R48">
        <f t="shared" si="21"/>
        <v>9.8441090615489724E-2</v>
      </c>
      <c r="S48">
        <f t="shared" si="21"/>
        <v>-3.4097261039686973E-2</v>
      </c>
      <c r="T48">
        <f t="shared" si="21"/>
        <v>-0.19166511396807653</v>
      </c>
      <c r="U48">
        <f t="shared" si="21"/>
        <v>0.12353269983230854</v>
      </c>
    </row>
    <row r="49" spans="2:21" x14ac:dyDescent="0.25">
      <c r="B49">
        <f t="shared" si="2"/>
        <v>-2.9025165688616125E-2</v>
      </c>
      <c r="C49">
        <f t="shared" si="3"/>
        <v>-8.3469100457126577E-2</v>
      </c>
      <c r="D49">
        <f t="shared" si="3"/>
        <v>2.5402951550908718E-2</v>
      </c>
      <c r="E49">
        <f t="shared" si="3"/>
        <v>0.34357254709669255</v>
      </c>
      <c r="F49">
        <f t="shared" si="3"/>
        <v>0.1749893231679347</v>
      </c>
      <c r="G49">
        <f t="shared" si="3"/>
        <v>0.5121557710254504</v>
      </c>
      <c r="H49">
        <f t="shared" si="3"/>
        <v>0.13652109267490231</v>
      </c>
      <c r="I49">
        <f t="shared" si="3"/>
        <v>2.2935417029151705E-2</v>
      </c>
      <c r="J49">
        <f t="shared" si="3"/>
        <v>0.25010676832065293</v>
      </c>
      <c r="M49">
        <f t="shared" ref="M49:U49" si="22">M25/$M$6</f>
        <v>-2.111670082603565E-3</v>
      </c>
      <c r="N49">
        <f t="shared" si="22"/>
        <v>-1.5651201788708775E-2</v>
      </c>
      <c r="O49">
        <f t="shared" si="22"/>
        <v>1.1427861623501645E-2</v>
      </c>
      <c r="P49">
        <f t="shared" si="22"/>
        <v>-1.0496242469411837E-2</v>
      </c>
      <c r="Q49">
        <f t="shared" si="22"/>
        <v>-0.11539655921992423</v>
      </c>
      <c r="R49">
        <f t="shared" si="22"/>
        <v>9.440407428110055E-2</v>
      </c>
      <c r="S49">
        <f t="shared" si="22"/>
        <v>-3.1675051239053474E-2</v>
      </c>
      <c r="T49">
        <f t="shared" si="22"/>
        <v>-0.17557915657412582</v>
      </c>
      <c r="U49">
        <f t="shared" si="22"/>
        <v>0.11216694615241289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0"/>
  <sheetViews>
    <sheetView workbookViewId="0">
      <selection activeCell="M6" sqref="M6:U26"/>
    </sheetView>
  </sheetViews>
  <sheetFormatPr defaultRowHeight="15" x14ac:dyDescent="0.25"/>
  <sheetData>
    <row r="2" spans="1:21" x14ac:dyDescent="0.25">
      <c r="A2" t="s">
        <v>0</v>
      </c>
      <c r="B2" t="s">
        <v>20</v>
      </c>
      <c r="C2" t="s">
        <v>3</v>
      </c>
      <c r="D2" t="s">
        <v>18</v>
      </c>
      <c r="E2" t="s">
        <v>12</v>
      </c>
      <c r="F2" t="s">
        <v>3</v>
      </c>
      <c r="G2" t="s">
        <v>13</v>
      </c>
      <c r="H2" t="s">
        <v>14</v>
      </c>
      <c r="I2" t="s">
        <v>13</v>
      </c>
      <c r="J2" t="s">
        <v>21</v>
      </c>
      <c r="L2" t="s">
        <v>0</v>
      </c>
      <c r="M2" t="s">
        <v>20</v>
      </c>
      <c r="N2" t="s">
        <v>3</v>
      </c>
      <c r="O2" t="s">
        <v>3</v>
      </c>
      <c r="P2" t="s">
        <v>14</v>
      </c>
      <c r="Q2" t="s">
        <v>15</v>
      </c>
      <c r="R2" t="s">
        <v>2</v>
      </c>
      <c r="S2" t="s">
        <v>14</v>
      </c>
      <c r="T2" t="s">
        <v>15</v>
      </c>
      <c r="U2" t="s">
        <v>4</v>
      </c>
    </row>
    <row r="3" spans="1:21" x14ac:dyDescent="0.25">
      <c r="A3">
        <v>-1</v>
      </c>
      <c r="B3">
        <v>-1</v>
      </c>
      <c r="C3">
        <v>-1</v>
      </c>
      <c r="D3">
        <v>-2</v>
      </c>
      <c r="E3">
        <v>-2</v>
      </c>
      <c r="F3">
        <v>-2</v>
      </c>
      <c r="G3">
        <v>-3</v>
      </c>
      <c r="H3">
        <v>-3</v>
      </c>
      <c r="I3">
        <v>-3</v>
      </c>
      <c r="L3">
        <v>-1</v>
      </c>
      <c r="M3">
        <v>-1</v>
      </c>
      <c r="N3">
        <v>-1</v>
      </c>
      <c r="O3">
        <v>-2</v>
      </c>
      <c r="P3">
        <v>-2</v>
      </c>
      <c r="Q3">
        <v>-2</v>
      </c>
      <c r="R3">
        <v>-3</v>
      </c>
      <c r="S3">
        <v>-3</v>
      </c>
      <c r="T3">
        <v>-3</v>
      </c>
    </row>
    <row r="4" spans="1:21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8</v>
      </c>
      <c r="H4" t="s">
        <v>6</v>
      </c>
      <c r="I4" t="s">
        <v>7</v>
      </c>
      <c r="J4" t="s">
        <v>8</v>
      </c>
      <c r="L4" t="s">
        <v>5</v>
      </c>
      <c r="M4" t="s">
        <v>6</v>
      </c>
      <c r="N4" t="s">
        <v>7</v>
      </c>
      <c r="O4" t="s">
        <v>8</v>
      </c>
      <c r="P4" t="s">
        <v>6</v>
      </c>
      <c r="Q4" t="s">
        <v>7</v>
      </c>
      <c r="R4" t="s">
        <v>8</v>
      </c>
      <c r="S4" t="s">
        <v>6</v>
      </c>
      <c r="T4" t="s">
        <v>7</v>
      </c>
      <c r="U4" t="s">
        <v>8</v>
      </c>
    </row>
    <row r="5" spans="1:21" x14ac:dyDescent="0.25">
      <c r="A5" t="s">
        <v>9</v>
      </c>
      <c r="B5" t="s">
        <v>20</v>
      </c>
      <c r="C5" t="s">
        <v>3</v>
      </c>
      <c r="D5" t="s">
        <v>18</v>
      </c>
      <c r="E5" t="s">
        <v>24</v>
      </c>
      <c r="F5" t="s">
        <v>3</v>
      </c>
      <c r="G5" t="s">
        <v>13</v>
      </c>
      <c r="H5" t="s">
        <v>19</v>
      </c>
      <c r="I5" t="s">
        <v>13</v>
      </c>
      <c r="J5" t="s">
        <v>23</v>
      </c>
      <c r="L5" t="s">
        <v>9</v>
      </c>
      <c r="M5" t="s">
        <v>20</v>
      </c>
      <c r="N5" t="s">
        <v>3</v>
      </c>
      <c r="O5" t="s">
        <v>3</v>
      </c>
      <c r="P5" t="s">
        <v>17</v>
      </c>
      <c r="Q5" t="s">
        <v>15</v>
      </c>
      <c r="R5" t="s">
        <v>2</v>
      </c>
      <c r="S5" t="s">
        <v>19</v>
      </c>
      <c r="T5" t="s">
        <v>15</v>
      </c>
      <c r="U5" t="s">
        <v>11</v>
      </c>
    </row>
    <row r="6" spans="1:21" x14ac:dyDescent="0.25">
      <c r="A6">
        <v>0</v>
      </c>
      <c r="B6">
        <v>2.4589E-2</v>
      </c>
      <c r="C6">
        <v>2.2877000000000002E-2</v>
      </c>
      <c r="D6">
        <v>2.6301999999999999E-2</v>
      </c>
      <c r="E6">
        <v>2.5790000000000001E-3</v>
      </c>
      <c r="F6">
        <v>1.7099999999999999E-3</v>
      </c>
      <c r="G6">
        <v>3.4480000000000001E-3</v>
      </c>
      <c r="H6">
        <v>3.519E-3</v>
      </c>
      <c r="I6">
        <v>1.9189999999999999E-3</v>
      </c>
      <c r="J6">
        <v>5.1200000000000004E-3</v>
      </c>
      <c r="L6">
        <v>0</v>
      </c>
      <c r="M6">
        <v>0.107849</v>
      </c>
      <c r="N6">
        <v>9.3191999999999997E-2</v>
      </c>
      <c r="O6">
        <v>0.122505</v>
      </c>
      <c r="P6">
        <v>2.7109999999999999E-3</v>
      </c>
      <c r="Q6">
        <v>-4.8999999999999998E-5</v>
      </c>
      <c r="R6">
        <v>5.4710000000000002E-3</v>
      </c>
      <c r="S6">
        <v>4.4419999999999998E-3</v>
      </c>
      <c r="T6">
        <v>8.7600000000000004E-4</v>
      </c>
      <c r="U6">
        <v>8.0070000000000002E-3</v>
      </c>
    </row>
    <row r="7" spans="1:21" x14ac:dyDescent="0.25">
      <c r="A7">
        <v>1</v>
      </c>
      <c r="B7">
        <v>-3.7100000000000002E-4</v>
      </c>
      <c r="C7">
        <v>-2.7789999999999998E-3</v>
      </c>
      <c r="D7">
        <v>2.036E-3</v>
      </c>
      <c r="E7">
        <v>4.3629999999999997E-3</v>
      </c>
      <c r="F7">
        <v>2.9250000000000001E-3</v>
      </c>
      <c r="G7">
        <v>5.8019999999999999E-3</v>
      </c>
      <c r="H7">
        <v>4.0829999999999998E-3</v>
      </c>
      <c r="I7">
        <v>1.217E-3</v>
      </c>
      <c r="J7">
        <v>6.9499999999999996E-3</v>
      </c>
      <c r="L7">
        <v>1</v>
      </c>
      <c r="M7">
        <v>7.9430000000000004E-3</v>
      </c>
      <c r="N7">
        <v>-1.3499000000000001E-2</v>
      </c>
      <c r="O7">
        <v>2.9384E-2</v>
      </c>
      <c r="P7">
        <v>6.3449999999999999E-3</v>
      </c>
      <c r="Q7">
        <v>5.0900000000000001E-4</v>
      </c>
      <c r="R7">
        <v>1.2181000000000001E-2</v>
      </c>
      <c r="S7">
        <v>7.0150000000000004E-3</v>
      </c>
      <c r="T7">
        <v>5.4000000000000001E-4</v>
      </c>
      <c r="U7">
        <v>1.349E-2</v>
      </c>
    </row>
    <row r="8" spans="1:21" x14ac:dyDescent="0.25">
      <c r="A8">
        <v>2</v>
      </c>
      <c r="B8">
        <v>3.6400000000000001E-4</v>
      </c>
      <c r="C8">
        <v>-2.0219999999999999E-3</v>
      </c>
      <c r="D8">
        <v>2.7499999999999998E-3</v>
      </c>
      <c r="E8">
        <v>7.5059999999999997E-3</v>
      </c>
      <c r="F8">
        <v>5.6649999999999999E-3</v>
      </c>
      <c r="G8">
        <v>9.3469999999999994E-3</v>
      </c>
      <c r="H8">
        <v>4.0049999999999999E-3</v>
      </c>
      <c r="I8">
        <v>2.3599999999999999E-4</v>
      </c>
      <c r="J8">
        <v>7.7739999999999997E-3</v>
      </c>
      <c r="L8">
        <v>2</v>
      </c>
      <c r="M8">
        <v>1.8029E-2</v>
      </c>
      <c r="N8">
        <v>-3.7100000000000002E-3</v>
      </c>
      <c r="O8">
        <v>3.9767999999999998E-2</v>
      </c>
      <c r="P8">
        <v>1.4673E-2</v>
      </c>
      <c r="Q8">
        <v>5.7840000000000001E-3</v>
      </c>
      <c r="R8">
        <v>2.3563000000000001E-2</v>
      </c>
      <c r="S8">
        <v>9.3679999999999996E-3</v>
      </c>
      <c r="T8">
        <v>8.7600000000000004E-4</v>
      </c>
      <c r="U8">
        <v>1.7859E-2</v>
      </c>
    </row>
    <row r="9" spans="1:21" x14ac:dyDescent="0.25">
      <c r="A9">
        <v>3</v>
      </c>
      <c r="B9">
        <v>-2.333E-3</v>
      </c>
      <c r="C9">
        <v>-4.483E-3</v>
      </c>
      <c r="D9">
        <v>-1.8200000000000001E-4</v>
      </c>
      <c r="E9">
        <v>9.5680000000000001E-3</v>
      </c>
      <c r="F9">
        <v>7.365E-3</v>
      </c>
      <c r="G9">
        <v>1.1771E-2</v>
      </c>
      <c r="H9">
        <v>3.029E-3</v>
      </c>
      <c r="I9">
        <v>-1.323E-3</v>
      </c>
      <c r="J9">
        <v>7.3810000000000004E-3</v>
      </c>
      <c r="L9">
        <v>3</v>
      </c>
      <c r="M9">
        <v>1.5897000000000001E-2</v>
      </c>
      <c r="N9">
        <v>-5.8180000000000003E-3</v>
      </c>
      <c r="O9">
        <v>3.7610999999999999E-2</v>
      </c>
      <c r="P9">
        <v>2.0053000000000001E-2</v>
      </c>
      <c r="Q9">
        <v>8.6499999999999997E-3</v>
      </c>
      <c r="R9">
        <v>3.1455999999999998E-2</v>
      </c>
      <c r="S9">
        <v>1.0392E-2</v>
      </c>
      <c r="T9">
        <v>4.9899999999999999E-4</v>
      </c>
      <c r="U9">
        <v>2.0284E-2</v>
      </c>
    </row>
    <row r="10" spans="1:21" x14ac:dyDescent="0.25">
      <c r="A10">
        <v>4</v>
      </c>
      <c r="B10">
        <v>2.9090000000000001E-3</v>
      </c>
      <c r="C10">
        <v>1.1100000000000001E-3</v>
      </c>
      <c r="D10">
        <v>4.7080000000000004E-3</v>
      </c>
      <c r="E10">
        <v>9.5720000000000006E-3</v>
      </c>
      <c r="F10">
        <v>7.2230000000000003E-3</v>
      </c>
      <c r="G10">
        <v>1.1920999999999999E-2</v>
      </c>
      <c r="H10">
        <v>3.411E-3</v>
      </c>
      <c r="I10">
        <v>-9.7900000000000005E-4</v>
      </c>
      <c r="J10">
        <v>7.8009999999999998E-3</v>
      </c>
      <c r="L10">
        <v>4</v>
      </c>
      <c r="M10">
        <v>8.1829999999999993E-3</v>
      </c>
      <c r="N10">
        <v>-1.7106E-2</v>
      </c>
      <c r="O10">
        <v>3.3473000000000003E-2</v>
      </c>
      <c r="P10">
        <v>2.3768000000000001E-2</v>
      </c>
      <c r="Q10">
        <v>1.0534999999999999E-2</v>
      </c>
      <c r="R10">
        <v>3.6999999999999998E-2</v>
      </c>
      <c r="S10">
        <v>1.8481000000000001E-2</v>
      </c>
      <c r="T10">
        <v>7.1339999999999997E-3</v>
      </c>
      <c r="U10">
        <v>2.9828E-2</v>
      </c>
    </row>
    <row r="11" spans="1:21" x14ac:dyDescent="0.25">
      <c r="A11">
        <v>5</v>
      </c>
      <c r="B11">
        <v>-2.4989999999999999E-3</v>
      </c>
      <c r="C11">
        <v>-3.875E-3</v>
      </c>
      <c r="D11">
        <v>-1.124E-3</v>
      </c>
      <c r="E11">
        <v>8.9709999999999998E-3</v>
      </c>
      <c r="F11">
        <v>6.5120000000000004E-3</v>
      </c>
      <c r="G11">
        <v>1.1431E-2</v>
      </c>
      <c r="H11">
        <v>3.0630000000000002E-3</v>
      </c>
      <c r="I11">
        <v>-1.225E-3</v>
      </c>
      <c r="J11">
        <v>7.3499999999999998E-3</v>
      </c>
      <c r="L11">
        <v>5</v>
      </c>
      <c r="M11">
        <v>1.0152E-2</v>
      </c>
      <c r="N11">
        <v>-2.8300000000000001E-3</v>
      </c>
      <c r="O11">
        <v>2.3133000000000001E-2</v>
      </c>
      <c r="P11">
        <v>2.8157000000000001E-2</v>
      </c>
      <c r="Q11">
        <v>1.2907999999999999E-2</v>
      </c>
      <c r="R11">
        <v>4.3404999999999999E-2</v>
      </c>
      <c r="S11">
        <v>2.2105E-2</v>
      </c>
      <c r="T11">
        <v>9.0279999999999996E-3</v>
      </c>
      <c r="U11">
        <v>3.5181999999999998E-2</v>
      </c>
    </row>
    <row r="12" spans="1:21" x14ac:dyDescent="0.25">
      <c r="A12">
        <v>6</v>
      </c>
      <c r="B12">
        <v>-3.3700000000000001E-4</v>
      </c>
      <c r="C12">
        <v>-1.3929999999999999E-3</v>
      </c>
      <c r="D12">
        <v>7.1900000000000002E-4</v>
      </c>
      <c r="E12">
        <v>8.8380000000000004E-3</v>
      </c>
      <c r="F12">
        <v>6.3400000000000001E-3</v>
      </c>
      <c r="G12">
        <v>1.1335E-2</v>
      </c>
      <c r="H12">
        <v>2.5179999999999998E-3</v>
      </c>
      <c r="I12">
        <v>-1.5790000000000001E-3</v>
      </c>
      <c r="J12">
        <v>6.6140000000000001E-3</v>
      </c>
      <c r="L12">
        <v>6</v>
      </c>
      <c r="M12">
        <v>5.7340000000000004E-3</v>
      </c>
      <c r="N12">
        <v>-6.8180000000000003E-3</v>
      </c>
      <c r="O12">
        <v>1.8284999999999999E-2</v>
      </c>
      <c r="P12">
        <v>3.1888E-2</v>
      </c>
      <c r="Q12">
        <v>1.4656000000000001E-2</v>
      </c>
      <c r="R12">
        <v>4.9119999999999997E-2</v>
      </c>
      <c r="S12">
        <v>2.3262000000000001E-2</v>
      </c>
      <c r="T12">
        <v>8.7119999999999993E-3</v>
      </c>
      <c r="U12">
        <v>3.7812999999999999E-2</v>
      </c>
    </row>
    <row r="13" spans="1:21" x14ac:dyDescent="0.25">
      <c r="A13">
        <v>7</v>
      </c>
      <c r="B13">
        <v>-5.5199999999999997E-4</v>
      </c>
      <c r="C13">
        <v>-1.487E-3</v>
      </c>
      <c r="D13">
        <v>3.8299999999999999E-4</v>
      </c>
      <c r="E13">
        <v>8.5909999999999997E-3</v>
      </c>
      <c r="F13">
        <v>6.1209999999999997E-3</v>
      </c>
      <c r="G13">
        <v>1.106E-2</v>
      </c>
      <c r="H13">
        <v>1.964E-3</v>
      </c>
      <c r="I13">
        <v>-1.781E-3</v>
      </c>
      <c r="J13">
        <v>5.7080000000000004E-3</v>
      </c>
      <c r="L13">
        <v>7</v>
      </c>
      <c r="M13">
        <v>3.4269999999999999E-3</v>
      </c>
      <c r="N13">
        <v>-7.4079999999999997E-3</v>
      </c>
      <c r="O13">
        <v>1.4262E-2</v>
      </c>
      <c r="P13">
        <v>3.2875000000000001E-2</v>
      </c>
      <c r="Q13">
        <v>1.4085E-2</v>
      </c>
      <c r="R13">
        <v>5.1665999999999997E-2</v>
      </c>
      <c r="S13">
        <v>2.5876E-2</v>
      </c>
      <c r="T13">
        <v>9.8809999999999992E-3</v>
      </c>
      <c r="U13">
        <v>4.1871999999999999E-2</v>
      </c>
    </row>
    <row r="14" spans="1:21" x14ac:dyDescent="0.25">
      <c r="A14">
        <v>8</v>
      </c>
      <c r="B14">
        <v>6.87E-4</v>
      </c>
      <c r="C14">
        <v>-1.3799999999999999E-4</v>
      </c>
      <c r="D14">
        <v>1.511E-3</v>
      </c>
      <c r="E14">
        <v>8.1740000000000007E-3</v>
      </c>
      <c r="F14">
        <v>5.751E-3</v>
      </c>
      <c r="G14">
        <v>1.0598E-2</v>
      </c>
      <c r="H14">
        <v>1.8879999999999999E-3</v>
      </c>
      <c r="I14">
        <v>-1.4170000000000001E-3</v>
      </c>
      <c r="J14">
        <v>5.1919999999999996E-3</v>
      </c>
      <c r="L14">
        <v>8</v>
      </c>
      <c r="M14">
        <v>7.1100000000000004E-4</v>
      </c>
      <c r="N14">
        <v>-9.0150000000000004E-3</v>
      </c>
      <c r="O14">
        <v>1.0437E-2</v>
      </c>
      <c r="P14">
        <v>3.2612000000000002E-2</v>
      </c>
      <c r="Q14">
        <v>1.2664E-2</v>
      </c>
      <c r="R14">
        <v>5.2559000000000002E-2</v>
      </c>
      <c r="S14">
        <v>2.6372E-2</v>
      </c>
      <c r="T14">
        <v>9.0240000000000008E-3</v>
      </c>
      <c r="U14">
        <v>4.3720000000000002E-2</v>
      </c>
    </row>
    <row r="15" spans="1:21" x14ac:dyDescent="0.25">
      <c r="A15">
        <v>9</v>
      </c>
      <c r="B15">
        <v>-6.2500000000000001E-4</v>
      </c>
      <c r="C15">
        <v>-1.222E-3</v>
      </c>
      <c r="D15">
        <v>-2.9E-5</v>
      </c>
      <c r="E15">
        <v>7.8829999999999994E-3</v>
      </c>
      <c r="F15">
        <v>5.4900000000000001E-3</v>
      </c>
      <c r="G15">
        <v>1.0276E-2</v>
      </c>
      <c r="H15">
        <v>1.684E-3</v>
      </c>
      <c r="I15">
        <v>-1.2489999999999999E-3</v>
      </c>
      <c r="J15">
        <v>4.6179999999999997E-3</v>
      </c>
      <c r="L15">
        <v>9</v>
      </c>
      <c r="M15">
        <v>-3.3E-4</v>
      </c>
      <c r="N15">
        <v>-1.0208999999999999E-2</v>
      </c>
      <c r="O15">
        <v>9.5499999999999995E-3</v>
      </c>
      <c r="P15">
        <v>3.2064000000000002E-2</v>
      </c>
      <c r="Q15">
        <v>1.107E-2</v>
      </c>
      <c r="R15">
        <v>5.3057E-2</v>
      </c>
      <c r="S15">
        <v>2.5999999999999999E-2</v>
      </c>
      <c r="T15">
        <v>7.4580000000000002E-3</v>
      </c>
      <c r="U15">
        <v>4.4541999999999998E-2</v>
      </c>
    </row>
    <row r="16" spans="1:21" x14ac:dyDescent="0.25">
      <c r="A16">
        <v>10</v>
      </c>
      <c r="B16">
        <v>8.2999999999999998E-5</v>
      </c>
      <c r="C16">
        <v>-4.0499999999999998E-4</v>
      </c>
      <c r="D16">
        <v>5.7200000000000003E-4</v>
      </c>
      <c r="E16">
        <v>7.7679999999999997E-3</v>
      </c>
      <c r="F16">
        <v>5.4000000000000003E-3</v>
      </c>
      <c r="G16">
        <v>1.0135999999999999E-2</v>
      </c>
      <c r="H16">
        <v>1.539E-3</v>
      </c>
      <c r="I16">
        <v>-1.116E-3</v>
      </c>
      <c r="J16">
        <v>4.1939999999999998E-3</v>
      </c>
      <c r="L16">
        <v>10</v>
      </c>
      <c r="M16">
        <v>-1.4809999999999999E-3</v>
      </c>
      <c r="N16">
        <v>-1.0593E-2</v>
      </c>
      <c r="O16">
        <v>7.6309999999999998E-3</v>
      </c>
      <c r="P16">
        <v>3.0526000000000001E-2</v>
      </c>
      <c r="Q16">
        <v>8.7349999999999997E-3</v>
      </c>
      <c r="R16">
        <v>5.2317000000000002E-2</v>
      </c>
      <c r="S16">
        <v>2.6033000000000001E-2</v>
      </c>
      <c r="T16">
        <v>6.4739999999999997E-3</v>
      </c>
      <c r="U16">
        <v>4.5593000000000002E-2</v>
      </c>
    </row>
    <row r="17" spans="1:21" x14ac:dyDescent="0.25">
      <c r="A17">
        <v>11</v>
      </c>
      <c r="B17">
        <v>-1.2400000000000001E-4</v>
      </c>
      <c r="C17">
        <v>-5.8100000000000003E-4</v>
      </c>
      <c r="D17">
        <v>3.3199999999999999E-4</v>
      </c>
      <c r="E17">
        <v>7.6109999999999997E-3</v>
      </c>
      <c r="F17">
        <v>5.2500000000000003E-3</v>
      </c>
      <c r="G17">
        <v>9.972E-3</v>
      </c>
      <c r="H17">
        <v>1.436E-3</v>
      </c>
      <c r="I17">
        <v>-1.023E-3</v>
      </c>
      <c r="J17">
        <v>3.895E-3</v>
      </c>
      <c r="L17">
        <v>11</v>
      </c>
      <c r="M17">
        <v>-3.4949999999999998E-3</v>
      </c>
      <c r="N17">
        <v>-1.2251E-2</v>
      </c>
      <c r="O17">
        <v>5.2610000000000001E-3</v>
      </c>
      <c r="P17">
        <v>2.8369999999999999E-2</v>
      </c>
      <c r="Q17">
        <v>6.1650000000000003E-3</v>
      </c>
      <c r="R17">
        <v>5.0574000000000001E-2</v>
      </c>
      <c r="S17">
        <v>2.5041000000000001E-2</v>
      </c>
      <c r="T17">
        <v>4.6930000000000001E-3</v>
      </c>
      <c r="U17">
        <v>4.539E-2</v>
      </c>
    </row>
    <row r="18" spans="1:21" x14ac:dyDescent="0.25">
      <c r="A18">
        <v>12</v>
      </c>
      <c r="B18">
        <v>7.7999999999999999E-5</v>
      </c>
      <c r="C18">
        <v>-3.1300000000000002E-4</v>
      </c>
      <c r="D18">
        <v>4.6999999999999999E-4</v>
      </c>
      <c r="E18">
        <v>7.4229999999999999E-3</v>
      </c>
      <c r="F18">
        <v>5.045E-3</v>
      </c>
      <c r="G18">
        <v>9.8010000000000007E-3</v>
      </c>
      <c r="H18">
        <v>1.436E-3</v>
      </c>
      <c r="I18">
        <v>-9.1100000000000003E-4</v>
      </c>
      <c r="J18">
        <v>3.7829999999999999E-3</v>
      </c>
      <c r="L18">
        <v>12</v>
      </c>
      <c r="M18">
        <v>-4.274E-3</v>
      </c>
      <c r="N18">
        <v>-1.2954E-2</v>
      </c>
      <c r="O18">
        <v>4.4070000000000003E-3</v>
      </c>
      <c r="P18">
        <v>2.5912999999999999E-2</v>
      </c>
      <c r="Q18">
        <v>3.558E-3</v>
      </c>
      <c r="R18">
        <v>4.8267999999999998E-2</v>
      </c>
      <c r="S18">
        <v>2.3321999999999999E-2</v>
      </c>
      <c r="T18">
        <v>2.4489999999999998E-3</v>
      </c>
      <c r="U18">
        <v>4.4194999999999998E-2</v>
      </c>
    </row>
    <row r="19" spans="1:21" x14ac:dyDescent="0.25">
      <c r="A19">
        <v>13</v>
      </c>
      <c r="B19">
        <v>-2.5700000000000001E-4</v>
      </c>
      <c r="C19">
        <v>-5.8E-4</v>
      </c>
      <c r="D19">
        <v>6.6000000000000005E-5</v>
      </c>
      <c r="E19">
        <v>7.26E-3</v>
      </c>
      <c r="F19">
        <v>4.8529999999999997E-3</v>
      </c>
      <c r="G19">
        <v>9.6679999999999995E-3</v>
      </c>
      <c r="H19">
        <v>1.387E-3</v>
      </c>
      <c r="I19">
        <v>-9.0700000000000004E-4</v>
      </c>
      <c r="J19">
        <v>3.6809999999999998E-3</v>
      </c>
      <c r="L19">
        <v>13</v>
      </c>
      <c r="M19">
        <v>-4.8440000000000002E-3</v>
      </c>
      <c r="N19">
        <v>-1.3527000000000001E-2</v>
      </c>
      <c r="O19">
        <v>3.839E-3</v>
      </c>
      <c r="P19">
        <v>2.2967000000000001E-2</v>
      </c>
      <c r="Q19">
        <v>6.4300000000000002E-4</v>
      </c>
      <c r="R19">
        <v>4.5290999999999998E-2</v>
      </c>
      <c r="S19">
        <v>2.1718999999999999E-2</v>
      </c>
      <c r="T19">
        <v>4.35E-4</v>
      </c>
      <c r="U19">
        <v>4.3003E-2</v>
      </c>
    </row>
    <row r="20" spans="1:21" x14ac:dyDescent="0.25">
      <c r="A20">
        <v>14</v>
      </c>
      <c r="B20">
        <v>-4.8000000000000001E-5</v>
      </c>
      <c r="C20">
        <v>-3.3100000000000002E-4</v>
      </c>
      <c r="D20">
        <v>2.3499999999999999E-4</v>
      </c>
      <c r="E20">
        <v>7.1149999999999998E-3</v>
      </c>
      <c r="F20">
        <v>4.6759999999999996E-3</v>
      </c>
      <c r="G20">
        <v>9.5530000000000007E-3</v>
      </c>
      <c r="H20">
        <v>1.3569999999999999E-3</v>
      </c>
      <c r="I20">
        <v>-9.0799999999999995E-4</v>
      </c>
      <c r="J20">
        <v>3.6219999999999998E-3</v>
      </c>
      <c r="L20">
        <v>14</v>
      </c>
      <c r="M20">
        <v>-5.5030000000000001E-3</v>
      </c>
      <c r="N20">
        <v>-1.4123E-2</v>
      </c>
      <c r="O20">
        <v>3.1159999999999998E-3</v>
      </c>
      <c r="P20">
        <v>1.9817999999999999E-2</v>
      </c>
      <c r="Q20">
        <v>-2.3159999999999999E-3</v>
      </c>
      <c r="R20">
        <v>4.1952000000000003E-2</v>
      </c>
      <c r="S20">
        <v>1.9834000000000001E-2</v>
      </c>
      <c r="T20">
        <v>-1.7210000000000001E-3</v>
      </c>
      <c r="U20">
        <v>4.1389000000000002E-2</v>
      </c>
    </row>
    <row r="21" spans="1:21" x14ac:dyDescent="0.25">
      <c r="A21">
        <v>15</v>
      </c>
      <c r="B21">
        <v>-1.2799999999999999E-4</v>
      </c>
      <c r="C21">
        <v>-3.9399999999999998E-4</v>
      </c>
      <c r="D21">
        <v>1.37E-4</v>
      </c>
      <c r="E21">
        <v>6.9470000000000001E-3</v>
      </c>
      <c r="F21">
        <v>4.4739999999999997E-3</v>
      </c>
      <c r="G21">
        <v>9.4199999999999996E-3</v>
      </c>
      <c r="H21">
        <v>1.333E-3</v>
      </c>
      <c r="I21">
        <v>-9.1E-4</v>
      </c>
      <c r="J21">
        <v>3.5750000000000001E-3</v>
      </c>
      <c r="L21">
        <v>15</v>
      </c>
      <c r="M21">
        <v>-5.6610000000000002E-3</v>
      </c>
      <c r="N21">
        <v>-1.4274E-2</v>
      </c>
      <c r="O21">
        <v>2.9520000000000002E-3</v>
      </c>
      <c r="P21">
        <v>1.6722000000000001E-2</v>
      </c>
      <c r="Q21">
        <v>-5.1229999999999999E-3</v>
      </c>
      <c r="R21">
        <v>3.8566000000000003E-2</v>
      </c>
      <c r="S21">
        <v>1.7634E-2</v>
      </c>
      <c r="T21">
        <v>-4.0109999999999998E-3</v>
      </c>
      <c r="U21">
        <v>3.9278E-2</v>
      </c>
    </row>
    <row r="22" spans="1:21" x14ac:dyDescent="0.25">
      <c r="A22">
        <v>16</v>
      </c>
      <c r="B22">
        <v>-7.6000000000000004E-5</v>
      </c>
      <c r="C22">
        <v>-3.2699999999999998E-4</v>
      </c>
      <c r="D22">
        <v>1.75E-4</v>
      </c>
      <c r="E22">
        <v>6.7759999999999999E-3</v>
      </c>
      <c r="F22">
        <v>4.2649999999999997E-3</v>
      </c>
      <c r="G22">
        <v>9.2879999999999994E-3</v>
      </c>
      <c r="H22">
        <v>1.3240000000000001E-3</v>
      </c>
      <c r="I22">
        <v>-8.9400000000000005E-4</v>
      </c>
      <c r="J22">
        <v>3.5409999999999999E-3</v>
      </c>
      <c r="L22">
        <v>16</v>
      </c>
      <c r="M22">
        <v>-5.6709999999999998E-3</v>
      </c>
      <c r="N22">
        <v>-1.4269E-2</v>
      </c>
      <c r="O22">
        <v>2.928E-3</v>
      </c>
      <c r="P22">
        <v>1.3609E-2</v>
      </c>
      <c r="Q22">
        <v>-7.8740000000000008E-3</v>
      </c>
      <c r="R22">
        <v>3.5090999999999997E-2</v>
      </c>
      <c r="S22">
        <v>1.5511E-2</v>
      </c>
      <c r="T22">
        <v>-6.1149999999999998E-3</v>
      </c>
      <c r="U22">
        <v>3.7136000000000002E-2</v>
      </c>
    </row>
    <row r="23" spans="1:21" x14ac:dyDescent="0.25">
      <c r="A23">
        <v>17</v>
      </c>
      <c r="B23">
        <v>-1.45E-4</v>
      </c>
      <c r="C23">
        <v>-3.8200000000000002E-4</v>
      </c>
      <c r="D23">
        <v>9.1000000000000003E-5</v>
      </c>
      <c r="E23">
        <v>6.6160000000000004E-3</v>
      </c>
      <c r="F23">
        <v>4.0660000000000002E-3</v>
      </c>
      <c r="G23">
        <v>9.1660000000000005E-3</v>
      </c>
      <c r="H23">
        <v>1.2979999999999999E-3</v>
      </c>
      <c r="I23">
        <v>-8.8900000000000003E-4</v>
      </c>
      <c r="J23">
        <v>3.4859999999999999E-3</v>
      </c>
      <c r="L23">
        <v>17</v>
      </c>
      <c r="M23">
        <v>-5.6519999999999999E-3</v>
      </c>
      <c r="N23">
        <v>-1.4135999999999999E-2</v>
      </c>
      <c r="O23">
        <v>2.8310000000000002E-3</v>
      </c>
      <c r="P23">
        <v>1.0567999999999999E-2</v>
      </c>
      <c r="Q23">
        <v>-1.0501999999999999E-2</v>
      </c>
      <c r="R23">
        <v>3.1636999999999998E-2</v>
      </c>
      <c r="S23">
        <v>1.3387E-2</v>
      </c>
      <c r="T23">
        <v>-8.1370000000000001E-3</v>
      </c>
      <c r="U23">
        <v>3.4910999999999998E-2</v>
      </c>
    </row>
    <row r="24" spans="1:21" x14ac:dyDescent="0.25">
      <c r="A24">
        <v>18</v>
      </c>
      <c r="B24">
        <v>-8.2000000000000001E-5</v>
      </c>
      <c r="C24">
        <v>-3.0899999999999998E-4</v>
      </c>
      <c r="D24">
        <v>1.46E-4</v>
      </c>
      <c r="E24">
        <v>6.4599999999999996E-3</v>
      </c>
      <c r="F24">
        <v>3.8730000000000001E-3</v>
      </c>
      <c r="G24">
        <v>9.0480000000000005E-3</v>
      </c>
      <c r="H24">
        <v>1.279E-3</v>
      </c>
      <c r="I24">
        <v>-8.7299999999999997E-4</v>
      </c>
      <c r="J24">
        <v>3.431E-3</v>
      </c>
      <c r="L24">
        <v>18</v>
      </c>
      <c r="M24">
        <v>-5.3759999999999997E-3</v>
      </c>
      <c r="N24">
        <v>-1.3674E-2</v>
      </c>
      <c r="O24">
        <v>2.9220000000000001E-3</v>
      </c>
      <c r="P24">
        <v>7.7470000000000004E-3</v>
      </c>
      <c r="Q24">
        <v>-1.2900999999999999E-2</v>
      </c>
      <c r="R24">
        <v>2.8395E-2</v>
      </c>
      <c r="S24">
        <v>1.1237E-2</v>
      </c>
      <c r="T24">
        <v>-1.0097999999999999E-2</v>
      </c>
      <c r="U24">
        <v>3.2572999999999998E-2</v>
      </c>
    </row>
    <row r="25" spans="1:21" x14ac:dyDescent="0.25">
      <c r="A25">
        <v>19</v>
      </c>
      <c r="B25">
        <v>-1.06E-4</v>
      </c>
      <c r="C25">
        <v>-3.2600000000000001E-4</v>
      </c>
      <c r="D25">
        <v>1.1400000000000001E-4</v>
      </c>
      <c r="E25">
        <v>6.3029999999999996E-3</v>
      </c>
      <c r="F25">
        <v>3.6770000000000001E-3</v>
      </c>
      <c r="G25">
        <v>8.9289999999999994E-3</v>
      </c>
      <c r="H25">
        <v>1.258E-3</v>
      </c>
      <c r="I25">
        <v>-8.5400000000000005E-4</v>
      </c>
      <c r="J25">
        <v>3.3709999999999999E-3</v>
      </c>
      <c r="L25">
        <v>19</v>
      </c>
      <c r="M25">
        <v>-4.9649999999999998E-3</v>
      </c>
      <c r="N25">
        <v>-1.3030999999999999E-2</v>
      </c>
      <c r="O25">
        <v>3.101E-3</v>
      </c>
      <c r="P25">
        <v>5.1529999999999996E-3</v>
      </c>
      <c r="Q25">
        <v>-1.5075E-2</v>
      </c>
      <c r="R25">
        <v>2.5381000000000001E-2</v>
      </c>
      <c r="S25">
        <v>9.2499999999999995E-3</v>
      </c>
      <c r="T25">
        <v>-1.1833E-2</v>
      </c>
      <c r="U25">
        <v>3.0334E-2</v>
      </c>
    </row>
    <row r="26" spans="1:21" x14ac:dyDescent="0.25">
      <c r="A26">
        <v>20</v>
      </c>
      <c r="B26">
        <v>-8.8999999999999995E-5</v>
      </c>
      <c r="C26">
        <v>-3.01E-4</v>
      </c>
      <c r="D26">
        <v>1.2300000000000001E-4</v>
      </c>
      <c r="E26">
        <v>6.1510000000000002E-3</v>
      </c>
      <c r="F26">
        <v>3.4870000000000001E-3</v>
      </c>
      <c r="G26">
        <v>8.8159999999999992E-3</v>
      </c>
      <c r="H26">
        <v>1.2390000000000001E-3</v>
      </c>
      <c r="I26">
        <v>-8.3000000000000001E-4</v>
      </c>
      <c r="J26">
        <v>3.3080000000000002E-3</v>
      </c>
      <c r="L26">
        <v>20</v>
      </c>
      <c r="M26">
        <v>-4.5450000000000004E-3</v>
      </c>
      <c r="N26">
        <v>-1.2335E-2</v>
      </c>
      <c r="O26">
        <v>3.2460000000000002E-3</v>
      </c>
      <c r="P26">
        <v>2.8170000000000001E-3</v>
      </c>
      <c r="Q26">
        <v>-1.6986999999999999E-2</v>
      </c>
      <c r="R26">
        <v>2.2620000000000001E-2</v>
      </c>
      <c r="S26">
        <v>7.4190000000000002E-3</v>
      </c>
      <c r="T26">
        <v>-1.3361E-2</v>
      </c>
      <c r="U26">
        <v>2.8198000000000001E-2</v>
      </c>
    </row>
    <row r="27" spans="1:21" x14ac:dyDescent="0.25">
      <c r="A27" t="s">
        <v>0</v>
      </c>
      <c r="B27" t="s">
        <v>20</v>
      </c>
      <c r="C27" t="s">
        <v>3</v>
      </c>
      <c r="D27" t="s">
        <v>18</v>
      </c>
      <c r="E27" t="s">
        <v>12</v>
      </c>
      <c r="F27" t="s">
        <v>3</v>
      </c>
      <c r="G27" t="s">
        <v>13</v>
      </c>
      <c r="H27" t="s">
        <v>14</v>
      </c>
      <c r="I27" t="s">
        <v>13</v>
      </c>
      <c r="J27" t="s">
        <v>21</v>
      </c>
      <c r="L27" t="s">
        <v>0</v>
      </c>
      <c r="M27" t="s">
        <v>20</v>
      </c>
      <c r="N27" t="s">
        <v>3</v>
      </c>
      <c r="O27" t="s">
        <v>3</v>
      </c>
      <c r="P27" t="s">
        <v>14</v>
      </c>
      <c r="Q27" t="s">
        <v>15</v>
      </c>
      <c r="R27" t="s">
        <v>2</v>
      </c>
      <c r="S27" t="s">
        <v>14</v>
      </c>
      <c r="T27" t="s">
        <v>15</v>
      </c>
      <c r="U27" t="s">
        <v>4</v>
      </c>
    </row>
    <row r="30" spans="1:21" x14ac:dyDescent="0.25">
      <c r="B30">
        <f>'TVAR-news-ZLB'!B6/$B$6</f>
        <v>1</v>
      </c>
      <c r="C30">
        <f>'TVAR-news-ZLB'!C6/$B$6</f>
        <v>0.93037537110089885</v>
      </c>
      <c r="D30">
        <f>'TVAR-news-ZLB'!D6/$B$6</f>
        <v>1.0696652974907479</v>
      </c>
      <c r="E30">
        <f>'TVAR-news-ZLB'!E6/$B$6</f>
        <v>0.10488429785676523</v>
      </c>
      <c r="F30">
        <f>'TVAR-news-ZLB'!F6/$B$6</f>
        <v>6.9543291715807878E-2</v>
      </c>
      <c r="G30">
        <f>'TVAR-news-ZLB'!G6/$B$6</f>
        <v>0.14022530399772257</v>
      </c>
      <c r="H30">
        <f>'TVAR-news-ZLB'!H6/$B$6</f>
        <v>0.14311277400463623</v>
      </c>
      <c r="I30">
        <f>'TVAR-news-ZLB'!I6/$B$6</f>
        <v>7.8043027369962173E-2</v>
      </c>
      <c r="J30">
        <f>'TVAR-news-ZLB'!J6/$B$6</f>
        <v>0.20822318923095695</v>
      </c>
      <c r="M30">
        <f>M6/$M$6</f>
        <v>1</v>
      </c>
      <c r="N30">
        <f t="shared" ref="N30:U30" si="0">N6/$M$6</f>
        <v>0.86409702454357473</v>
      </c>
      <c r="O30">
        <f t="shared" si="0"/>
        <v>1.1358937032332244</v>
      </c>
      <c r="P30">
        <f t="shared" si="0"/>
        <v>2.5136997097794135E-2</v>
      </c>
      <c r="Q30">
        <f t="shared" si="0"/>
        <v>-4.5433893684688776E-4</v>
      </c>
      <c r="R30">
        <f t="shared" si="0"/>
        <v>5.0728333132435167E-2</v>
      </c>
      <c r="S30">
        <f t="shared" si="0"/>
        <v>4.118721545865052E-2</v>
      </c>
      <c r="T30">
        <f t="shared" si="0"/>
        <v>8.1224675240382394E-3</v>
      </c>
      <c r="U30">
        <f t="shared" si="0"/>
        <v>7.4242691170061853E-2</v>
      </c>
    </row>
    <row r="31" spans="1:21" x14ac:dyDescent="0.25">
      <c r="B31">
        <f>'TVAR-news-ZLB'!B7/$B$6</f>
        <v>-1.5088047500915044E-2</v>
      </c>
      <c r="C31">
        <f>'TVAR-news-ZLB'!C7/$B$6</f>
        <v>-0.11301801618609947</v>
      </c>
      <c r="D31">
        <f>'TVAR-news-ZLB'!D7/$B$6</f>
        <v>8.2801252592622721E-2</v>
      </c>
      <c r="E31">
        <f>'TVAR-news-ZLB'!E7/$B$6</f>
        <v>0.17743706535442677</v>
      </c>
      <c r="F31">
        <f>'TVAR-news-ZLB'!F7/$B$6</f>
        <v>0.11895563056651348</v>
      </c>
      <c r="G31">
        <f>'TVAR-news-ZLB'!G7/$B$6</f>
        <v>0.23595916873398673</v>
      </c>
      <c r="H31">
        <f>'TVAR-news-ZLB'!H7/$B$6</f>
        <v>0.16604985969335881</v>
      </c>
      <c r="I31">
        <f>'TVAR-news-ZLB'!I7/$B$6</f>
        <v>4.9493676033998943E-2</v>
      </c>
      <c r="J31">
        <f>'TVAR-news-ZLB'!J7/$B$6</f>
        <v>0.28264671194436536</v>
      </c>
      <c r="M31">
        <f t="shared" ref="M31:U31" si="1">M7/$M$6</f>
        <v>7.3649268885200611E-2</v>
      </c>
      <c r="N31">
        <f t="shared" si="1"/>
        <v>-0.12516574098971711</v>
      </c>
      <c r="O31">
        <f t="shared" si="1"/>
        <v>0.27245500653691734</v>
      </c>
      <c r="P31">
        <f t="shared" si="1"/>
        <v>5.8832256210071487E-2</v>
      </c>
      <c r="Q31">
        <f t="shared" si="1"/>
        <v>4.7195616092870589E-3</v>
      </c>
      <c r="R31">
        <f t="shared" si="1"/>
        <v>0.11294495081085593</v>
      </c>
      <c r="S31">
        <f t="shared" si="1"/>
        <v>6.504464575471261E-2</v>
      </c>
      <c r="T31">
        <f t="shared" si="1"/>
        <v>5.0070005285167227E-3</v>
      </c>
      <c r="U31">
        <f t="shared" si="1"/>
        <v>0.12508229098090851</v>
      </c>
    </row>
    <row r="32" spans="1:21" x14ac:dyDescent="0.25">
      <c r="B32">
        <f>'TVAR-news-ZLB'!B8/$B$6</f>
        <v>1.4803367359388345E-2</v>
      </c>
      <c r="C32">
        <f>'TVAR-news-ZLB'!C8/$B$6</f>
        <v>-8.2231892309569316E-2</v>
      </c>
      <c r="D32">
        <f>'TVAR-news-ZLB'!D8/$B$6</f>
        <v>0.111838627028346</v>
      </c>
      <c r="E32">
        <f>'TVAR-news-ZLB'!E8/$B$6</f>
        <v>0.3052584488999146</v>
      </c>
      <c r="F32">
        <f>'TVAR-news-ZLB'!F8/$B$6</f>
        <v>0.23038757167839277</v>
      </c>
      <c r="G32">
        <f>'TVAR-news-ZLB'!G8/$B$6</f>
        <v>0.38012932612143641</v>
      </c>
      <c r="H32">
        <f>'TVAR-news-ZLB'!H8/$B$6</f>
        <v>0.16287770954491845</v>
      </c>
      <c r="I32">
        <f>'TVAR-news-ZLB'!I8/$B$6</f>
        <v>9.5977876286144209E-3</v>
      </c>
      <c r="J32">
        <f>'TVAR-news-ZLB'!J8/$B$6</f>
        <v>0.3161576314612225</v>
      </c>
      <c r="M32">
        <f t="shared" ref="M32:U32" si="2">M8/$M$6</f>
        <v>0.16716891209005183</v>
      </c>
      <c r="N32">
        <f t="shared" si="2"/>
        <v>-3.439994807555008E-2</v>
      </c>
      <c r="O32">
        <f t="shared" si="2"/>
        <v>0.36873777225565374</v>
      </c>
      <c r="P32">
        <f t="shared" si="2"/>
        <v>0.1360513310276405</v>
      </c>
      <c r="Q32">
        <f t="shared" si="2"/>
        <v>5.3630538994334676E-2</v>
      </c>
      <c r="R32">
        <f t="shared" si="2"/>
        <v>0.21848139528414728</v>
      </c>
      <c r="S32">
        <f t="shared" si="2"/>
        <v>8.6862186946564168E-2</v>
      </c>
      <c r="T32">
        <f t="shared" si="2"/>
        <v>8.1224675240382394E-3</v>
      </c>
      <c r="U32">
        <f t="shared" si="2"/>
        <v>0.16559263414588915</v>
      </c>
    </row>
    <row r="33" spans="2:21" x14ac:dyDescent="0.25">
      <c r="B33">
        <f>'TVAR-news-ZLB'!B9/$B$6</f>
        <v>-9.4879824311684083E-2</v>
      </c>
      <c r="C33">
        <f>'TVAR-news-ZLB'!C9/$B$6</f>
        <v>-0.18231729635202734</v>
      </c>
      <c r="D33">
        <f>'TVAR-news-ZLB'!D9/$B$6</f>
        <v>-7.4016836796941725E-3</v>
      </c>
      <c r="E33">
        <f>'TVAR-news-ZLB'!E9/$B$6</f>
        <v>0.38911708487535079</v>
      </c>
      <c r="F33">
        <f>'TVAR-news-ZLB'!F9/$B$6</f>
        <v>0.29952417747773397</v>
      </c>
      <c r="G33">
        <f>'TVAR-news-ZLB'!G9/$B$6</f>
        <v>0.47870999227296762</v>
      </c>
      <c r="H33">
        <f>'TVAR-news-ZLB'!H9/$B$6</f>
        <v>0.12318516409776729</v>
      </c>
      <c r="I33">
        <f>'TVAR-news-ZLB'!I9/$B$6</f>
        <v>-5.3804546748546095E-2</v>
      </c>
      <c r="J33">
        <f>'TVAR-news-ZLB'!J9/$B$6</f>
        <v>0.30017487494408068</v>
      </c>
      <c r="M33">
        <f t="shared" ref="M33:U33" si="3">M9/$M$6</f>
        <v>0.14740053222561175</v>
      </c>
      <c r="N33">
        <f t="shared" si="3"/>
        <v>-5.3945794583167207E-2</v>
      </c>
      <c r="O33">
        <f t="shared" si="3"/>
        <v>0.34873758681118971</v>
      </c>
      <c r="P33">
        <f t="shared" si="3"/>
        <v>0.18593589184878859</v>
      </c>
      <c r="Q33">
        <f t="shared" si="3"/>
        <v>8.0204730688277132E-2</v>
      </c>
      <c r="R33">
        <f t="shared" si="3"/>
        <v>0.29166705300930001</v>
      </c>
      <c r="S33">
        <f t="shared" si="3"/>
        <v>9.6356943504344039E-2</v>
      </c>
      <c r="T33">
        <f t="shared" si="3"/>
        <v>4.6268393772774894E-3</v>
      </c>
      <c r="U33">
        <f t="shared" si="3"/>
        <v>0.18807777540820964</v>
      </c>
    </row>
    <row r="34" spans="2:21" x14ac:dyDescent="0.25">
      <c r="B34">
        <f>'TVAR-news-ZLB'!B10/$B$6</f>
        <v>0.11830493310016675</v>
      </c>
      <c r="C34">
        <f>'TVAR-news-ZLB'!C10/$B$6</f>
        <v>4.5142136727805121E-2</v>
      </c>
      <c r="D34">
        <f>'TVAR-news-ZLB'!D10/$B$6</f>
        <v>0.19146772947252838</v>
      </c>
      <c r="E34">
        <f>'TVAR-news-ZLB'!E10/$B$6</f>
        <v>0.38927975924193747</v>
      </c>
      <c r="F34">
        <f>'TVAR-news-ZLB'!F10/$B$6</f>
        <v>0.29374923746390663</v>
      </c>
      <c r="G34">
        <f>'TVAR-news-ZLB'!G10/$B$6</f>
        <v>0.48481028101996826</v>
      </c>
      <c r="H34">
        <f>'TVAR-news-ZLB'!H10/$B$6</f>
        <v>0.13872056610679573</v>
      </c>
      <c r="I34">
        <f>'TVAR-news-ZLB'!I10/$B$6</f>
        <v>-3.9814551222091182E-2</v>
      </c>
      <c r="J34">
        <f>'TVAR-news-ZLB'!J10/$B$6</f>
        <v>0.31725568343568261</v>
      </c>
      <c r="M34">
        <f t="shared" ref="M34:U34" si="4">M10/$M$6</f>
        <v>7.5874602453430251E-2</v>
      </c>
      <c r="N34">
        <f t="shared" si="4"/>
        <v>-0.15861065007556863</v>
      </c>
      <c r="O34">
        <f t="shared" si="4"/>
        <v>0.31036912720563009</v>
      </c>
      <c r="P34">
        <f t="shared" si="4"/>
        <v>0.22038220104034345</v>
      </c>
      <c r="Q34">
        <f t="shared" si="4"/>
        <v>9.7682871422080861E-2</v>
      </c>
      <c r="R34">
        <f t="shared" si="4"/>
        <v>0.34307225843540506</v>
      </c>
      <c r="S34">
        <f t="shared" si="4"/>
        <v>0.17135995697688436</v>
      </c>
      <c r="T34">
        <f t="shared" si="4"/>
        <v>6.6148040315626475E-2</v>
      </c>
      <c r="U34">
        <f t="shared" si="4"/>
        <v>0.27657187363814223</v>
      </c>
    </row>
    <row r="35" spans="2:21" x14ac:dyDescent="0.25">
      <c r="B35">
        <f>'TVAR-news-ZLB'!B11/$B$6</f>
        <v>-0.10163081052503152</v>
      </c>
      <c r="C35">
        <f>'TVAR-news-ZLB'!C11/$B$6</f>
        <v>-0.15759079263085118</v>
      </c>
      <c r="D35">
        <f>'TVAR-news-ZLB'!D11/$B$6</f>
        <v>-4.5711497010858512E-2</v>
      </c>
      <c r="E35">
        <f>'TVAR-news-ZLB'!E11/$B$6</f>
        <v>0.364837935662288</v>
      </c>
      <c r="F35">
        <f>'TVAR-news-ZLB'!F11/$B$6</f>
        <v>0.26483386880312337</v>
      </c>
      <c r="G35">
        <f>'TVAR-news-ZLB'!G11/$B$6</f>
        <v>0.46488267111309939</v>
      </c>
      <c r="H35">
        <f>'TVAR-news-ZLB'!H11/$B$6</f>
        <v>0.12456789621375412</v>
      </c>
      <c r="I35">
        <f>'TVAR-news-ZLB'!I11/$B$6</f>
        <v>-4.9819024767172308E-2</v>
      </c>
      <c r="J35">
        <f>'TVAR-news-ZLB'!J11/$B$6</f>
        <v>0.29891414860303389</v>
      </c>
      <c r="M35">
        <f t="shared" ref="M35:U35" si="5">M11/$M$6</f>
        <v>9.4131609936114372E-2</v>
      </c>
      <c r="N35">
        <f t="shared" si="5"/>
        <v>-2.624039165870801E-2</v>
      </c>
      <c r="O35">
        <f t="shared" si="5"/>
        <v>0.21449433930773582</v>
      </c>
      <c r="P35">
        <f t="shared" si="5"/>
        <v>0.26107798866934329</v>
      </c>
      <c r="Q35">
        <f t="shared" si="5"/>
        <v>0.11968585707795157</v>
      </c>
      <c r="R35">
        <f t="shared" si="5"/>
        <v>0.40246084803753396</v>
      </c>
      <c r="S35">
        <f t="shared" si="5"/>
        <v>0.20496249385715212</v>
      </c>
      <c r="T35">
        <f t="shared" si="5"/>
        <v>8.3709631058238823E-2</v>
      </c>
      <c r="U35">
        <f t="shared" si="5"/>
        <v>0.32621535665606538</v>
      </c>
    </row>
    <row r="36" spans="2:21" x14ac:dyDescent="0.25">
      <c r="B36">
        <f>'TVAR-news-ZLB'!B12/$B$6</f>
        <v>-1.370531538492822E-2</v>
      </c>
      <c r="C36">
        <f>'TVAR-news-ZLB'!C12/$B$6</f>
        <v>-5.6651348163813085E-2</v>
      </c>
      <c r="D36">
        <f>'TVAR-news-ZLB'!D12/$B$6</f>
        <v>2.9240717393956648E-2</v>
      </c>
      <c r="E36">
        <f>'TVAR-news-ZLB'!E12/$B$6</f>
        <v>0.35942901297328078</v>
      </c>
      <c r="F36">
        <f>'TVAR-news-ZLB'!F12/$B$6</f>
        <v>0.25783887103989589</v>
      </c>
      <c r="G36">
        <f>'TVAR-news-ZLB'!G12/$B$6</f>
        <v>0.46097848631501892</v>
      </c>
      <c r="H36">
        <f>'TVAR-news-ZLB'!H12/$B$6</f>
        <v>0.10240351376631826</v>
      </c>
      <c r="I36">
        <f>'TVAR-news-ZLB'!I12/$B$6</f>
        <v>-6.4215706210093954E-2</v>
      </c>
      <c r="J36">
        <f>'TVAR-news-ZLB'!J12/$B$6</f>
        <v>0.2689820651510838</v>
      </c>
      <c r="M36">
        <f t="shared" ref="M36:U36" si="6">M12/$M$6</f>
        <v>5.316692783428683E-2</v>
      </c>
      <c r="N36">
        <f t="shared" si="6"/>
        <v>-6.32180177841241E-2</v>
      </c>
      <c r="O36">
        <f t="shared" si="6"/>
        <v>0.1695426012294968</v>
      </c>
      <c r="P36">
        <f t="shared" si="6"/>
        <v>0.29567265343211341</v>
      </c>
      <c r="Q36">
        <f t="shared" si="6"/>
        <v>0.13589370323322422</v>
      </c>
      <c r="R36">
        <f t="shared" si="6"/>
        <v>0.45545160363100257</v>
      </c>
      <c r="S36">
        <f t="shared" si="6"/>
        <v>0.21569045610065926</v>
      </c>
      <c r="T36">
        <f t="shared" si="6"/>
        <v>8.0779608526736449E-2</v>
      </c>
      <c r="U36">
        <f t="shared" si="6"/>
        <v>0.35061057589778299</v>
      </c>
    </row>
    <row r="37" spans="2:21" x14ac:dyDescent="0.25">
      <c r="B37">
        <f>'TVAR-news-ZLB'!B13/$B$6</f>
        <v>-2.2449062588962544E-2</v>
      </c>
      <c r="C37">
        <f>'TVAR-news-ZLB'!C13/$B$6</f>
        <v>-6.0474195778600193E-2</v>
      </c>
      <c r="D37">
        <f>'TVAR-news-ZLB'!D13/$B$6</f>
        <v>1.5576070600675097E-2</v>
      </c>
      <c r="E37">
        <f>'TVAR-news-ZLB'!E13/$B$6</f>
        <v>0.34938387083655292</v>
      </c>
      <c r="F37">
        <f>'TVAR-news-ZLB'!F13/$B$6</f>
        <v>0.24893244946927487</v>
      </c>
      <c r="G37">
        <f>'TVAR-news-ZLB'!G13/$B$6</f>
        <v>0.44979462361218431</v>
      </c>
      <c r="H37">
        <f>'TVAR-news-ZLB'!H13/$B$6</f>
        <v>7.9873113994062384E-2</v>
      </c>
      <c r="I37">
        <f>'TVAR-news-ZLB'!I13/$B$6</f>
        <v>-7.2430761722721546E-2</v>
      </c>
      <c r="J37">
        <f>'TVAR-news-ZLB'!J13/$B$6</f>
        <v>0.23213632111919966</v>
      </c>
      <c r="M37">
        <f t="shared" ref="M37:U37" si="7">M13/$M$6</f>
        <v>3.1775908909679275E-2</v>
      </c>
      <c r="N37">
        <f t="shared" si="7"/>
        <v>-6.8688629472688667E-2</v>
      </c>
      <c r="O37">
        <f t="shared" si="7"/>
        <v>0.13224044729204723</v>
      </c>
      <c r="P37">
        <f t="shared" si="7"/>
        <v>0.3048243377314579</v>
      </c>
      <c r="Q37">
        <f t="shared" si="7"/>
        <v>0.13059926378547784</v>
      </c>
      <c r="R37">
        <f t="shared" si="7"/>
        <v>0.47905868390063883</v>
      </c>
      <c r="S37">
        <f t="shared" si="7"/>
        <v>0.23992804754796057</v>
      </c>
      <c r="T37">
        <f t="shared" si="7"/>
        <v>9.1618837448655052E-2</v>
      </c>
      <c r="U37">
        <f t="shared" si="7"/>
        <v>0.38824652987046704</v>
      </c>
    </row>
    <row r="38" spans="2:21" x14ac:dyDescent="0.25">
      <c r="B38">
        <f>'TVAR-news-ZLB'!B14/$B$6</f>
        <v>2.7939322461263166E-2</v>
      </c>
      <c r="C38">
        <f>'TVAR-news-ZLB'!C14/$B$6</f>
        <v>-5.612265647240636E-3</v>
      </c>
      <c r="D38">
        <f>'TVAR-news-ZLB'!D14/$B$6</f>
        <v>6.1450241978120296E-2</v>
      </c>
      <c r="E38">
        <f>'TVAR-news-ZLB'!E14/$B$6</f>
        <v>0.33242506811989103</v>
      </c>
      <c r="F38">
        <f>'TVAR-news-ZLB'!F14/$B$6</f>
        <v>0.23388507056000651</v>
      </c>
      <c r="G38">
        <f>'TVAR-news-ZLB'!G14/$B$6</f>
        <v>0.43100573427142219</v>
      </c>
      <c r="H38">
        <f>'TVAR-news-ZLB'!H14/$B$6</f>
        <v>7.6782301028915367E-2</v>
      </c>
      <c r="I38">
        <f>'TVAR-news-ZLB'!I14/$B$6</f>
        <v>-5.7627394363333202E-2</v>
      </c>
      <c r="J38">
        <f>'TVAR-news-ZLB'!J14/$B$6</f>
        <v>0.21115132782951726</v>
      </c>
      <c r="M38">
        <f t="shared" ref="M38:U38" si="8">M14/$M$6</f>
        <v>6.5925506958803516E-3</v>
      </c>
      <c r="N38">
        <f t="shared" si="8"/>
        <v>-8.3589092156626396E-2</v>
      </c>
      <c r="O38">
        <f t="shared" si="8"/>
        <v>9.6774193548387094E-2</v>
      </c>
      <c r="P38">
        <f t="shared" si="8"/>
        <v>0.30238574302960625</v>
      </c>
      <c r="Q38">
        <f t="shared" si="8"/>
        <v>0.11742343461691809</v>
      </c>
      <c r="R38">
        <f t="shared" si="8"/>
        <v>0.48733877921909335</v>
      </c>
      <c r="S38">
        <f t="shared" si="8"/>
        <v>0.24452707025563519</v>
      </c>
      <c r="T38">
        <f t="shared" si="8"/>
        <v>8.3672542165435015E-2</v>
      </c>
      <c r="U38">
        <f t="shared" si="8"/>
        <v>0.40538159834583537</v>
      </c>
    </row>
    <row r="39" spans="2:21" x14ac:dyDescent="0.25">
      <c r="B39">
        <f>'TVAR-news-ZLB'!B15/$B$6</f>
        <v>-2.5417869779169548E-2</v>
      </c>
      <c r="C39">
        <f>'TVAR-news-ZLB'!C15/$B$6</f>
        <v>-4.9697018992232299E-2</v>
      </c>
      <c r="D39">
        <f>'TVAR-news-ZLB'!D15/$B$6</f>
        <v>-1.1793891577534671E-3</v>
      </c>
      <c r="E39">
        <f>'TVAR-news-ZLB'!E15/$B$6</f>
        <v>0.32059050795070965</v>
      </c>
      <c r="F39">
        <f>'TVAR-news-ZLB'!F15/$B$6</f>
        <v>0.22327056814022531</v>
      </c>
      <c r="G39">
        <f>'TVAR-news-ZLB'!G15/$B$6</f>
        <v>0.41791044776119407</v>
      </c>
      <c r="H39">
        <f>'TVAR-news-ZLB'!H15/$B$6</f>
        <v>6.8485908332994422E-2</v>
      </c>
      <c r="I39">
        <f>'TVAR-news-ZLB'!I15/$B$6</f>
        <v>-5.0795070966692418E-2</v>
      </c>
      <c r="J39">
        <f>'TVAR-news-ZLB'!J15/$B$6</f>
        <v>0.18780755622432793</v>
      </c>
      <c r="M39">
        <f t="shared" ref="M39:U39" si="9">M15/$M$6</f>
        <v>-3.0598336563157748E-3</v>
      </c>
      <c r="N39">
        <f t="shared" si="9"/>
        <v>-9.4660126658568919E-2</v>
      </c>
      <c r="O39">
        <f t="shared" si="9"/>
        <v>8.8549731569138326E-2</v>
      </c>
      <c r="P39">
        <f t="shared" si="9"/>
        <v>0.29730456471548183</v>
      </c>
      <c r="Q39">
        <f t="shared" si="9"/>
        <v>0.1026435108345928</v>
      </c>
      <c r="R39">
        <f t="shared" si="9"/>
        <v>0.49195634637316987</v>
      </c>
      <c r="S39">
        <f t="shared" si="9"/>
        <v>0.24107780322487921</v>
      </c>
      <c r="T39">
        <f t="shared" si="9"/>
        <v>6.915224063273652E-2</v>
      </c>
      <c r="U39">
        <f t="shared" si="9"/>
        <v>0.41300336581702191</v>
      </c>
    </row>
    <row r="40" spans="2:21" x14ac:dyDescent="0.25">
      <c r="B40">
        <f>'TVAR-news-ZLB'!B16/$B$6</f>
        <v>3.3754931066737157E-3</v>
      </c>
      <c r="C40">
        <f>'TVAR-news-ZLB'!C16/$B$6</f>
        <v>-1.6470779616901864E-2</v>
      </c>
      <c r="D40">
        <f>'TVAR-news-ZLB'!D16/$B$6</f>
        <v>2.3262434421895972E-2</v>
      </c>
      <c r="E40">
        <f>'TVAR-news-ZLB'!E16/$B$6</f>
        <v>0.31591361991134248</v>
      </c>
      <c r="F40">
        <f>'TVAR-news-ZLB'!F16/$B$6</f>
        <v>0.21961039489202491</v>
      </c>
      <c r="G40">
        <f>'TVAR-news-ZLB'!G16/$B$6</f>
        <v>0.41221684493066002</v>
      </c>
      <c r="H40">
        <f>'TVAR-news-ZLB'!H16/$B$6</f>
        <v>6.2588962544227092E-2</v>
      </c>
      <c r="I40">
        <f>'TVAR-news-ZLB'!I16/$B$6</f>
        <v>-4.5386148277685147E-2</v>
      </c>
      <c r="J40">
        <f>'TVAR-news-ZLB'!J16/$B$6</f>
        <v>0.17056407336613932</v>
      </c>
      <c r="M40">
        <f t="shared" ref="M40:U40" si="10">M16/$M$6</f>
        <v>-1.3732162560617158E-2</v>
      </c>
      <c r="N40">
        <f t="shared" si="10"/>
        <v>-9.822066036773637E-2</v>
      </c>
      <c r="O40">
        <f t="shared" si="10"/>
        <v>7.0756335246502045E-2</v>
      </c>
      <c r="P40">
        <f t="shared" si="10"/>
        <v>0.28304388543241016</v>
      </c>
      <c r="Q40">
        <f t="shared" si="10"/>
        <v>8.0992869660358457E-2</v>
      </c>
      <c r="R40">
        <f t="shared" si="10"/>
        <v>0.4850949012044618</v>
      </c>
      <c r="S40">
        <f t="shared" si="10"/>
        <v>0.24138378659051082</v>
      </c>
      <c r="T40">
        <f t="shared" si="10"/>
        <v>6.0028373002994927E-2</v>
      </c>
      <c r="U40">
        <f t="shared" si="10"/>
        <v>0.42274847240122765</v>
      </c>
    </row>
    <row r="41" spans="2:21" x14ac:dyDescent="0.25">
      <c r="B41">
        <f>'TVAR-news-ZLB'!B17/$B$6</f>
        <v>-5.0429053641872388E-3</v>
      </c>
      <c r="C41">
        <f>'TVAR-news-ZLB'!C17/$B$6</f>
        <v>-2.3628451746716014E-2</v>
      </c>
      <c r="D41">
        <f>'TVAR-news-ZLB'!D17/$B$6</f>
        <v>1.3501972426694863E-2</v>
      </c>
      <c r="E41">
        <f>'TVAR-news-ZLB'!E17/$B$6</f>
        <v>0.30952865102281507</v>
      </c>
      <c r="F41">
        <f>'TVAR-news-ZLB'!F17/$B$6</f>
        <v>0.21351010614502422</v>
      </c>
      <c r="G41">
        <f>'TVAR-news-ZLB'!G17/$B$6</f>
        <v>0.40554719590060595</v>
      </c>
      <c r="H41">
        <f>'TVAR-news-ZLB'!H17/$B$6</f>
        <v>5.8400097604619949E-2</v>
      </c>
      <c r="I41">
        <f>'TVAR-news-ZLB'!I17/$B$6</f>
        <v>-4.1603969254544716E-2</v>
      </c>
      <c r="J41">
        <f>'TVAR-news-ZLB'!J17/$B$6</f>
        <v>0.15840416446378461</v>
      </c>
      <c r="M41">
        <f t="shared" ref="M41:U41" si="11">M17/$M$6</f>
        <v>-3.2406420087344338E-2</v>
      </c>
      <c r="N41">
        <f t="shared" si="11"/>
        <v>-0.1135940064349229</v>
      </c>
      <c r="O41">
        <f t="shared" si="11"/>
        <v>4.8781166260234217E-2</v>
      </c>
      <c r="P41">
        <f t="shared" si="11"/>
        <v>0.26305297221114704</v>
      </c>
      <c r="Q41">
        <f t="shared" si="11"/>
        <v>5.7163256033899254E-2</v>
      </c>
      <c r="R41">
        <f t="shared" si="11"/>
        <v>0.46893341616519396</v>
      </c>
      <c r="S41">
        <f t="shared" si="11"/>
        <v>0.23218574117516158</v>
      </c>
      <c r="T41">
        <f t="shared" si="11"/>
        <v>4.3514543482090703E-2</v>
      </c>
      <c r="U41">
        <f t="shared" si="11"/>
        <v>0.42086621109143341</v>
      </c>
    </row>
    <row r="42" spans="2:21" x14ac:dyDescent="0.25">
      <c r="B42">
        <f>'TVAR-news-ZLB'!B18/$B$6</f>
        <v>3.1721501484403593E-3</v>
      </c>
      <c r="C42">
        <f>'TVAR-news-ZLB'!C18/$B$6</f>
        <v>-1.272926918540811E-2</v>
      </c>
      <c r="D42">
        <f>'TVAR-news-ZLB'!D18/$B$6</f>
        <v>1.9114238073935499E-2</v>
      </c>
      <c r="E42">
        <f>'TVAR-news-ZLB'!E18/$B$6</f>
        <v>0.30188295579324087</v>
      </c>
      <c r="F42">
        <f>'TVAR-news-ZLB'!F18/$B$6</f>
        <v>0.20517304485745658</v>
      </c>
      <c r="G42">
        <f>'TVAR-news-ZLB'!G18/$B$6</f>
        <v>0.39859286672902522</v>
      </c>
      <c r="H42">
        <f>'TVAR-news-ZLB'!H18/$B$6</f>
        <v>5.8400097604619949E-2</v>
      </c>
      <c r="I42">
        <f>'TVAR-news-ZLB'!I18/$B$6</f>
        <v>-3.7049086990117532E-2</v>
      </c>
      <c r="J42">
        <f>'TVAR-news-ZLB'!J18/$B$6</f>
        <v>0.15384928219935742</v>
      </c>
      <c r="M42">
        <f t="shared" ref="M42:U42" si="12">M18/$M$6</f>
        <v>-3.9629481960889765E-2</v>
      </c>
      <c r="N42">
        <f t="shared" si="12"/>
        <v>-0.1201123793451956</v>
      </c>
      <c r="O42">
        <f t="shared" si="12"/>
        <v>4.0862687646617032E-2</v>
      </c>
      <c r="P42">
        <f t="shared" si="12"/>
        <v>0.24027111980639596</v>
      </c>
      <c r="Q42">
        <f t="shared" si="12"/>
        <v>3.2990570149004625E-2</v>
      </c>
      <c r="R42">
        <f t="shared" si="12"/>
        <v>0.44755166946378733</v>
      </c>
      <c r="S42">
        <f t="shared" si="12"/>
        <v>0.21624678949271667</v>
      </c>
      <c r="T42">
        <f t="shared" si="12"/>
        <v>2.2707674619143432E-2</v>
      </c>
      <c r="U42">
        <f t="shared" si="12"/>
        <v>0.40978590436628987</v>
      </c>
    </row>
    <row r="43" spans="2:21" x14ac:dyDescent="0.25">
      <c r="B43">
        <f>'TVAR-news-ZLB'!B19/$B$6</f>
        <v>-1.0451828053194518E-2</v>
      </c>
      <c r="C43">
        <f>'TVAR-news-ZLB'!C19/$B$6</f>
        <v>-2.358778315506934E-2</v>
      </c>
      <c r="D43">
        <f>'TVAR-news-ZLB'!D19/$B$6</f>
        <v>2.6841270486803043E-3</v>
      </c>
      <c r="E43">
        <f>'TVAR-news-ZLB'!E19/$B$6</f>
        <v>0.29525397535483344</v>
      </c>
      <c r="F43">
        <f>'TVAR-news-ZLB'!F19/$B$6</f>
        <v>0.1973646752612957</v>
      </c>
      <c r="G43">
        <f>'TVAR-news-ZLB'!G19/$B$6</f>
        <v>0.39318394404001789</v>
      </c>
      <c r="H43">
        <f>'TVAR-news-ZLB'!H19/$B$6</f>
        <v>5.640733661393306E-2</v>
      </c>
      <c r="I43">
        <f>'TVAR-news-ZLB'!I19/$B$6</f>
        <v>-3.6886412623530852E-2</v>
      </c>
      <c r="J43">
        <f>'TVAR-news-ZLB'!J19/$B$6</f>
        <v>0.14970108585139696</v>
      </c>
      <c r="M43">
        <f t="shared" ref="M43:U43" si="13">M19/$M$6</f>
        <v>-4.4914649185435196E-2</v>
      </c>
      <c r="N43">
        <f t="shared" si="13"/>
        <v>-0.12542536323934392</v>
      </c>
      <c r="O43">
        <f t="shared" si="13"/>
        <v>3.5596064868473512E-2</v>
      </c>
      <c r="P43">
        <f t="shared" si="13"/>
        <v>0.21295515025637698</v>
      </c>
      <c r="Q43">
        <f t="shared" si="13"/>
        <v>5.9620395182152829E-3</v>
      </c>
      <c r="R43">
        <f t="shared" si="13"/>
        <v>0.41994826099453864</v>
      </c>
      <c r="S43">
        <f t="shared" si="13"/>
        <v>0.20138341570158275</v>
      </c>
      <c r="T43">
        <f t="shared" si="13"/>
        <v>4.0334170924162483E-3</v>
      </c>
      <c r="U43">
        <f t="shared" si="13"/>
        <v>0.39873341431074927</v>
      </c>
    </row>
    <row r="44" spans="2:21" x14ac:dyDescent="0.25">
      <c r="B44">
        <f>'TVAR-news-ZLB'!B20/$B$6</f>
        <v>-1.9520923990402213E-3</v>
      </c>
      <c r="C44">
        <f>'TVAR-news-ZLB'!C20/$B$6</f>
        <v>-1.3461303835048193E-2</v>
      </c>
      <c r="D44">
        <f>'TVAR-news-ZLB'!D20/$B$6</f>
        <v>9.5571190369677494E-3</v>
      </c>
      <c r="E44">
        <f>'TVAR-news-ZLB'!E20/$B$6</f>
        <v>0.28935702956606613</v>
      </c>
      <c r="F44">
        <f>'TVAR-news-ZLB'!F20/$B$6</f>
        <v>0.19016633453983486</v>
      </c>
      <c r="G44">
        <f>'TVAR-news-ZLB'!G20/$B$6</f>
        <v>0.38850705600065072</v>
      </c>
      <c r="H44">
        <f>'TVAR-news-ZLB'!H20/$B$6</f>
        <v>5.5187278864532917E-2</v>
      </c>
      <c r="I44">
        <f>'TVAR-news-ZLB'!I20/$B$6</f>
        <v>-3.6927081215177515E-2</v>
      </c>
      <c r="J44">
        <f>'TVAR-news-ZLB'!J20/$B$6</f>
        <v>0.14730163894424336</v>
      </c>
      <c r="M44">
        <f t="shared" ref="M44:U44" si="14">M20/$M$6</f>
        <v>-5.1025044274865788E-2</v>
      </c>
      <c r="N44">
        <f t="shared" si="14"/>
        <v>-0.13095160826711422</v>
      </c>
      <c r="O44">
        <f t="shared" si="14"/>
        <v>2.8892247494181678E-2</v>
      </c>
      <c r="P44">
        <f t="shared" si="14"/>
        <v>0.18375691939656369</v>
      </c>
      <c r="Q44">
        <f t="shared" si="14"/>
        <v>-2.1474468933416164E-2</v>
      </c>
      <c r="R44">
        <f t="shared" si="14"/>
        <v>0.38898830772654364</v>
      </c>
      <c r="S44">
        <f t="shared" si="14"/>
        <v>0.18390527496777903</v>
      </c>
      <c r="T44">
        <f t="shared" si="14"/>
        <v>-1.5957496128846813E-2</v>
      </c>
      <c r="U44">
        <f t="shared" si="14"/>
        <v>0.3837680460644049</v>
      </c>
    </row>
    <row r="45" spans="2:21" x14ac:dyDescent="0.25">
      <c r="B45">
        <f>'TVAR-news-ZLB'!B21/$B$6</f>
        <v>-5.2055797307739233E-3</v>
      </c>
      <c r="C45">
        <f>'TVAR-news-ZLB'!C21/$B$6</f>
        <v>-1.6023425108788483E-2</v>
      </c>
      <c r="D45">
        <f>'TVAR-news-ZLB'!D21/$B$6</f>
        <v>5.5715970555939645E-3</v>
      </c>
      <c r="E45">
        <f>'TVAR-news-ZLB'!E21/$B$6</f>
        <v>0.28252470616942538</v>
      </c>
      <c r="F45">
        <f>'TVAR-news-ZLB'!F21/$B$6</f>
        <v>0.18195127902720729</v>
      </c>
      <c r="G45">
        <f>'TVAR-news-ZLB'!G21/$B$6</f>
        <v>0.38309813331164339</v>
      </c>
      <c r="H45">
        <f>'TVAR-news-ZLB'!H21/$B$6</f>
        <v>5.4211232665012814E-2</v>
      </c>
      <c r="I45">
        <f>'TVAR-news-ZLB'!I21/$B$6</f>
        <v>-3.7008418398470862E-2</v>
      </c>
      <c r="J45">
        <f>'TVAR-news-ZLB'!J21/$B$6</f>
        <v>0.14539021513684983</v>
      </c>
      <c r="M45">
        <f t="shared" ref="M45:U45" si="15">M21/$M$6</f>
        <v>-5.2490055540616976E-2</v>
      </c>
      <c r="N45">
        <f t="shared" si="15"/>
        <v>-0.1323517139704587</v>
      </c>
      <c r="O45">
        <f t="shared" si="15"/>
        <v>2.7371602889224751E-2</v>
      </c>
      <c r="P45">
        <f t="shared" si="15"/>
        <v>0.15505011636640118</v>
      </c>
      <c r="Q45">
        <f t="shared" si="15"/>
        <v>-4.7501599458502165E-2</v>
      </c>
      <c r="R45">
        <f t="shared" si="15"/>
        <v>0.35759255996810357</v>
      </c>
      <c r="S45">
        <f t="shared" si="15"/>
        <v>0.16350638392567385</v>
      </c>
      <c r="T45">
        <f t="shared" si="15"/>
        <v>-3.7190887259038095E-2</v>
      </c>
      <c r="U45">
        <f t="shared" si="15"/>
        <v>0.36419438288718486</v>
      </c>
    </row>
    <row r="46" spans="2:21" x14ac:dyDescent="0.25">
      <c r="B46">
        <f>'TVAR-news-ZLB'!B22/$B$6</f>
        <v>-3.0908129651470171E-3</v>
      </c>
      <c r="C46">
        <f>'TVAR-news-ZLB'!C22/$B$6</f>
        <v>-1.3298629468461507E-2</v>
      </c>
      <c r="D46">
        <f>'TVAR-news-ZLB'!D22/$B$6</f>
        <v>7.1170035381674735E-3</v>
      </c>
      <c r="E46">
        <f>'TVAR-news-ZLB'!E22/$B$6</f>
        <v>0.27557037699784459</v>
      </c>
      <c r="F46">
        <f>'TVAR-news-ZLB'!F22/$B$6</f>
        <v>0.17345154337305299</v>
      </c>
      <c r="G46">
        <f>'TVAR-news-ZLB'!G22/$B$6</f>
        <v>0.3777298792142828</v>
      </c>
      <c r="H46">
        <f>'TVAR-news-ZLB'!H22/$B$6</f>
        <v>5.3845215340192772E-2</v>
      </c>
      <c r="I46">
        <f>'TVAR-news-ZLB'!I22/$B$6</f>
        <v>-3.6357720932124124E-2</v>
      </c>
      <c r="J46">
        <f>'TVAR-news-ZLB'!J22/$B$6</f>
        <v>0.144007483020863</v>
      </c>
      <c r="M46">
        <f t="shared" ref="M46:U46" si="16">M22/$M$6</f>
        <v>-5.2582777772626543E-2</v>
      </c>
      <c r="N46">
        <f t="shared" si="16"/>
        <v>-0.13230535285445391</v>
      </c>
      <c r="O46">
        <f t="shared" si="16"/>
        <v>2.7149069532401784E-2</v>
      </c>
      <c r="P46">
        <f t="shared" si="16"/>
        <v>0.12618568554182236</v>
      </c>
      <c r="Q46">
        <f t="shared" si="16"/>
        <v>-7.3009485484334585E-2</v>
      </c>
      <c r="R46">
        <f t="shared" si="16"/>
        <v>0.32537158434477831</v>
      </c>
      <c r="S46">
        <f t="shared" si="16"/>
        <v>0.14382145407004238</v>
      </c>
      <c r="T46">
        <f t="shared" si="16"/>
        <v>-5.6699644873851401E-2</v>
      </c>
      <c r="U46">
        <f t="shared" si="16"/>
        <v>0.34433328079073522</v>
      </c>
    </row>
    <row r="47" spans="2:21" x14ac:dyDescent="0.25">
      <c r="B47">
        <f>'TVAR-news-ZLB'!B23/$B$6</f>
        <v>-5.8969457887673351E-3</v>
      </c>
      <c r="C47">
        <f>'TVAR-news-ZLB'!C23/$B$6</f>
        <v>-1.5535402009028428E-2</v>
      </c>
      <c r="D47">
        <f>'TVAR-news-ZLB'!D23/$B$6</f>
        <v>3.7008418398470863E-3</v>
      </c>
      <c r="E47">
        <f>'TVAR-news-ZLB'!E23/$B$6</f>
        <v>0.2690634023343772</v>
      </c>
      <c r="F47">
        <f>'TVAR-news-ZLB'!F23/$B$6</f>
        <v>0.16535849363536542</v>
      </c>
      <c r="G47">
        <f>'TVAR-news-ZLB'!G23/$B$6</f>
        <v>0.37276831103338892</v>
      </c>
      <c r="H47">
        <f>'TVAR-news-ZLB'!H23/$B$6</f>
        <v>5.2787831957379315E-2</v>
      </c>
      <c r="I47">
        <f>'TVAR-news-ZLB'!I23/$B$6</f>
        <v>-3.6154377973890768E-2</v>
      </c>
      <c r="J47">
        <f>'TVAR-news-ZLB'!J23/$B$6</f>
        <v>0.14177071048029607</v>
      </c>
      <c r="M47">
        <f t="shared" ref="M47:U47" si="17">M23/$M$6</f>
        <v>-5.2406605531808363E-2</v>
      </c>
      <c r="N47">
        <f t="shared" si="17"/>
        <v>-0.13107214716872664</v>
      </c>
      <c r="O47">
        <f t="shared" si="17"/>
        <v>2.6249663881908965E-2</v>
      </c>
      <c r="P47">
        <f t="shared" si="17"/>
        <v>9.7988854787712437E-2</v>
      </c>
      <c r="Q47">
        <f t="shared" si="17"/>
        <v>-9.7376888056449284E-2</v>
      </c>
      <c r="R47">
        <f t="shared" si="17"/>
        <v>0.2933453254086732</v>
      </c>
      <c r="S47">
        <f t="shared" si="17"/>
        <v>0.12412725199120993</v>
      </c>
      <c r="T47">
        <f t="shared" si="17"/>
        <v>-7.5448080186186248E-2</v>
      </c>
      <c r="U47">
        <f t="shared" si="17"/>
        <v>0.32370258416860609</v>
      </c>
    </row>
    <row r="48" spans="2:21" x14ac:dyDescent="0.25">
      <c r="B48">
        <f>'TVAR-news-ZLB'!B24/$B$6</f>
        <v>-3.3348245150270446E-3</v>
      </c>
      <c r="C48">
        <f>'TVAR-news-ZLB'!C24/$B$6</f>
        <v>-1.2566594818821422E-2</v>
      </c>
      <c r="D48">
        <f>'TVAR-news-ZLB'!D24/$B$6</f>
        <v>5.9376143804140066E-3</v>
      </c>
      <c r="E48">
        <f>'TVAR-news-ZLB'!E24/$B$6</f>
        <v>0.26271910203749643</v>
      </c>
      <c r="F48">
        <f>'TVAR-news-ZLB'!F24/$B$6</f>
        <v>0.15750945544755784</v>
      </c>
      <c r="G48">
        <f>'TVAR-news-ZLB'!G24/$B$6</f>
        <v>0.36796941721908172</v>
      </c>
      <c r="H48">
        <f>'TVAR-news-ZLB'!H24/$B$6</f>
        <v>5.2015128716092561E-2</v>
      </c>
      <c r="I48">
        <f>'TVAR-news-ZLB'!I24/$B$6</f>
        <v>-3.5503680507544023E-2</v>
      </c>
      <c r="J48">
        <f>'TVAR-news-ZLB'!J24/$B$6</f>
        <v>0.13953393793972915</v>
      </c>
      <c r="M48">
        <f t="shared" ref="M48:U48" si="18">M24/$M$6</f>
        <v>-4.9847471928344253E-2</v>
      </c>
      <c r="N48">
        <f t="shared" si="18"/>
        <v>-0.12678838004988457</v>
      </c>
      <c r="O48">
        <f t="shared" si="18"/>
        <v>2.7093436193196044E-2</v>
      </c>
      <c r="P48">
        <f t="shared" si="18"/>
        <v>7.1831913137813064E-2</v>
      </c>
      <c r="Q48">
        <f t="shared" si="18"/>
        <v>-0.11962095151554487</v>
      </c>
      <c r="R48">
        <f t="shared" si="18"/>
        <v>0.26328477779117099</v>
      </c>
      <c r="S48">
        <f t="shared" si="18"/>
        <v>0.10419197210915261</v>
      </c>
      <c r="T48">
        <f t="shared" si="18"/>
        <v>-9.3630909883262697E-2</v>
      </c>
      <c r="U48">
        <f t="shared" si="18"/>
        <v>0.30202412632476888</v>
      </c>
    </row>
    <row r="49" spans="2:21" x14ac:dyDescent="0.25">
      <c r="B49">
        <f>'TVAR-news-ZLB'!B25/$B$6</f>
        <v>-4.3108707145471555E-3</v>
      </c>
      <c r="C49">
        <f>'TVAR-news-ZLB'!C25/$B$6</f>
        <v>-1.3257960876814837E-2</v>
      </c>
      <c r="D49">
        <f>'TVAR-news-ZLB'!D25/$B$6</f>
        <v>4.636219447720526E-3</v>
      </c>
      <c r="E49">
        <f>'TVAR-news-ZLB'!E25/$B$6</f>
        <v>0.25633413314896902</v>
      </c>
      <c r="F49">
        <f>'TVAR-news-ZLB'!F25/$B$6</f>
        <v>0.14953841148481029</v>
      </c>
      <c r="G49">
        <f>'TVAR-news-ZLB'!G25/$B$6</f>
        <v>0.36312985481312782</v>
      </c>
      <c r="H49">
        <f>'TVAR-news-ZLB'!H25/$B$6</f>
        <v>5.1161088291512467E-2</v>
      </c>
      <c r="I49">
        <f>'TVAR-news-ZLB'!I25/$B$6</f>
        <v>-3.4730977266257269E-2</v>
      </c>
      <c r="J49">
        <f>'TVAR-news-ZLB'!J25/$B$6</f>
        <v>0.13709382244092885</v>
      </c>
      <c r="M49">
        <f t="shared" ref="M49:U49" si="19">M25/$M$6</f>
        <v>-4.6036588192750971E-2</v>
      </c>
      <c r="N49">
        <f t="shared" si="19"/>
        <v>-0.12082634053166927</v>
      </c>
      <c r="O49">
        <f t="shared" si="19"/>
        <v>2.8753164146167326E-2</v>
      </c>
      <c r="P49">
        <f t="shared" si="19"/>
        <v>4.7779766154530869E-2</v>
      </c>
      <c r="Q49">
        <f t="shared" si="19"/>
        <v>-0.13977876475442516</v>
      </c>
      <c r="R49">
        <f t="shared" si="19"/>
        <v>0.23533829706348691</v>
      </c>
      <c r="S49">
        <f t="shared" si="19"/>
        <v>8.5768064608851266E-2</v>
      </c>
      <c r="T49">
        <f t="shared" si="19"/>
        <v>-0.10971821713692292</v>
      </c>
      <c r="U49">
        <f t="shared" si="19"/>
        <v>0.28126361857782639</v>
      </c>
    </row>
    <row r="50" spans="2:21" x14ac:dyDescent="0.25">
      <c r="B50">
        <f>'TVAR-news-ZLB'!B26/$B$6</f>
        <v>-3.6195046565537432E-3</v>
      </c>
      <c r="C50">
        <f>'TVAR-news-ZLB'!C26/$B$6</f>
        <v>-1.2241246085648054E-2</v>
      </c>
      <c r="D50">
        <f>'TVAR-news-ZLB'!D26/$B$6</f>
        <v>5.0022367725405673E-3</v>
      </c>
      <c r="E50">
        <f>'TVAR-news-ZLB'!E26/$B$6</f>
        <v>0.25015250721867505</v>
      </c>
      <c r="F50">
        <f>'TVAR-news-ZLB'!F26/$B$6</f>
        <v>0.14181137907194274</v>
      </c>
      <c r="G50">
        <f>'TVAR-news-ZLB'!G26/$B$6</f>
        <v>0.35853430395705393</v>
      </c>
      <c r="H50">
        <f>'TVAR-news-ZLB'!H26/$B$6</f>
        <v>5.0388385050225713E-2</v>
      </c>
      <c r="I50">
        <f>'TVAR-news-ZLB'!I26/$B$6</f>
        <v>-3.3754931066737159E-2</v>
      </c>
      <c r="J50">
        <f>'TVAR-news-ZLB'!J26/$B$6</f>
        <v>0.1345317011671886</v>
      </c>
      <c r="M50">
        <f t="shared" ref="M50:U50" si="20">M26/$M$6</f>
        <v>-4.2142254448349084E-2</v>
      </c>
      <c r="N50">
        <f t="shared" si="20"/>
        <v>-0.11437287318380328</v>
      </c>
      <c r="O50">
        <f t="shared" si="20"/>
        <v>3.0097636510306079E-2</v>
      </c>
      <c r="P50">
        <f t="shared" si="20"/>
        <v>2.6119852757095569E-2</v>
      </c>
      <c r="Q50">
        <f t="shared" si="20"/>
        <v>-0.15750725551465475</v>
      </c>
      <c r="R50">
        <f t="shared" si="20"/>
        <v>0.20973768880564495</v>
      </c>
      <c r="S50">
        <f t="shared" si="20"/>
        <v>6.8790623927899197E-2</v>
      </c>
      <c r="T50">
        <f t="shared" si="20"/>
        <v>-0.12388617418798505</v>
      </c>
      <c r="U50">
        <f t="shared" si="20"/>
        <v>0.26145814982058246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0"/>
  <sheetViews>
    <sheetView workbookViewId="0">
      <selection activeCell="H14" sqref="H14"/>
    </sheetView>
  </sheetViews>
  <sheetFormatPr defaultRowHeight="15" x14ac:dyDescent="0.25"/>
  <sheetData>
    <row r="2" spans="1:16" x14ac:dyDescent="0.25">
      <c r="A2" t="s">
        <v>0</v>
      </c>
      <c r="B2" t="s">
        <v>12</v>
      </c>
      <c r="C2" t="s">
        <v>3</v>
      </c>
      <c r="D2" t="s">
        <v>13</v>
      </c>
      <c r="E2" t="s">
        <v>14</v>
      </c>
      <c r="F2" t="s">
        <v>3</v>
      </c>
      <c r="G2" t="s">
        <v>21</v>
      </c>
      <c r="J2" t="s">
        <v>0</v>
      </c>
      <c r="K2" t="s">
        <v>12</v>
      </c>
      <c r="L2" t="s">
        <v>15</v>
      </c>
      <c r="M2" t="s">
        <v>2</v>
      </c>
      <c r="N2" t="s">
        <v>2</v>
      </c>
      <c r="O2" t="s">
        <v>3</v>
      </c>
      <c r="P2" t="s">
        <v>4</v>
      </c>
    </row>
    <row r="3" spans="1:16" x14ac:dyDescent="0.25">
      <c r="A3">
        <v>-1</v>
      </c>
      <c r="B3">
        <v>-1</v>
      </c>
      <c r="C3">
        <v>-1</v>
      </c>
      <c r="D3">
        <v>-2</v>
      </c>
      <c r="E3">
        <v>-2</v>
      </c>
      <c r="F3">
        <v>-2</v>
      </c>
      <c r="J3">
        <v>-1</v>
      </c>
      <c r="K3">
        <v>-1</v>
      </c>
      <c r="L3">
        <v>-1</v>
      </c>
      <c r="M3">
        <v>-2</v>
      </c>
      <c r="N3">
        <v>-2</v>
      </c>
      <c r="O3">
        <v>-2</v>
      </c>
    </row>
    <row r="4" spans="1:16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8</v>
      </c>
      <c r="J4" t="s">
        <v>5</v>
      </c>
      <c r="K4" t="s">
        <v>6</v>
      </c>
      <c r="L4" t="s">
        <v>7</v>
      </c>
      <c r="M4" t="s">
        <v>8</v>
      </c>
      <c r="N4" t="s">
        <v>6</v>
      </c>
      <c r="O4" t="s">
        <v>7</v>
      </c>
      <c r="P4" t="s">
        <v>8</v>
      </c>
    </row>
    <row r="5" spans="1:16" x14ac:dyDescent="0.25">
      <c r="A5" t="s">
        <v>9</v>
      </c>
      <c r="B5" t="s">
        <v>12</v>
      </c>
      <c r="C5" t="s">
        <v>3</v>
      </c>
      <c r="D5" t="s">
        <v>13</v>
      </c>
      <c r="E5" t="s">
        <v>17</v>
      </c>
      <c r="F5" t="s">
        <v>3</v>
      </c>
      <c r="G5" t="s">
        <v>23</v>
      </c>
      <c r="J5" t="s">
        <v>9</v>
      </c>
      <c r="K5" t="s">
        <v>12</v>
      </c>
      <c r="L5" t="s">
        <v>15</v>
      </c>
      <c r="M5" t="s">
        <v>2</v>
      </c>
      <c r="N5" t="s">
        <v>25</v>
      </c>
      <c r="O5" t="s">
        <v>3</v>
      </c>
      <c r="P5" t="s">
        <v>11</v>
      </c>
    </row>
    <row r="6" spans="1:16" x14ac:dyDescent="0.25">
      <c r="A6">
        <v>0</v>
      </c>
      <c r="B6">
        <v>9.6950000000000005E-3</v>
      </c>
      <c r="C6">
        <v>8.9829999999999997E-3</v>
      </c>
      <c r="D6">
        <v>1.0407E-2</v>
      </c>
      <c r="E6">
        <v>1.271E-3</v>
      </c>
      <c r="F6">
        <v>-1.92E-4</v>
      </c>
      <c r="G6">
        <v>2.7339999999999999E-3</v>
      </c>
      <c r="J6">
        <v>0</v>
      </c>
      <c r="K6">
        <v>1.3289E-2</v>
      </c>
      <c r="L6">
        <v>1.1759E-2</v>
      </c>
      <c r="M6">
        <v>1.4818E-2</v>
      </c>
      <c r="N6">
        <v>-6.4999999999999994E-5</v>
      </c>
      <c r="O6">
        <v>-3.8449999999999999E-3</v>
      </c>
      <c r="P6">
        <v>3.7139999999999999E-3</v>
      </c>
    </row>
    <row r="7" spans="1:16" x14ac:dyDescent="0.25">
      <c r="A7">
        <v>1</v>
      </c>
      <c r="B7">
        <v>1.4538000000000001E-2</v>
      </c>
      <c r="C7">
        <v>1.3127E-2</v>
      </c>
      <c r="D7">
        <v>1.5949000000000001E-2</v>
      </c>
      <c r="E7">
        <v>4.6230000000000004E-3</v>
      </c>
      <c r="F7">
        <v>2.3270000000000001E-3</v>
      </c>
      <c r="G7">
        <v>6.9189999999999998E-3</v>
      </c>
      <c r="J7">
        <v>1</v>
      </c>
      <c r="K7">
        <v>2.1000999999999999E-2</v>
      </c>
      <c r="L7">
        <v>1.771E-2</v>
      </c>
      <c r="M7">
        <v>2.4292999999999999E-2</v>
      </c>
      <c r="N7">
        <v>-4.9200000000000003E-4</v>
      </c>
      <c r="O7">
        <v>-7.273E-3</v>
      </c>
      <c r="P7">
        <v>6.2899999999999996E-3</v>
      </c>
    </row>
    <row r="8" spans="1:16" x14ac:dyDescent="0.25">
      <c r="A8">
        <v>2</v>
      </c>
      <c r="B8">
        <v>1.5928000000000001E-2</v>
      </c>
      <c r="C8">
        <v>1.4024E-2</v>
      </c>
      <c r="D8">
        <v>1.7832000000000001E-2</v>
      </c>
      <c r="E8">
        <v>5.5449999999999996E-3</v>
      </c>
      <c r="F8">
        <v>2.882E-3</v>
      </c>
      <c r="G8">
        <v>8.2070000000000008E-3</v>
      </c>
      <c r="J8">
        <v>2</v>
      </c>
      <c r="K8">
        <v>2.3990999999999998E-2</v>
      </c>
      <c r="L8">
        <v>1.8440999999999999E-2</v>
      </c>
      <c r="M8">
        <v>2.9541000000000001E-2</v>
      </c>
      <c r="N8">
        <v>1.299E-3</v>
      </c>
      <c r="O8">
        <v>-8.1480000000000007E-3</v>
      </c>
      <c r="P8">
        <v>1.0746E-2</v>
      </c>
    </row>
    <row r="9" spans="1:16" x14ac:dyDescent="0.25">
      <c r="A9">
        <v>3</v>
      </c>
      <c r="B9">
        <v>1.8155000000000001E-2</v>
      </c>
      <c r="C9">
        <v>1.5949000000000001E-2</v>
      </c>
      <c r="D9">
        <v>2.0362000000000002E-2</v>
      </c>
      <c r="E9">
        <v>6.6470000000000001E-3</v>
      </c>
      <c r="F9">
        <v>3.8990000000000001E-3</v>
      </c>
      <c r="G9">
        <v>9.3950000000000006E-3</v>
      </c>
      <c r="J9">
        <v>3</v>
      </c>
      <c r="K9">
        <v>2.1787999999999998E-2</v>
      </c>
      <c r="L9">
        <v>1.3998999999999999E-2</v>
      </c>
      <c r="M9">
        <v>2.9578E-2</v>
      </c>
      <c r="N9">
        <v>-7.3899999999999997E-4</v>
      </c>
      <c r="O9">
        <v>-1.2929E-2</v>
      </c>
      <c r="P9">
        <v>1.1450999999999999E-2</v>
      </c>
    </row>
    <row r="10" spans="1:16" x14ac:dyDescent="0.25">
      <c r="A10">
        <v>4</v>
      </c>
      <c r="B10">
        <v>1.9892E-2</v>
      </c>
      <c r="C10">
        <v>1.7278000000000002E-2</v>
      </c>
      <c r="D10">
        <v>2.2506000000000002E-2</v>
      </c>
      <c r="E10">
        <v>8.0759999999999998E-3</v>
      </c>
      <c r="F10">
        <v>5.1279999999999997E-3</v>
      </c>
      <c r="G10">
        <v>1.1024000000000001E-2</v>
      </c>
      <c r="J10">
        <v>4</v>
      </c>
      <c r="K10">
        <v>1.7114000000000001E-2</v>
      </c>
      <c r="L10">
        <v>7.6090000000000003E-3</v>
      </c>
      <c r="M10">
        <v>2.6617999999999999E-2</v>
      </c>
      <c r="N10">
        <v>-4.4229999999999998E-3</v>
      </c>
      <c r="O10">
        <v>-1.8627999999999999E-2</v>
      </c>
      <c r="P10">
        <v>9.783E-3</v>
      </c>
    </row>
    <row r="11" spans="1:16" x14ac:dyDescent="0.25">
      <c r="A11">
        <v>5</v>
      </c>
      <c r="B11">
        <v>2.0745E-2</v>
      </c>
      <c r="C11">
        <v>1.7703E-2</v>
      </c>
      <c r="D11">
        <v>2.3786999999999999E-2</v>
      </c>
      <c r="E11">
        <v>8.7080000000000005E-3</v>
      </c>
      <c r="F11">
        <v>5.535E-3</v>
      </c>
      <c r="G11">
        <v>1.188E-2</v>
      </c>
      <c r="J11">
        <v>5</v>
      </c>
      <c r="K11">
        <v>1.1794000000000001E-2</v>
      </c>
      <c r="L11">
        <v>1.789E-3</v>
      </c>
      <c r="M11">
        <v>2.1798999999999999E-2</v>
      </c>
      <c r="N11">
        <v>-6.8269999999999997E-3</v>
      </c>
      <c r="O11">
        <v>-2.1225000000000001E-2</v>
      </c>
      <c r="P11">
        <v>7.5700000000000003E-3</v>
      </c>
    </row>
    <row r="12" spans="1:16" x14ac:dyDescent="0.25">
      <c r="A12">
        <v>6</v>
      </c>
      <c r="B12">
        <v>2.1392000000000001E-2</v>
      </c>
      <c r="C12">
        <v>1.7968999999999999E-2</v>
      </c>
      <c r="D12">
        <v>2.4816000000000001E-2</v>
      </c>
      <c r="E12">
        <v>8.9910000000000007E-3</v>
      </c>
      <c r="F12">
        <v>5.6189999999999999E-3</v>
      </c>
      <c r="G12">
        <v>1.2364E-2</v>
      </c>
      <c r="J12">
        <v>6</v>
      </c>
      <c r="K12">
        <v>7.868E-3</v>
      </c>
      <c r="L12">
        <v>-9.9599999999999992E-4</v>
      </c>
      <c r="M12">
        <v>1.6732E-2</v>
      </c>
      <c r="N12">
        <v>-7.2170000000000003E-3</v>
      </c>
      <c r="O12">
        <v>-1.9983999999999998E-2</v>
      </c>
      <c r="P12">
        <v>5.5510000000000004E-3</v>
      </c>
    </row>
    <row r="13" spans="1:16" x14ac:dyDescent="0.25">
      <c r="A13">
        <v>7</v>
      </c>
      <c r="B13">
        <v>2.1864000000000001E-2</v>
      </c>
      <c r="C13">
        <v>1.8064E-2</v>
      </c>
      <c r="D13">
        <v>2.5662999999999998E-2</v>
      </c>
      <c r="E13">
        <v>9.2309999999999996E-3</v>
      </c>
      <c r="F13">
        <v>5.6620000000000004E-3</v>
      </c>
      <c r="G13">
        <v>1.2800000000000001E-2</v>
      </c>
      <c r="J13">
        <v>7</v>
      </c>
      <c r="K13">
        <v>6.0410000000000004E-3</v>
      </c>
      <c r="L13">
        <v>-6.1200000000000002E-4</v>
      </c>
      <c r="M13">
        <v>1.2695E-2</v>
      </c>
      <c r="N13">
        <v>-6.3800000000000003E-3</v>
      </c>
      <c r="O13">
        <v>-1.6760000000000001E-2</v>
      </c>
      <c r="P13">
        <v>3.999E-3</v>
      </c>
    </row>
    <row r="14" spans="1:16" x14ac:dyDescent="0.25">
      <c r="A14">
        <v>8</v>
      </c>
      <c r="B14">
        <v>2.2117000000000001E-2</v>
      </c>
      <c r="C14">
        <v>1.7939E-2</v>
      </c>
      <c r="D14">
        <v>2.6294999999999999E-2</v>
      </c>
      <c r="E14">
        <v>9.3010000000000002E-3</v>
      </c>
      <c r="F14">
        <v>5.5269999999999998E-3</v>
      </c>
      <c r="G14">
        <v>1.3074000000000001E-2</v>
      </c>
      <c r="J14">
        <v>8</v>
      </c>
      <c r="K14">
        <v>5.9290000000000002E-3</v>
      </c>
      <c r="L14">
        <v>8.9300000000000002E-4</v>
      </c>
      <c r="M14">
        <v>1.0964E-2</v>
      </c>
      <c r="N14">
        <v>-4.8739999999999999E-3</v>
      </c>
      <c r="O14">
        <v>-1.3354E-2</v>
      </c>
      <c r="P14">
        <v>3.6059999999999998E-3</v>
      </c>
    </row>
    <row r="15" spans="1:16" x14ac:dyDescent="0.25">
      <c r="A15">
        <v>9</v>
      </c>
      <c r="B15">
        <v>2.2259000000000001E-2</v>
      </c>
      <c r="C15">
        <v>1.7697999999999998E-2</v>
      </c>
      <c r="D15">
        <v>2.6818999999999999E-2</v>
      </c>
      <c r="E15">
        <v>9.2420000000000002E-3</v>
      </c>
      <c r="F15">
        <v>5.2509999999999996E-3</v>
      </c>
      <c r="G15">
        <v>1.3233E-2</v>
      </c>
      <c r="J15">
        <v>9</v>
      </c>
      <c r="K15">
        <v>6.6E-3</v>
      </c>
      <c r="L15">
        <v>1.186E-3</v>
      </c>
      <c r="M15">
        <v>1.2012999999999999E-2</v>
      </c>
      <c r="N15">
        <v>-3.2420000000000001E-3</v>
      </c>
      <c r="O15">
        <v>-1.1039999999999999E-2</v>
      </c>
      <c r="P15">
        <v>4.5560000000000002E-3</v>
      </c>
    </row>
    <row r="16" spans="1:16" x14ac:dyDescent="0.25">
      <c r="A16">
        <v>10</v>
      </c>
      <c r="B16">
        <v>2.2325000000000001E-2</v>
      </c>
      <c r="C16">
        <v>1.7371000000000001E-2</v>
      </c>
      <c r="D16">
        <v>2.7279000000000001E-2</v>
      </c>
      <c r="E16">
        <v>9.1319999999999995E-3</v>
      </c>
      <c r="F16">
        <v>4.908E-3</v>
      </c>
      <c r="G16">
        <v>1.3355000000000001E-2</v>
      </c>
      <c r="J16">
        <v>10</v>
      </c>
      <c r="K16">
        <v>7.2249999999999997E-3</v>
      </c>
      <c r="L16">
        <v>9.8999999999999999E-4</v>
      </c>
      <c r="M16">
        <v>1.3459E-2</v>
      </c>
      <c r="N16">
        <v>-2.019E-3</v>
      </c>
      <c r="O16">
        <v>-9.8029999999999992E-3</v>
      </c>
      <c r="P16">
        <v>5.7650000000000002E-3</v>
      </c>
    </row>
    <row r="17" spans="1:16" x14ac:dyDescent="0.25">
      <c r="A17">
        <v>11</v>
      </c>
      <c r="B17">
        <v>2.2324E-2</v>
      </c>
      <c r="C17">
        <v>1.6962000000000001E-2</v>
      </c>
      <c r="D17">
        <v>2.7685999999999999E-2</v>
      </c>
      <c r="E17">
        <v>8.9770000000000006E-3</v>
      </c>
      <c r="F17">
        <v>4.5069999999999997E-3</v>
      </c>
      <c r="G17">
        <v>1.3447000000000001E-2</v>
      </c>
      <c r="J17">
        <v>11</v>
      </c>
      <c r="K17">
        <v>7.3140000000000002E-3</v>
      </c>
      <c r="L17">
        <v>1.098E-3</v>
      </c>
      <c r="M17">
        <v>1.353E-2</v>
      </c>
      <c r="N17">
        <v>-1.4300000000000001E-3</v>
      </c>
      <c r="O17">
        <v>-9.1579999999999995E-3</v>
      </c>
      <c r="P17">
        <v>6.2989999999999999E-3</v>
      </c>
    </row>
    <row r="18" spans="1:16" x14ac:dyDescent="0.25">
      <c r="A18">
        <v>12</v>
      </c>
      <c r="B18">
        <v>2.2280999999999999E-2</v>
      </c>
      <c r="C18">
        <v>1.6494000000000002E-2</v>
      </c>
      <c r="D18">
        <v>2.8067999999999999E-2</v>
      </c>
      <c r="E18">
        <v>8.7889999999999999E-3</v>
      </c>
      <c r="F18">
        <v>4.0610000000000004E-3</v>
      </c>
      <c r="G18">
        <v>1.3517E-2</v>
      </c>
      <c r="J18">
        <v>12</v>
      </c>
      <c r="K18">
        <v>6.7809999999999997E-3</v>
      </c>
      <c r="L18">
        <v>1.2979999999999999E-3</v>
      </c>
      <c r="M18">
        <v>1.2264000000000001E-2</v>
      </c>
      <c r="N18">
        <v>-1.3339999999999999E-3</v>
      </c>
      <c r="O18">
        <v>-8.9180000000000006E-3</v>
      </c>
      <c r="P18">
        <v>6.2490000000000002E-3</v>
      </c>
    </row>
    <row r="19" spans="1:16" x14ac:dyDescent="0.25">
      <c r="A19">
        <v>13</v>
      </c>
      <c r="B19">
        <v>2.2207999999999999E-2</v>
      </c>
      <c r="C19">
        <v>1.5980000000000001E-2</v>
      </c>
      <c r="D19">
        <v>2.8437E-2</v>
      </c>
      <c r="E19">
        <v>8.5850000000000006E-3</v>
      </c>
      <c r="F19">
        <v>3.5890000000000002E-3</v>
      </c>
      <c r="G19">
        <v>1.3580999999999999E-2</v>
      </c>
      <c r="J19">
        <v>13</v>
      </c>
      <c r="K19">
        <v>5.836E-3</v>
      </c>
      <c r="L19">
        <v>1.1640000000000001E-3</v>
      </c>
      <c r="M19">
        <v>1.0508E-2</v>
      </c>
      <c r="N19">
        <v>-1.4580000000000001E-3</v>
      </c>
      <c r="O19">
        <v>-8.9130000000000008E-3</v>
      </c>
      <c r="P19">
        <v>5.9969999999999997E-3</v>
      </c>
    </row>
    <row r="20" spans="1:16" x14ac:dyDescent="0.25">
      <c r="A20">
        <v>14</v>
      </c>
      <c r="B20">
        <v>2.2114000000000002E-2</v>
      </c>
      <c r="C20">
        <v>1.5428000000000001E-2</v>
      </c>
      <c r="D20">
        <v>2.8799000000000002E-2</v>
      </c>
      <c r="E20">
        <v>8.3719999999999992E-3</v>
      </c>
      <c r="F20">
        <v>3.1029999999999999E-3</v>
      </c>
      <c r="G20">
        <v>1.3641E-2</v>
      </c>
      <c r="J20">
        <v>14</v>
      </c>
      <c r="K20">
        <v>4.7999999999999996E-3</v>
      </c>
      <c r="L20">
        <v>6.29E-4</v>
      </c>
      <c r="M20">
        <v>8.9720000000000008E-3</v>
      </c>
      <c r="N20">
        <v>-1.57E-3</v>
      </c>
      <c r="O20">
        <v>-8.8590000000000006E-3</v>
      </c>
      <c r="P20">
        <v>5.7190000000000001E-3</v>
      </c>
    </row>
    <row r="21" spans="1:16" x14ac:dyDescent="0.25">
      <c r="A21">
        <v>15</v>
      </c>
      <c r="B21">
        <v>2.2003000000000002E-2</v>
      </c>
      <c r="C21">
        <v>1.4847000000000001E-2</v>
      </c>
      <c r="D21">
        <v>2.9159999999999998E-2</v>
      </c>
      <c r="E21">
        <v>8.1550000000000008E-3</v>
      </c>
      <c r="F21">
        <v>2.6090000000000002E-3</v>
      </c>
      <c r="G21">
        <v>1.3701E-2</v>
      </c>
      <c r="J21">
        <v>15</v>
      </c>
      <c r="K21">
        <v>3.9319999999999997E-3</v>
      </c>
      <c r="L21">
        <v>4.5000000000000003E-5</v>
      </c>
      <c r="M21">
        <v>7.8180000000000003E-3</v>
      </c>
      <c r="N21">
        <v>-1.542E-3</v>
      </c>
      <c r="O21">
        <v>-8.5880000000000001E-3</v>
      </c>
      <c r="P21">
        <v>5.5030000000000001E-3</v>
      </c>
    </row>
    <row r="22" spans="1:16" x14ac:dyDescent="0.25">
      <c r="A22">
        <v>16</v>
      </c>
      <c r="B22">
        <v>2.1883E-2</v>
      </c>
      <c r="C22">
        <v>1.4244E-2</v>
      </c>
      <c r="D22">
        <v>2.9520999999999999E-2</v>
      </c>
      <c r="E22">
        <v>7.9380000000000006E-3</v>
      </c>
      <c r="F22">
        <v>2.1159999999999998E-3</v>
      </c>
      <c r="G22">
        <v>1.3761000000000001E-2</v>
      </c>
      <c r="J22">
        <v>16</v>
      </c>
      <c r="K22">
        <v>3.3430000000000001E-3</v>
      </c>
      <c r="L22">
        <v>-3.6600000000000001E-4</v>
      </c>
      <c r="M22">
        <v>7.0530000000000002E-3</v>
      </c>
      <c r="N22">
        <v>-1.354E-3</v>
      </c>
      <c r="O22">
        <v>-8.1679999999999999E-3</v>
      </c>
      <c r="P22">
        <v>5.4599999999999996E-3</v>
      </c>
    </row>
    <row r="23" spans="1:16" x14ac:dyDescent="0.25">
      <c r="A23">
        <v>17</v>
      </c>
      <c r="B23">
        <v>2.1753999999999999E-2</v>
      </c>
      <c r="C23">
        <v>1.3624000000000001E-2</v>
      </c>
      <c r="D23">
        <v>2.9884999999999998E-2</v>
      </c>
      <c r="E23">
        <v>7.7250000000000001E-3</v>
      </c>
      <c r="F23">
        <v>1.6280000000000001E-3</v>
      </c>
      <c r="G23">
        <v>1.3821E-2</v>
      </c>
      <c r="J23">
        <v>17</v>
      </c>
      <c r="K23">
        <v>3.0130000000000001E-3</v>
      </c>
      <c r="L23">
        <v>-7.1100000000000004E-4</v>
      </c>
      <c r="M23">
        <v>6.7369999999999999E-3</v>
      </c>
      <c r="N23">
        <v>-1.065E-3</v>
      </c>
      <c r="O23">
        <v>-7.7470000000000004E-3</v>
      </c>
      <c r="P23">
        <v>5.6169999999999996E-3</v>
      </c>
    </row>
    <row r="24" spans="1:16" x14ac:dyDescent="0.25">
      <c r="A24">
        <v>18</v>
      </c>
      <c r="B24">
        <v>2.1621000000000001E-2</v>
      </c>
      <c r="C24">
        <v>1.2991000000000001E-2</v>
      </c>
      <c r="D24">
        <v>3.0249999999999999E-2</v>
      </c>
      <c r="E24">
        <v>7.5160000000000001E-3</v>
      </c>
      <c r="F24">
        <v>1.1490000000000001E-3</v>
      </c>
      <c r="G24">
        <v>1.3883E-2</v>
      </c>
      <c r="J24">
        <v>18</v>
      </c>
      <c r="K24">
        <v>2.8379999999999998E-3</v>
      </c>
      <c r="L24">
        <v>-1.0549999999999999E-3</v>
      </c>
      <c r="M24">
        <v>6.731E-3</v>
      </c>
      <c r="N24">
        <v>-7.6499999999999995E-4</v>
      </c>
      <c r="O24">
        <v>-7.3810000000000004E-3</v>
      </c>
      <c r="P24">
        <v>5.8500000000000002E-3</v>
      </c>
    </row>
    <row r="25" spans="1:16" x14ac:dyDescent="0.25">
      <c r="A25">
        <v>19</v>
      </c>
      <c r="B25">
        <v>2.1482999999999999E-2</v>
      </c>
      <c r="C25">
        <v>1.2349000000000001E-2</v>
      </c>
      <c r="D25">
        <v>3.0617999999999999E-2</v>
      </c>
      <c r="E25">
        <v>7.3119999999999999E-3</v>
      </c>
      <c r="F25">
        <v>6.8099999999999996E-4</v>
      </c>
      <c r="G25">
        <v>1.3944E-2</v>
      </c>
      <c r="J25">
        <v>19</v>
      </c>
      <c r="K25">
        <v>2.7060000000000001E-3</v>
      </c>
      <c r="L25">
        <v>-1.2979999999999999E-3</v>
      </c>
      <c r="M25">
        <v>6.7089999999999997E-3</v>
      </c>
      <c r="N25">
        <v>-5.2400000000000005E-4</v>
      </c>
      <c r="O25">
        <v>-7.038E-3</v>
      </c>
      <c r="P25">
        <v>5.9899999999999997E-3</v>
      </c>
    </row>
    <row r="26" spans="1:16" x14ac:dyDescent="0.25">
      <c r="A26">
        <v>20</v>
      </c>
      <c r="B26">
        <v>2.1343999999999998E-2</v>
      </c>
      <c r="C26">
        <v>1.1702000000000001E-2</v>
      </c>
      <c r="D26">
        <v>3.0986E-2</v>
      </c>
      <c r="E26">
        <v>7.1159999999999999E-3</v>
      </c>
      <c r="F26">
        <v>2.2599999999999999E-4</v>
      </c>
      <c r="G26">
        <v>1.4005E-2</v>
      </c>
      <c r="J26">
        <v>20</v>
      </c>
      <c r="K26">
        <v>2.5379999999999999E-3</v>
      </c>
      <c r="L26">
        <v>-1.377E-3</v>
      </c>
      <c r="M26">
        <v>6.4530000000000004E-3</v>
      </c>
      <c r="N26">
        <v>-3.68E-4</v>
      </c>
      <c r="O26">
        <v>-6.6880000000000004E-3</v>
      </c>
      <c r="P26">
        <v>5.9509999999999997E-3</v>
      </c>
    </row>
    <row r="27" spans="1:16" x14ac:dyDescent="0.25">
      <c r="A27" t="s">
        <v>0</v>
      </c>
      <c r="B27" t="s">
        <v>12</v>
      </c>
      <c r="C27" t="s">
        <v>3</v>
      </c>
      <c r="D27" t="s">
        <v>13</v>
      </c>
      <c r="E27" t="s">
        <v>14</v>
      </c>
      <c r="F27" t="s">
        <v>3</v>
      </c>
      <c r="G27" t="s">
        <v>21</v>
      </c>
      <c r="J27" t="s">
        <v>0</v>
      </c>
      <c r="K27" t="s">
        <v>12</v>
      </c>
      <c r="L27" t="s">
        <v>15</v>
      </c>
      <c r="M27" t="s">
        <v>2</v>
      </c>
      <c r="N27" t="s">
        <v>2</v>
      </c>
      <c r="O27" t="s">
        <v>3</v>
      </c>
      <c r="P27" t="s">
        <v>4</v>
      </c>
    </row>
    <row r="30" spans="1:16" x14ac:dyDescent="0.25">
      <c r="B30">
        <f>B6/$B$6</f>
        <v>1</v>
      </c>
      <c r="C30">
        <f t="shared" ref="C30:G30" si="0">C6/$B$6</f>
        <v>0.92656008251676114</v>
      </c>
      <c r="D30">
        <f t="shared" si="0"/>
        <v>1.0734399174832387</v>
      </c>
      <c r="E30">
        <f t="shared" si="0"/>
        <v>0.13109850438370294</v>
      </c>
      <c r="F30">
        <f t="shared" si="0"/>
        <v>-1.9804022692109333E-2</v>
      </c>
      <c r="G30">
        <f t="shared" si="0"/>
        <v>0.28200103145951516</v>
      </c>
      <c r="K30">
        <f>K6/$K$6</f>
        <v>1</v>
      </c>
      <c r="L30">
        <f t="shared" ref="L30:P30" si="1">L6/$K$6</f>
        <v>0.88486718338475434</v>
      </c>
      <c r="M30">
        <f t="shared" si="1"/>
        <v>1.1150575664083076</v>
      </c>
      <c r="N30">
        <f t="shared" si="1"/>
        <v>-4.8912634509744894E-3</v>
      </c>
      <c r="O30">
        <f t="shared" si="1"/>
        <v>-0.28933704567687557</v>
      </c>
      <c r="P30">
        <f t="shared" si="1"/>
        <v>0.27947926856798855</v>
      </c>
    </row>
    <row r="31" spans="1:16" x14ac:dyDescent="0.25">
      <c r="B31">
        <f t="shared" ref="B31:G31" si="2">B7/$B$6</f>
        <v>1.4995358432181536</v>
      </c>
      <c r="C31">
        <f t="shared" si="2"/>
        <v>1.3539969056214542</v>
      </c>
      <c r="D31">
        <f t="shared" si="2"/>
        <v>1.6450747808148531</v>
      </c>
      <c r="E31">
        <f t="shared" si="2"/>
        <v>0.47684373388344509</v>
      </c>
      <c r="F31">
        <f t="shared" si="2"/>
        <v>0.24002062919030429</v>
      </c>
      <c r="G31">
        <f t="shared" si="2"/>
        <v>0.71366683857658586</v>
      </c>
      <c r="K31">
        <f t="shared" ref="K31:P31" si="3">K7/$K$6</f>
        <v>1.5803295959063886</v>
      </c>
      <c r="L31">
        <f t="shared" si="3"/>
        <v>1.3326811648732033</v>
      </c>
      <c r="M31">
        <f t="shared" si="3"/>
        <v>1.8280532771465119</v>
      </c>
      <c r="N31">
        <f t="shared" si="3"/>
        <v>-3.7023101813529989E-2</v>
      </c>
      <c r="O31">
        <f t="shared" si="3"/>
        <v>-0.54729475506057634</v>
      </c>
      <c r="P31">
        <f t="shared" si="3"/>
        <v>0.47332380164045446</v>
      </c>
    </row>
    <row r="32" spans="1:16" x14ac:dyDescent="0.25">
      <c r="B32">
        <f t="shared" ref="B32:G32" si="4">B8/$B$6</f>
        <v>1.6429087158329037</v>
      </c>
      <c r="C32">
        <f t="shared" si="4"/>
        <v>1.4465188241361526</v>
      </c>
      <c r="D32">
        <f t="shared" si="4"/>
        <v>1.8392986075296545</v>
      </c>
      <c r="E32">
        <f t="shared" si="4"/>
        <v>0.57194430118617834</v>
      </c>
      <c r="F32">
        <f t="shared" si="4"/>
        <v>0.29726663228468281</v>
      </c>
      <c r="G32">
        <f t="shared" si="4"/>
        <v>0.84651882413615265</v>
      </c>
      <c r="K32">
        <f t="shared" ref="K32:P32" si="5">K8/$K$6</f>
        <v>1.8053277146512152</v>
      </c>
      <c r="L32">
        <f t="shared" si="5"/>
        <v>1.3876890661449317</v>
      </c>
      <c r="M32">
        <f t="shared" si="5"/>
        <v>2.2229663631574987</v>
      </c>
      <c r="N32">
        <f t="shared" si="5"/>
        <v>9.7750018812551728E-2</v>
      </c>
      <c r="O32">
        <f t="shared" si="5"/>
        <v>-0.61313868613138689</v>
      </c>
      <c r="P32">
        <f t="shared" si="5"/>
        <v>0.80863872375649037</v>
      </c>
    </row>
    <row r="33" spans="2:16" x14ac:dyDescent="0.25">
      <c r="B33">
        <f t="shared" ref="B33:G33" si="6">B9/$B$6</f>
        <v>1.8726147498710675</v>
      </c>
      <c r="C33">
        <f t="shared" si="6"/>
        <v>1.6450747808148531</v>
      </c>
      <c r="D33">
        <f t="shared" si="6"/>
        <v>2.1002578648788037</v>
      </c>
      <c r="E33">
        <f t="shared" si="6"/>
        <v>0.68561113976276433</v>
      </c>
      <c r="F33">
        <f t="shared" si="6"/>
        <v>0.40216606498194946</v>
      </c>
      <c r="G33">
        <f t="shared" si="6"/>
        <v>0.96905621454357915</v>
      </c>
      <c r="K33">
        <f t="shared" ref="K33:P33" si="7">K9/$K$6</f>
        <v>1.639551508766649</v>
      </c>
      <c r="L33">
        <f t="shared" si="7"/>
        <v>1.0534276469260289</v>
      </c>
      <c r="M33">
        <f t="shared" si="7"/>
        <v>2.2257506208142073</v>
      </c>
      <c r="N33">
        <f t="shared" si="7"/>
        <v>-5.5609902927233043E-2</v>
      </c>
      <c r="O33">
        <f t="shared" si="7"/>
        <v>-0.97290992550229505</v>
      </c>
      <c r="P33">
        <f t="shared" si="7"/>
        <v>0.86169011964782893</v>
      </c>
    </row>
    <row r="34" spans="2:16" x14ac:dyDescent="0.25">
      <c r="B34">
        <f t="shared" ref="B34:G34" si="8">B10/$B$6</f>
        <v>2.0517792676637443</v>
      </c>
      <c r="C34">
        <f t="shared" si="8"/>
        <v>1.7821557503867973</v>
      </c>
      <c r="D34">
        <f t="shared" si="8"/>
        <v>2.3214027849406911</v>
      </c>
      <c r="E34">
        <f t="shared" si="8"/>
        <v>0.83300670448684888</v>
      </c>
      <c r="F34">
        <f t="shared" si="8"/>
        <v>0.52893243940175338</v>
      </c>
      <c r="G34">
        <f t="shared" si="8"/>
        <v>1.1370809695719444</v>
      </c>
      <c r="K34">
        <f t="shared" ref="K34:P34" si="9">K10/$K$6</f>
        <v>1.2878320415381141</v>
      </c>
      <c r="L34">
        <f t="shared" si="9"/>
        <v>0.57257882459176768</v>
      </c>
      <c r="M34">
        <f t="shared" si="9"/>
        <v>2.0030100082775228</v>
      </c>
      <c r="N34">
        <f t="shared" si="9"/>
        <v>-0.33283166528707953</v>
      </c>
      <c r="O34">
        <f t="shared" si="9"/>
        <v>-1.4017608548423506</v>
      </c>
      <c r="P34">
        <f t="shared" si="9"/>
        <v>0.73617277447512974</v>
      </c>
    </row>
    <row r="35" spans="2:16" x14ac:dyDescent="0.25">
      <c r="B35">
        <f t="shared" ref="B35:G35" si="10">B11/$B$6</f>
        <v>2.1397627643115005</v>
      </c>
      <c r="C35">
        <f t="shared" si="10"/>
        <v>1.8259927797833935</v>
      </c>
      <c r="D35">
        <f t="shared" si="10"/>
        <v>2.4535327488396077</v>
      </c>
      <c r="E35">
        <f t="shared" si="10"/>
        <v>0.89819494584837545</v>
      </c>
      <c r="F35">
        <f t="shared" si="10"/>
        <v>0.57091284167096434</v>
      </c>
      <c r="G35">
        <f t="shared" si="10"/>
        <v>1.2253739040742651</v>
      </c>
      <c r="K35">
        <f t="shared" ref="K35:P35" si="11">K11/$K$6</f>
        <v>0.88750094062758678</v>
      </c>
      <c r="L35">
        <f t="shared" si="11"/>
        <v>0.13462262021220558</v>
      </c>
      <c r="M35">
        <f t="shared" si="11"/>
        <v>1.6403792610429677</v>
      </c>
      <c r="N35">
        <f t="shared" si="11"/>
        <v>-0.51373316276619752</v>
      </c>
      <c r="O35">
        <f t="shared" si="11"/>
        <v>-1.5971856422605162</v>
      </c>
      <c r="P35">
        <f t="shared" si="11"/>
        <v>0.56964406652118293</v>
      </c>
    </row>
    <row r="36" spans="2:16" x14ac:dyDescent="0.25">
      <c r="B36">
        <f t="shared" ref="B36:G36" si="12">B12/$B$6</f>
        <v>2.2064981949458482</v>
      </c>
      <c r="C36">
        <f t="shared" si="12"/>
        <v>1.8534296028880863</v>
      </c>
      <c r="D36">
        <f t="shared" si="12"/>
        <v>2.5596699329551313</v>
      </c>
      <c r="E36">
        <f t="shared" si="12"/>
        <v>0.92738525012893247</v>
      </c>
      <c r="F36">
        <f t="shared" si="12"/>
        <v>0.57957710159876219</v>
      </c>
      <c r="G36">
        <f t="shared" si="12"/>
        <v>1.2752965446106239</v>
      </c>
      <c r="K36">
        <f t="shared" ref="K36:P36" si="13">K12/$K$6</f>
        <v>0.59206862818872752</v>
      </c>
      <c r="L36">
        <f t="shared" si="13"/>
        <v>-7.4949206110316802E-2</v>
      </c>
      <c r="M36">
        <f t="shared" si="13"/>
        <v>1.2590864624877718</v>
      </c>
      <c r="N36">
        <f t="shared" si="13"/>
        <v>-0.5430807434720446</v>
      </c>
      <c r="O36">
        <f t="shared" si="13"/>
        <v>-1.5038001354503723</v>
      </c>
      <c r="P36">
        <f t="shared" si="13"/>
        <v>0.41771389871322145</v>
      </c>
    </row>
    <row r="37" spans="2:16" x14ac:dyDescent="0.25">
      <c r="B37">
        <f t="shared" ref="B37:G37" si="14">B13/$B$6</f>
        <v>2.2551830840639506</v>
      </c>
      <c r="C37">
        <f t="shared" si="14"/>
        <v>1.8632284682826199</v>
      </c>
      <c r="D37">
        <f t="shared" si="14"/>
        <v>2.6470345538937594</v>
      </c>
      <c r="E37">
        <f t="shared" si="14"/>
        <v>0.95214027849406901</v>
      </c>
      <c r="F37">
        <f t="shared" si="14"/>
        <v>0.58401237751418256</v>
      </c>
      <c r="G37">
        <f t="shared" si="14"/>
        <v>1.3202681794739557</v>
      </c>
      <c r="K37">
        <f t="shared" ref="K37:P37" si="15">K13/$K$6</f>
        <v>0.45458650011287532</v>
      </c>
      <c r="L37">
        <f t="shared" si="15"/>
        <v>-4.6053126646098279E-2</v>
      </c>
      <c r="M37">
        <f t="shared" si="15"/>
        <v>0.95530137707878693</v>
      </c>
      <c r="N37">
        <f t="shared" si="15"/>
        <v>-0.48009632026488075</v>
      </c>
      <c r="O37">
        <f t="shared" si="15"/>
        <v>-1.2611934682820378</v>
      </c>
      <c r="P37">
        <f t="shared" si="15"/>
        <v>0.30092557754533822</v>
      </c>
    </row>
    <row r="38" spans="2:16" x14ac:dyDescent="0.25">
      <c r="B38">
        <f t="shared" ref="B38:G38" si="16">B14/$B$6</f>
        <v>2.2812790097988653</v>
      </c>
      <c r="C38">
        <f t="shared" si="16"/>
        <v>1.8503352243424445</v>
      </c>
      <c r="D38">
        <f t="shared" si="16"/>
        <v>2.7122227952552862</v>
      </c>
      <c r="E38">
        <f t="shared" si="16"/>
        <v>0.95936049510056731</v>
      </c>
      <c r="F38">
        <f t="shared" si="16"/>
        <v>0.57008767405879313</v>
      </c>
      <c r="G38">
        <f t="shared" si="16"/>
        <v>1.3485301701908199</v>
      </c>
      <c r="K38">
        <f t="shared" ref="K38:P38" si="17">K14/$K$6</f>
        <v>0.44615847693581157</v>
      </c>
      <c r="L38">
        <f t="shared" si="17"/>
        <v>6.7198434795695691E-2</v>
      </c>
      <c r="M38">
        <f t="shared" si="17"/>
        <v>0.82504326886898938</v>
      </c>
      <c r="N38">
        <f t="shared" si="17"/>
        <v>-0.36676950861614865</v>
      </c>
      <c r="O38">
        <f t="shared" si="17"/>
        <v>-1.0048912634509743</v>
      </c>
      <c r="P38">
        <f t="shared" si="17"/>
        <v>0.2713522462186771</v>
      </c>
    </row>
    <row r="39" spans="2:16" x14ac:dyDescent="0.25">
      <c r="B39">
        <f t="shared" ref="B39:G39" si="18">B15/$B$6</f>
        <v>2.2959257349149045</v>
      </c>
      <c r="C39">
        <f t="shared" si="18"/>
        <v>1.8254770500257862</v>
      </c>
      <c r="D39">
        <f t="shared" si="18"/>
        <v>2.7662712738525013</v>
      </c>
      <c r="E39">
        <f t="shared" si="18"/>
        <v>0.95327488396080451</v>
      </c>
      <c r="F39">
        <f t="shared" si="18"/>
        <v>0.54161939143888593</v>
      </c>
      <c r="G39">
        <f t="shared" si="18"/>
        <v>1.364930376482723</v>
      </c>
      <c r="K39">
        <f t="shared" ref="K39:P39" si="19">K15/$K$6</f>
        <v>0.49665136579125591</v>
      </c>
      <c r="L39">
        <f t="shared" si="19"/>
        <v>8.924674542854992E-2</v>
      </c>
      <c r="M39">
        <f t="shared" si="19"/>
        <v>0.90398073594702377</v>
      </c>
      <c r="N39">
        <f t="shared" si="19"/>
        <v>-0.24396117089321995</v>
      </c>
      <c r="O39">
        <f t="shared" si="19"/>
        <v>-0.83076228459628254</v>
      </c>
      <c r="P39">
        <f t="shared" si="19"/>
        <v>0.3428399428098427</v>
      </c>
    </row>
    <row r="40" spans="2:16" x14ac:dyDescent="0.25">
      <c r="B40">
        <f t="shared" ref="B40:G40" si="20">B16/$B$6</f>
        <v>2.3027333677153172</v>
      </c>
      <c r="C40">
        <f t="shared" si="20"/>
        <v>1.7917483238782879</v>
      </c>
      <c r="D40">
        <f t="shared" si="20"/>
        <v>2.8137184115523466</v>
      </c>
      <c r="E40">
        <f t="shared" si="20"/>
        <v>0.94192882929345012</v>
      </c>
      <c r="F40">
        <f t="shared" si="20"/>
        <v>0.50624033006704483</v>
      </c>
      <c r="G40">
        <f t="shared" si="20"/>
        <v>1.3775141825683341</v>
      </c>
      <c r="K40">
        <f t="shared" ref="K40:P40" si="21">K16/$K$6</f>
        <v>0.54368274512754911</v>
      </c>
      <c r="L40">
        <f t="shared" si="21"/>
        <v>7.4497704868688383E-2</v>
      </c>
      <c r="M40">
        <f t="shared" si="21"/>
        <v>1.0127925351794718</v>
      </c>
      <c r="N40">
        <f t="shared" si="21"/>
        <v>-0.15193016780796145</v>
      </c>
      <c r="O40">
        <f t="shared" si="21"/>
        <v>-0.73767777861389106</v>
      </c>
      <c r="P40">
        <f t="shared" si="21"/>
        <v>0.43381744299796826</v>
      </c>
    </row>
    <row r="41" spans="2:16" x14ac:dyDescent="0.25">
      <c r="B41">
        <f t="shared" ref="B41:G41" si="22">B17/$B$6</f>
        <v>2.3026302217637955</v>
      </c>
      <c r="C41">
        <f t="shared" si="22"/>
        <v>1.7495616297060341</v>
      </c>
      <c r="D41">
        <f t="shared" si="22"/>
        <v>2.8556988138215571</v>
      </c>
      <c r="E41">
        <f t="shared" si="22"/>
        <v>0.92594120680763281</v>
      </c>
      <c r="F41">
        <f t="shared" si="22"/>
        <v>0.46487880350696231</v>
      </c>
      <c r="G41">
        <f t="shared" si="22"/>
        <v>1.3870036101083032</v>
      </c>
      <c r="K41">
        <f t="shared" ref="K41:P41" si="23">K17/$K$6</f>
        <v>0.55038001354503729</v>
      </c>
      <c r="L41">
        <f t="shared" si="23"/>
        <v>8.2624727217999849E-2</v>
      </c>
      <c r="M41">
        <f t="shared" si="23"/>
        <v>1.0181352998720747</v>
      </c>
      <c r="N41">
        <f t="shared" si="23"/>
        <v>-0.10760779592143878</v>
      </c>
      <c r="O41">
        <f t="shared" si="23"/>
        <v>-0.68914139513883654</v>
      </c>
      <c r="P41">
        <f t="shared" si="23"/>
        <v>0.47400105350289712</v>
      </c>
    </row>
    <row r="42" spans="2:16" x14ac:dyDescent="0.25">
      <c r="B42">
        <f t="shared" ref="B42:G42" si="24">B18/$B$6</f>
        <v>2.2981949458483752</v>
      </c>
      <c r="C42">
        <f t="shared" si="24"/>
        <v>1.7012893243940177</v>
      </c>
      <c r="D42">
        <f t="shared" si="24"/>
        <v>2.895100567302733</v>
      </c>
      <c r="E42">
        <f t="shared" si="24"/>
        <v>0.90654976792160902</v>
      </c>
      <c r="F42">
        <f t="shared" si="24"/>
        <v>0.41887570912841671</v>
      </c>
      <c r="G42">
        <f t="shared" si="24"/>
        <v>1.3942238267148013</v>
      </c>
      <c r="K42">
        <f t="shared" ref="K42:P42" si="25">K18/$K$6</f>
        <v>0.51027165324704638</v>
      </c>
      <c r="L42">
        <f t="shared" si="25"/>
        <v>9.7674768605613652E-2</v>
      </c>
      <c r="M42">
        <f t="shared" si="25"/>
        <v>0.92286853788847922</v>
      </c>
      <c r="N42">
        <f t="shared" si="25"/>
        <v>-0.10038377605538414</v>
      </c>
      <c r="O42">
        <f t="shared" si="25"/>
        <v>-0.67108134547370002</v>
      </c>
      <c r="P42">
        <f t="shared" si="25"/>
        <v>0.47023854315599367</v>
      </c>
    </row>
    <row r="43" spans="2:16" x14ac:dyDescent="0.25">
      <c r="B43">
        <f t="shared" ref="B43:G43" si="26">B19/$B$6</f>
        <v>2.2906652913873127</v>
      </c>
      <c r="C43">
        <f t="shared" si="26"/>
        <v>1.6482723053120165</v>
      </c>
      <c r="D43">
        <f t="shared" si="26"/>
        <v>2.933161423414131</v>
      </c>
      <c r="E43">
        <f t="shared" si="26"/>
        <v>0.8855079938112429</v>
      </c>
      <c r="F43">
        <f t="shared" si="26"/>
        <v>0.37019082001031461</v>
      </c>
      <c r="G43">
        <f t="shared" si="26"/>
        <v>1.400825167612171</v>
      </c>
      <c r="K43">
        <f t="shared" ref="K43:P43" si="27">K19/$K$6</f>
        <v>0.43916020769057112</v>
      </c>
      <c r="L43">
        <f t="shared" si="27"/>
        <v>8.7591240875912413E-2</v>
      </c>
      <c r="M43">
        <f t="shared" si="27"/>
        <v>0.79072917450522984</v>
      </c>
      <c r="N43">
        <f t="shared" si="27"/>
        <v>-0.10971480171570472</v>
      </c>
      <c r="O43">
        <f t="shared" si="27"/>
        <v>-0.67070509443900972</v>
      </c>
      <c r="P43">
        <f t="shared" si="27"/>
        <v>0.45127549100760023</v>
      </c>
    </row>
    <row r="44" spans="2:16" x14ac:dyDescent="0.25">
      <c r="B44">
        <f t="shared" ref="B44:G44" si="28">B20/$B$6</f>
        <v>2.2809695719443011</v>
      </c>
      <c r="C44">
        <f t="shared" si="28"/>
        <v>1.5913357400722021</v>
      </c>
      <c r="D44">
        <f t="shared" si="28"/>
        <v>2.9705002578648787</v>
      </c>
      <c r="E44">
        <f t="shared" si="28"/>
        <v>0.86353790613718395</v>
      </c>
      <c r="F44">
        <f t="shared" si="28"/>
        <v>0.32006188757091281</v>
      </c>
      <c r="G44">
        <f t="shared" si="28"/>
        <v>1.4070139247034554</v>
      </c>
      <c r="K44">
        <f t="shared" ref="K44:P44" si="29">K20/$K$6</f>
        <v>0.36120099330273153</v>
      </c>
      <c r="L44">
        <f t="shared" si="29"/>
        <v>4.7332380164045451E-2</v>
      </c>
      <c r="M44">
        <f t="shared" si="29"/>
        <v>0.67514485664835577</v>
      </c>
      <c r="N44">
        <f t="shared" si="29"/>
        <v>-0.11814282489276845</v>
      </c>
      <c r="O44">
        <f t="shared" si="29"/>
        <v>-0.66664158326435397</v>
      </c>
      <c r="P44">
        <f t="shared" si="29"/>
        <v>0.43035593347881707</v>
      </c>
    </row>
    <row r="45" spans="2:16" x14ac:dyDescent="0.25">
      <c r="B45">
        <f t="shared" ref="B45:G45" si="30">B21/$B$6</f>
        <v>2.2695203713254255</v>
      </c>
      <c r="C45">
        <f t="shared" si="30"/>
        <v>1.5314079422382672</v>
      </c>
      <c r="D45">
        <f t="shared" si="30"/>
        <v>3.0077359463641047</v>
      </c>
      <c r="E45">
        <f t="shared" si="30"/>
        <v>0.84115523465703979</v>
      </c>
      <c r="F45">
        <f t="shared" si="30"/>
        <v>0.26910778751933989</v>
      </c>
      <c r="G45">
        <f t="shared" si="30"/>
        <v>1.4132026817947394</v>
      </c>
      <c r="K45">
        <f t="shared" ref="K45:P45" si="31">K21/$K$6</f>
        <v>0.29588381368048761</v>
      </c>
      <c r="L45">
        <f t="shared" si="31"/>
        <v>3.3862593122131086E-3</v>
      </c>
      <c r="M45">
        <f t="shared" si="31"/>
        <v>0.58830611784182407</v>
      </c>
      <c r="N45">
        <f t="shared" si="31"/>
        <v>-0.11603581909850251</v>
      </c>
      <c r="O45">
        <f t="shared" si="31"/>
        <v>-0.6462487771841372</v>
      </c>
      <c r="P45">
        <f t="shared" si="31"/>
        <v>0.41410188878019416</v>
      </c>
    </row>
    <row r="46" spans="2:16" x14ac:dyDescent="0.25">
      <c r="B46">
        <f t="shared" ref="B46:G46" si="32">B22/$B$6</f>
        <v>2.2571428571428571</v>
      </c>
      <c r="C46">
        <f t="shared" si="32"/>
        <v>1.4692109334708612</v>
      </c>
      <c r="D46">
        <f t="shared" si="32"/>
        <v>3.0449716348633311</v>
      </c>
      <c r="E46">
        <f t="shared" si="32"/>
        <v>0.81877256317689528</v>
      </c>
      <c r="F46">
        <f t="shared" si="32"/>
        <v>0.21825683341928825</v>
      </c>
      <c r="G46">
        <f t="shared" si="32"/>
        <v>1.4193914388860238</v>
      </c>
      <c r="K46">
        <f t="shared" ref="K46:P46" si="33">K22/$K$6</f>
        <v>0.25156144179396495</v>
      </c>
      <c r="L46">
        <f t="shared" si="33"/>
        <v>-2.7541575739333284E-2</v>
      </c>
      <c r="M46">
        <f t="shared" si="33"/>
        <v>0.53073970953420124</v>
      </c>
      <c r="N46">
        <f t="shared" si="33"/>
        <v>-0.10188878019414553</v>
      </c>
      <c r="O46">
        <f t="shared" si="33"/>
        <v>-0.6146436902701482</v>
      </c>
      <c r="P46">
        <f t="shared" si="33"/>
        <v>0.41086612988185711</v>
      </c>
    </row>
    <row r="47" spans="2:16" x14ac:dyDescent="0.25">
      <c r="B47">
        <f t="shared" ref="B47:G47" si="34">B23/$B$6</f>
        <v>2.2438370293965959</v>
      </c>
      <c r="C47">
        <f t="shared" si="34"/>
        <v>1.4052604435275915</v>
      </c>
      <c r="D47">
        <f t="shared" si="34"/>
        <v>3.0825167612171218</v>
      </c>
      <c r="E47">
        <f t="shared" si="34"/>
        <v>0.79680247550283645</v>
      </c>
      <c r="F47">
        <f t="shared" si="34"/>
        <v>0.16792160907684373</v>
      </c>
      <c r="G47">
        <f t="shared" si="34"/>
        <v>1.4255801959773078</v>
      </c>
      <c r="K47">
        <f t="shared" ref="K47:P47" si="35">K23/$K$6</f>
        <v>0.22672887350440213</v>
      </c>
      <c r="L47">
        <f t="shared" si="35"/>
        <v>-5.3502897132967117E-2</v>
      </c>
      <c r="M47">
        <f t="shared" si="35"/>
        <v>0.50696064414177133</v>
      </c>
      <c r="N47">
        <f t="shared" si="35"/>
        <v>-8.0141470389043568E-2</v>
      </c>
      <c r="O47">
        <f t="shared" si="35"/>
        <v>-0.58296335314922121</v>
      </c>
      <c r="P47">
        <f t="shared" si="35"/>
        <v>0.42268041237113396</v>
      </c>
    </row>
    <row r="48" spans="2:16" x14ac:dyDescent="0.25">
      <c r="B48">
        <f t="shared" ref="B48:G48" si="36">B24/$B$6</f>
        <v>2.2301186178442496</v>
      </c>
      <c r="C48">
        <f t="shared" si="36"/>
        <v>1.3399690562145437</v>
      </c>
      <c r="D48">
        <f t="shared" si="36"/>
        <v>3.1201650335224338</v>
      </c>
      <c r="E48">
        <f t="shared" si="36"/>
        <v>0.77524497163486328</v>
      </c>
      <c r="F48">
        <f t="shared" si="36"/>
        <v>0.1185146982980918</v>
      </c>
      <c r="G48">
        <f t="shared" si="36"/>
        <v>1.4319752449716348</v>
      </c>
      <c r="K48">
        <f t="shared" ref="K48:P48" si="37">K24/$K$6</f>
        <v>0.21356008729024004</v>
      </c>
      <c r="L48">
        <f t="shared" si="37"/>
        <v>-7.938896831966287E-2</v>
      </c>
      <c r="M48">
        <f t="shared" si="37"/>
        <v>0.50650914290014293</v>
      </c>
      <c r="N48">
        <f t="shared" si="37"/>
        <v>-5.7566408307622843E-2</v>
      </c>
      <c r="O48">
        <f t="shared" si="37"/>
        <v>-0.55542177740988785</v>
      </c>
      <c r="P48">
        <f t="shared" si="37"/>
        <v>0.44021371058770409</v>
      </c>
    </row>
    <row r="49" spans="2:16" x14ac:dyDescent="0.25">
      <c r="B49">
        <f t="shared" ref="B49:G49" si="38">B25/$B$6</f>
        <v>2.215884476534296</v>
      </c>
      <c r="C49">
        <f t="shared" si="38"/>
        <v>1.273749355337803</v>
      </c>
      <c r="D49">
        <f t="shared" si="38"/>
        <v>3.1581227436823101</v>
      </c>
      <c r="E49">
        <f t="shared" si="38"/>
        <v>0.75420319752449716</v>
      </c>
      <c r="F49">
        <f t="shared" si="38"/>
        <v>7.0242392986075292E-2</v>
      </c>
      <c r="G49">
        <f t="shared" si="38"/>
        <v>1.4382671480144404</v>
      </c>
      <c r="K49">
        <f t="shared" ref="K49:P49" si="39">K25/$K$6</f>
        <v>0.20362705997441494</v>
      </c>
      <c r="L49">
        <f t="shared" si="39"/>
        <v>-9.7674768605613652E-2</v>
      </c>
      <c r="M49">
        <f t="shared" si="39"/>
        <v>0.50485363834750541</v>
      </c>
      <c r="N49">
        <f t="shared" si="39"/>
        <v>-3.9431108435548201E-2</v>
      </c>
      <c r="O49">
        <f t="shared" si="39"/>
        <v>-0.52961095643013012</v>
      </c>
      <c r="P49">
        <f t="shared" si="39"/>
        <v>0.45074873955903377</v>
      </c>
    </row>
    <row r="50" spans="2:16" x14ac:dyDescent="0.25">
      <c r="B50">
        <f t="shared" ref="B50:G50" si="40">B26/$B$6</f>
        <v>2.2015471892728207</v>
      </c>
      <c r="C50">
        <f t="shared" si="40"/>
        <v>1.2070139247034555</v>
      </c>
      <c r="D50">
        <f t="shared" si="40"/>
        <v>3.1960804538421863</v>
      </c>
      <c r="E50">
        <f t="shared" si="40"/>
        <v>0.73398659102630215</v>
      </c>
      <c r="F50">
        <f t="shared" si="40"/>
        <v>2.3310985043837027E-2</v>
      </c>
      <c r="G50">
        <f t="shared" si="40"/>
        <v>1.4445590510572459</v>
      </c>
      <c r="K50">
        <f t="shared" ref="K50:P50" si="41">K26/$K$6</f>
        <v>0.1909850252088193</v>
      </c>
      <c r="L50">
        <f t="shared" si="41"/>
        <v>-0.10361953495372112</v>
      </c>
      <c r="M50">
        <f t="shared" si="41"/>
        <v>0.48558958537135977</v>
      </c>
      <c r="N50">
        <f t="shared" si="41"/>
        <v>-2.769207615320942E-2</v>
      </c>
      <c r="O50">
        <f t="shared" si="41"/>
        <v>-0.50327338400180599</v>
      </c>
      <c r="P50">
        <f t="shared" si="41"/>
        <v>0.44781398148844903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workbookViewId="0">
      <selection activeCell="Q10" sqref="Q10"/>
    </sheetView>
  </sheetViews>
  <sheetFormatPr defaultRowHeight="15" x14ac:dyDescent="0.25"/>
  <sheetData>
    <row r="2" spans="1:15" x14ac:dyDescent="0.25">
      <c r="A2" t="s">
        <v>0</v>
      </c>
      <c r="B2" t="s">
        <v>12</v>
      </c>
      <c r="C2" t="s">
        <v>3</v>
      </c>
      <c r="D2" t="s">
        <v>13</v>
      </c>
      <c r="E2" t="s">
        <v>3</v>
      </c>
      <c r="F2" t="s">
        <v>2</v>
      </c>
      <c r="G2" t="s">
        <v>4</v>
      </c>
      <c r="I2" t="s">
        <v>0</v>
      </c>
      <c r="J2" t="s">
        <v>1</v>
      </c>
      <c r="K2" t="s">
        <v>3</v>
      </c>
      <c r="L2" t="s">
        <v>2</v>
      </c>
      <c r="M2" t="s">
        <v>14</v>
      </c>
      <c r="N2" t="s">
        <v>15</v>
      </c>
      <c r="O2" t="s">
        <v>16</v>
      </c>
    </row>
    <row r="3" spans="1:15" x14ac:dyDescent="0.25">
      <c r="A3">
        <v>-1</v>
      </c>
      <c r="B3">
        <v>-1</v>
      </c>
      <c r="C3">
        <v>-1</v>
      </c>
      <c r="D3">
        <v>-2</v>
      </c>
      <c r="E3">
        <v>-2</v>
      </c>
      <c r="F3">
        <v>-2</v>
      </c>
      <c r="I3">
        <v>-1</v>
      </c>
      <c r="J3">
        <v>-1</v>
      </c>
      <c r="K3">
        <v>-1</v>
      </c>
      <c r="L3">
        <v>-2</v>
      </c>
      <c r="M3">
        <v>-2</v>
      </c>
      <c r="N3">
        <v>-2</v>
      </c>
    </row>
    <row r="4" spans="1:15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8</v>
      </c>
      <c r="I4" t="s">
        <v>5</v>
      </c>
      <c r="J4" t="s">
        <v>6</v>
      </c>
      <c r="K4" t="s">
        <v>7</v>
      </c>
      <c r="L4" t="s">
        <v>8</v>
      </c>
      <c r="M4" t="s">
        <v>6</v>
      </c>
      <c r="N4" t="s">
        <v>7</v>
      </c>
      <c r="O4" t="s">
        <v>8</v>
      </c>
    </row>
    <row r="5" spans="1:15" x14ac:dyDescent="0.25">
      <c r="A5" t="s">
        <v>9</v>
      </c>
      <c r="B5" t="s">
        <v>12</v>
      </c>
      <c r="C5" t="s">
        <v>3</v>
      </c>
      <c r="D5" t="s">
        <v>13</v>
      </c>
      <c r="E5" t="s">
        <v>10</v>
      </c>
      <c r="F5" t="s">
        <v>2</v>
      </c>
      <c r="G5" t="s">
        <v>11</v>
      </c>
      <c r="I5" t="s">
        <v>9</v>
      </c>
      <c r="J5" t="s">
        <v>1</v>
      </c>
      <c r="K5" t="s">
        <v>3</v>
      </c>
      <c r="L5" t="s">
        <v>2</v>
      </c>
      <c r="M5" t="s">
        <v>17</v>
      </c>
      <c r="N5" t="s">
        <v>15</v>
      </c>
      <c r="O5" t="s">
        <v>18</v>
      </c>
    </row>
    <row r="6" spans="1:15" x14ac:dyDescent="0.25">
      <c r="A6">
        <v>0</v>
      </c>
      <c r="B6">
        <v>9.6819999999999996E-3</v>
      </c>
      <c r="C6">
        <v>9.0080000000000004E-3</v>
      </c>
      <c r="D6">
        <v>1.0355E-2</v>
      </c>
      <c r="E6">
        <v>1.2E-4</v>
      </c>
      <c r="F6">
        <v>-1.5100000000000001E-3</v>
      </c>
      <c r="G6">
        <v>1.7489999999999999E-3</v>
      </c>
      <c r="I6">
        <v>0</v>
      </c>
      <c r="J6">
        <v>1.5841000000000001E-2</v>
      </c>
      <c r="K6">
        <v>1.3688000000000001E-2</v>
      </c>
      <c r="L6">
        <v>1.7992999999999999E-2</v>
      </c>
      <c r="M6">
        <v>7.247E-3</v>
      </c>
      <c r="N6">
        <v>3.424E-3</v>
      </c>
      <c r="O6">
        <v>1.1070999999999999E-2</v>
      </c>
    </row>
    <row r="7" spans="1:15" x14ac:dyDescent="0.25">
      <c r="A7">
        <v>1</v>
      </c>
      <c r="B7">
        <v>1.3690000000000001E-2</v>
      </c>
      <c r="C7">
        <v>1.2345E-2</v>
      </c>
      <c r="D7">
        <v>1.5035E-2</v>
      </c>
      <c r="E7">
        <v>9.1000000000000003E-5</v>
      </c>
      <c r="F7">
        <v>-2.8310000000000002E-3</v>
      </c>
      <c r="G7">
        <v>3.0130000000000001E-3</v>
      </c>
      <c r="I7">
        <v>1</v>
      </c>
      <c r="J7">
        <v>2.9571E-2</v>
      </c>
      <c r="K7">
        <v>2.4521999999999999E-2</v>
      </c>
      <c r="L7">
        <v>3.4619999999999998E-2</v>
      </c>
      <c r="M7">
        <v>1.8481000000000001E-2</v>
      </c>
      <c r="N7">
        <v>1.2114E-2</v>
      </c>
      <c r="O7">
        <v>2.4849E-2</v>
      </c>
    </row>
    <row r="8" spans="1:15" x14ac:dyDescent="0.25">
      <c r="A8">
        <v>2</v>
      </c>
      <c r="B8">
        <v>1.4279999999999999E-2</v>
      </c>
      <c r="C8">
        <v>1.2355E-2</v>
      </c>
      <c r="D8">
        <v>1.6205000000000001E-2</v>
      </c>
      <c r="E8">
        <v>1.005E-3</v>
      </c>
      <c r="F8">
        <v>-2.8839999999999998E-3</v>
      </c>
      <c r="G8">
        <v>4.895E-3</v>
      </c>
      <c r="I8">
        <v>2</v>
      </c>
      <c r="J8">
        <v>3.7768000000000003E-2</v>
      </c>
      <c r="K8">
        <v>2.9401E-2</v>
      </c>
      <c r="L8">
        <v>4.6135000000000002E-2</v>
      </c>
      <c r="M8">
        <v>2.1930000000000002E-2</v>
      </c>
      <c r="N8">
        <v>1.3559999999999999E-2</v>
      </c>
      <c r="O8">
        <v>3.0300000000000001E-2</v>
      </c>
    </row>
    <row r="9" spans="1:15" x14ac:dyDescent="0.25">
      <c r="A9">
        <v>3</v>
      </c>
      <c r="B9">
        <v>1.4590000000000001E-2</v>
      </c>
      <c r="C9">
        <v>1.2241E-2</v>
      </c>
      <c r="D9">
        <v>1.6938000000000002E-2</v>
      </c>
      <c r="E9">
        <v>7.5900000000000002E-4</v>
      </c>
      <c r="F9">
        <v>-3.7690000000000002E-3</v>
      </c>
      <c r="G9">
        <v>5.287E-3</v>
      </c>
      <c r="I9">
        <v>3</v>
      </c>
      <c r="J9">
        <v>4.2672000000000002E-2</v>
      </c>
      <c r="K9">
        <v>3.141E-2</v>
      </c>
      <c r="L9">
        <v>5.3934000000000003E-2</v>
      </c>
      <c r="M9">
        <v>2.3758000000000001E-2</v>
      </c>
      <c r="N9">
        <v>1.3559999999999999E-2</v>
      </c>
      <c r="O9">
        <v>3.3954999999999999E-2</v>
      </c>
    </row>
    <row r="10" spans="1:15" x14ac:dyDescent="0.25">
      <c r="A10">
        <v>4</v>
      </c>
      <c r="B10">
        <v>1.4725E-2</v>
      </c>
      <c r="C10">
        <v>1.1988E-2</v>
      </c>
      <c r="D10">
        <v>1.7461999999999998E-2</v>
      </c>
      <c r="E10">
        <v>2.2599999999999999E-4</v>
      </c>
      <c r="F10">
        <v>-4.7800000000000004E-3</v>
      </c>
      <c r="G10">
        <v>5.2329999999999998E-3</v>
      </c>
      <c r="I10">
        <v>4</v>
      </c>
      <c r="J10">
        <v>4.4589999999999998E-2</v>
      </c>
      <c r="K10">
        <v>3.0896E-2</v>
      </c>
      <c r="L10">
        <v>5.8283000000000001E-2</v>
      </c>
      <c r="M10">
        <v>2.7709999999999999E-2</v>
      </c>
      <c r="N10">
        <v>1.5821000000000002E-2</v>
      </c>
      <c r="O10">
        <v>3.9598000000000001E-2</v>
      </c>
    </row>
    <row r="11" spans="1:15" x14ac:dyDescent="0.25">
      <c r="A11">
        <v>5</v>
      </c>
      <c r="B11">
        <v>1.448E-2</v>
      </c>
      <c r="C11">
        <v>1.1516999999999999E-2</v>
      </c>
      <c r="D11">
        <v>1.7441999999999999E-2</v>
      </c>
      <c r="E11">
        <v>1.1400000000000001E-4</v>
      </c>
      <c r="F11">
        <v>-5.0010000000000002E-3</v>
      </c>
      <c r="G11">
        <v>5.228E-3</v>
      </c>
      <c r="I11">
        <v>5</v>
      </c>
      <c r="J11">
        <v>4.5157000000000003E-2</v>
      </c>
      <c r="K11">
        <v>2.9118000000000002E-2</v>
      </c>
      <c r="L11">
        <v>6.1197000000000001E-2</v>
      </c>
      <c r="M11">
        <v>2.9293E-2</v>
      </c>
      <c r="N11">
        <v>1.553E-2</v>
      </c>
      <c r="O11">
        <v>4.3055000000000003E-2</v>
      </c>
    </row>
    <row r="12" spans="1:15" x14ac:dyDescent="0.25">
      <c r="A12">
        <v>6</v>
      </c>
      <c r="B12">
        <v>1.4126E-2</v>
      </c>
      <c r="C12">
        <v>1.1030999999999999E-2</v>
      </c>
      <c r="D12">
        <v>1.7219999999999999E-2</v>
      </c>
      <c r="E12">
        <v>2.4600000000000002E-4</v>
      </c>
      <c r="F12">
        <v>-4.6889999999999996E-3</v>
      </c>
      <c r="G12">
        <v>5.1809999999999998E-3</v>
      </c>
      <c r="I12">
        <v>6</v>
      </c>
      <c r="J12">
        <v>4.4641E-2</v>
      </c>
      <c r="K12">
        <v>2.6362E-2</v>
      </c>
      <c r="L12">
        <v>6.2920000000000004E-2</v>
      </c>
      <c r="M12">
        <v>2.9075E-2</v>
      </c>
      <c r="N12">
        <v>1.3473000000000001E-2</v>
      </c>
      <c r="O12">
        <v>4.4677000000000001E-2</v>
      </c>
    </row>
    <row r="13" spans="1:15" x14ac:dyDescent="0.25">
      <c r="A13">
        <v>7</v>
      </c>
      <c r="B13">
        <v>1.3783999999999999E-2</v>
      </c>
      <c r="C13">
        <v>1.0598E-2</v>
      </c>
      <c r="D13">
        <v>1.6969999999999999E-2</v>
      </c>
      <c r="E13">
        <v>4.5100000000000001E-4</v>
      </c>
      <c r="F13">
        <v>-4.1700000000000001E-3</v>
      </c>
      <c r="G13">
        <v>5.0730000000000003E-3</v>
      </c>
      <c r="I13">
        <v>7</v>
      </c>
      <c r="J13">
        <v>4.2286999999999998E-2</v>
      </c>
      <c r="K13">
        <v>2.206E-2</v>
      </c>
      <c r="L13">
        <v>6.2514E-2</v>
      </c>
      <c r="M13">
        <v>2.8888E-2</v>
      </c>
      <c r="N13">
        <v>1.1653999999999999E-2</v>
      </c>
      <c r="O13">
        <v>4.6122999999999997E-2</v>
      </c>
    </row>
    <row r="14" spans="1:15" x14ac:dyDescent="0.25">
      <c r="A14">
        <v>8</v>
      </c>
      <c r="B14">
        <v>1.3424E-2</v>
      </c>
      <c r="C14">
        <v>1.0175E-2</v>
      </c>
      <c r="D14">
        <v>1.6673E-2</v>
      </c>
      <c r="E14">
        <v>7.18E-4</v>
      </c>
      <c r="F14">
        <v>-3.5500000000000002E-3</v>
      </c>
      <c r="G14">
        <v>4.9849999999999998E-3</v>
      </c>
      <c r="I14">
        <v>8</v>
      </c>
      <c r="J14">
        <v>3.8786000000000001E-2</v>
      </c>
      <c r="K14">
        <v>1.6965999999999998E-2</v>
      </c>
      <c r="L14">
        <v>6.0606E-2</v>
      </c>
      <c r="M14">
        <v>2.7706000000000001E-2</v>
      </c>
      <c r="N14">
        <v>9.0519999999999993E-3</v>
      </c>
      <c r="O14">
        <v>4.6358999999999997E-2</v>
      </c>
    </row>
    <row r="15" spans="1:15" x14ac:dyDescent="0.25">
      <c r="A15">
        <v>9</v>
      </c>
      <c r="B15">
        <v>1.3043000000000001E-2</v>
      </c>
      <c r="C15">
        <v>9.7370000000000009E-3</v>
      </c>
      <c r="D15">
        <v>1.635E-2</v>
      </c>
      <c r="E15">
        <v>1.0120000000000001E-3</v>
      </c>
      <c r="F15">
        <v>-2.9499999999999999E-3</v>
      </c>
      <c r="G15">
        <v>4.9740000000000001E-3</v>
      </c>
      <c r="I15">
        <v>9</v>
      </c>
      <c r="J15">
        <v>3.483E-2</v>
      </c>
      <c r="K15">
        <v>1.1738E-2</v>
      </c>
      <c r="L15">
        <v>5.7923000000000002E-2</v>
      </c>
      <c r="M15">
        <v>2.5651E-2</v>
      </c>
      <c r="N15">
        <v>5.7520000000000002E-3</v>
      </c>
      <c r="O15">
        <v>4.555E-2</v>
      </c>
    </row>
    <row r="16" spans="1:15" x14ac:dyDescent="0.25">
      <c r="A16">
        <v>10</v>
      </c>
      <c r="B16">
        <v>1.2661E-2</v>
      </c>
      <c r="C16">
        <v>9.2879999999999994E-3</v>
      </c>
      <c r="D16">
        <v>1.6034E-2</v>
      </c>
      <c r="E16">
        <v>1.289E-3</v>
      </c>
      <c r="F16">
        <v>-2.4629999999999999E-3</v>
      </c>
      <c r="G16">
        <v>5.0419999999999996E-3</v>
      </c>
      <c r="I16">
        <v>10</v>
      </c>
      <c r="J16">
        <v>3.0387999999999998E-2</v>
      </c>
      <c r="K16">
        <v>6.3010000000000002E-3</v>
      </c>
      <c r="L16">
        <v>5.4474000000000002E-2</v>
      </c>
      <c r="M16">
        <v>2.3521E-2</v>
      </c>
      <c r="N16">
        <v>2.552E-3</v>
      </c>
      <c r="O16">
        <v>4.4491000000000003E-2</v>
      </c>
    </row>
    <row r="17" spans="1:15" x14ac:dyDescent="0.25">
      <c r="A17">
        <v>11</v>
      </c>
      <c r="B17">
        <v>1.2283000000000001E-2</v>
      </c>
      <c r="C17">
        <v>8.8360000000000001E-3</v>
      </c>
      <c r="D17">
        <v>1.5730999999999998E-2</v>
      </c>
      <c r="E17">
        <v>1.5280000000000001E-3</v>
      </c>
      <c r="F17">
        <v>-2.1069999999999999E-3</v>
      </c>
      <c r="G17">
        <v>5.1640000000000002E-3</v>
      </c>
      <c r="I17">
        <v>11</v>
      </c>
      <c r="J17">
        <v>2.5690999999999999E-2</v>
      </c>
      <c r="K17">
        <v>8.3699999999999996E-4</v>
      </c>
      <c r="L17">
        <v>5.0546000000000001E-2</v>
      </c>
      <c r="M17">
        <v>2.1090000000000001E-2</v>
      </c>
      <c r="N17">
        <v>-7.8399999999999997E-4</v>
      </c>
      <c r="O17">
        <v>4.2964000000000002E-2</v>
      </c>
    </row>
    <row r="18" spans="1:15" x14ac:dyDescent="0.25">
      <c r="A18">
        <v>12</v>
      </c>
      <c r="B18">
        <v>1.1911E-2</v>
      </c>
      <c r="C18">
        <v>8.3820000000000006E-3</v>
      </c>
      <c r="D18">
        <v>1.5440000000000001E-2</v>
      </c>
      <c r="E18">
        <v>1.725E-3</v>
      </c>
      <c r="F18">
        <v>-1.859E-3</v>
      </c>
      <c r="G18">
        <v>5.3099999999999996E-3</v>
      </c>
      <c r="I18">
        <v>12</v>
      </c>
      <c r="J18">
        <v>2.1070999999999999E-2</v>
      </c>
      <c r="K18">
        <v>-4.372E-3</v>
      </c>
      <c r="L18">
        <v>4.6515000000000001E-2</v>
      </c>
      <c r="M18">
        <v>1.8380000000000001E-2</v>
      </c>
      <c r="N18">
        <v>-4.2529999999999998E-3</v>
      </c>
      <c r="O18">
        <v>4.1014000000000002E-2</v>
      </c>
    </row>
    <row r="19" spans="1:15" x14ac:dyDescent="0.25">
      <c r="A19">
        <v>13</v>
      </c>
      <c r="B19">
        <v>1.1546000000000001E-2</v>
      </c>
      <c r="C19">
        <v>7.9279999999999993E-3</v>
      </c>
      <c r="D19">
        <v>1.5162999999999999E-2</v>
      </c>
      <c r="E19">
        <v>1.8779999999999999E-3</v>
      </c>
      <c r="F19">
        <v>-1.6919999999999999E-3</v>
      </c>
      <c r="G19">
        <v>5.4479999999999997E-3</v>
      </c>
      <c r="I19">
        <v>13</v>
      </c>
      <c r="J19">
        <v>1.6608999999999999E-2</v>
      </c>
      <c r="K19">
        <v>-9.2700000000000005E-3</v>
      </c>
      <c r="L19">
        <v>4.2487999999999998E-2</v>
      </c>
      <c r="M19">
        <v>1.5757E-2</v>
      </c>
      <c r="N19">
        <v>-7.4960000000000001E-3</v>
      </c>
      <c r="O19">
        <v>3.9010000000000003E-2</v>
      </c>
    </row>
    <row r="20" spans="1:15" x14ac:dyDescent="0.25">
      <c r="A20">
        <v>14</v>
      </c>
      <c r="B20">
        <v>1.1191E-2</v>
      </c>
      <c r="C20">
        <v>7.4809999999999998E-3</v>
      </c>
      <c r="D20">
        <v>1.4900999999999999E-2</v>
      </c>
      <c r="E20">
        <v>1.9880000000000002E-3</v>
      </c>
      <c r="F20">
        <v>-1.578E-3</v>
      </c>
      <c r="G20">
        <v>5.555E-3</v>
      </c>
      <c r="I20">
        <v>14</v>
      </c>
      <c r="J20">
        <v>1.242E-2</v>
      </c>
      <c r="K20">
        <v>-1.3742000000000001E-2</v>
      </c>
      <c r="L20">
        <v>3.8582999999999999E-2</v>
      </c>
      <c r="M20">
        <v>1.3219E-2</v>
      </c>
      <c r="N20">
        <v>-1.0508999999999999E-2</v>
      </c>
      <c r="O20">
        <v>3.6948000000000002E-2</v>
      </c>
    </row>
    <row r="21" spans="1:15" x14ac:dyDescent="0.25">
      <c r="A21">
        <v>15</v>
      </c>
      <c r="B21">
        <v>1.0847000000000001E-2</v>
      </c>
      <c r="C21">
        <v>7.0410000000000004E-3</v>
      </c>
      <c r="D21">
        <v>1.4652E-2</v>
      </c>
      <c r="E21">
        <v>2.0609999999999999E-3</v>
      </c>
      <c r="F21">
        <v>-1.498E-3</v>
      </c>
      <c r="G21">
        <v>5.6189999999999999E-3</v>
      </c>
      <c r="I21">
        <v>15</v>
      </c>
      <c r="J21">
        <v>8.6490000000000004E-3</v>
      </c>
      <c r="K21">
        <v>-1.7631000000000001E-2</v>
      </c>
      <c r="L21">
        <v>3.4928000000000001E-2</v>
      </c>
      <c r="M21">
        <v>1.077E-2</v>
      </c>
      <c r="N21">
        <v>-1.3275E-2</v>
      </c>
      <c r="O21">
        <v>3.4814999999999999E-2</v>
      </c>
    </row>
    <row r="22" spans="1:15" x14ac:dyDescent="0.25">
      <c r="A22">
        <v>16</v>
      </c>
      <c r="B22">
        <v>1.0513E-2</v>
      </c>
      <c r="C22">
        <v>6.6119999999999998E-3</v>
      </c>
      <c r="D22">
        <v>1.4415000000000001E-2</v>
      </c>
      <c r="E22">
        <v>2.101E-3</v>
      </c>
      <c r="F22">
        <v>-1.4369999999999999E-3</v>
      </c>
      <c r="G22">
        <v>5.6389999999999999E-3</v>
      </c>
      <c r="I22">
        <v>16</v>
      </c>
      <c r="J22">
        <v>5.3299999999999997E-3</v>
      </c>
      <c r="K22">
        <v>-2.0872999999999999E-2</v>
      </c>
      <c r="L22">
        <v>3.1531999999999998E-2</v>
      </c>
      <c r="M22">
        <v>8.548E-3</v>
      </c>
      <c r="N22">
        <v>-1.5640000000000001E-2</v>
      </c>
      <c r="O22">
        <v>3.2736000000000001E-2</v>
      </c>
    </row>
    <row r="23" spans="1:15" x14ac:dyDescent="0.25">
      <c r="A23">
        <v>17</v>
      </c>
      <c r="B23">
        <v>1.0191E-2</v>
      </c>
      <c r="C23">
        <v>6.1939999999999999E-3</v>
      </c>
      <c r="D23">
        <v>1.4187999999999999E-2</v>
      </c>
      <c r="E23">
        <v>2.1150000000000001E-3</v>
      </c>
      <c r="F23">
        <v>-1.3879999999999999E-3</v>
      </c>
      <c r="G23">
        <v>5.6169999999999996E-3</v>
      </c>
      <c r="I23">
        <v>17</v>
      </c>
      <c r="J23">
        <v>2.4849999999999998E-3</v>
      </c>
      <c r="K23">
        <v>-2.3421000000000001E-2</v>
      </c>
      <c r="L23">
        <v>2.8391E-2</v>
      </c>
      <c r="M23">
        <v>6.5770000000000004E-3</v>
      </c>
      <c r="N23">
        <v>-1.7568E-2</v>
      </c>
      <c r="O23">
        <v>3.0720999999999998E-2</v>
      </c>
    </row>
    <row r="24" spans="1:15" x14ac:dyDescent="0.25">
      <c r="A24">
        <v>18</v>
      </c>
      <c r="B24">
        <v>9.8799999999999999E-3</v>
      </c>
      <c r="C24">
        <v>5.79E-3</v>
      </c>
      <c r="D24">
        <v>1.397E-2</v>
      </c>
      <c r="E24">
        <v>2.1080000000000001E-3</v>
      </c>
      <c r="F24">
        <v>-1.3450000000000001E-3</v>
      </c>
      <c r="G24">
        <v>5.561E-3</v>
      </c>
      <c r="I24">
        <v>18</v>
      </c>
      <c r="J24">
        <v>1.4300000000000001E-4</v>
      </c>
      <c r="K24">
        <v>-2.5222999999999999E-2</v>
      </c>
      <c r="L24">
        <v>2.5509E-2</v>
      </c>
      <c r="M24">
        <v>4.8430000000000001E-3</v>
      </c>
      <c r="N24">
        <v>-1.9060000000000001E-2</v>
      </c>
      <c r="O24">
        <v>2.8746000000000001E-2</v>
      </c>
    </row>
    <row r="25" spans="1:15" x14ac:dyDescent="0.25">
      <c r="A25">
        <v>19</v>
      </c>
      <c r="B25">
        <v>9.58E-3</v>
      </c>
      <c r="C25">
        <v>5.4000000000000003E-3</v>
      </c>
      <c r="D25">
        <v>1.376E-2</v>
      </c>
      <c r="E25">
        <v>2.085E-3</v>
      </c>
      <c r="F25">
        <v>-1.307E-3</v>
      </c>
      <c r="G25">
        <v>5.476E-3</v>
      </c>
      <c r="I25">
        <v>19</v>
      </c>
      <c r="J25">
        <v>-1.7110000000000001E-3</v>
      </c>
      <c r="K25">
        <v>-2.6287000000000001E-2</v>
      </c>
      <c r="L25">
        <v>2.2863999999999999E-2</v>
      </c>
      <c r="M25">
        <v>3.3839999999999999E-3</v>
      </c>
      <c r="N25">
        <v>-2.0073000000000001E-2</v>
      </c>
      <c r="O25">
        <v>2.6839999999999999E-2</v>
      </c>
    </row>
    <row r="26" spans="1:15" x14ac:dyDescent="0.25">
      <c r="A26">
        <v>20</v>
      </c>
      <c r="B26">
        <v>9.2890000000000004E-3</v>
      </c>
      <c r="C26">
        <v>5.0239999999999998E-3</v>
      </c>
      <c r="D26">
        <v>1.3554999999999999E-2</v>
      </c>
      <c r="E26">
        <v>2.049E-3</v>
      </c>
      <c r="F26">
        <v>-1.2719999999999999E-3</v>
      </c>
      <c r="G26">
        <v>5.3709999999999999E-3</v>
      </c>
      <c r="I26">
        <v>20</v>
      </c>
      <c r="J26">
        <v>-3.1110000000000001E-3</v>
      </c>
      <c r="K26">
        <v>-2.6651000000000001E-2</v>
      </c>
      <c r="L26">
        <v>2.043E-2</v>
      </c>
      <c r="M26">
        <v>2.196E-3</v>
      </c>
      <c r="N26">
        <v>-2.0615999999999999E-2</v>
      </c>
      <c r="O26">
        <v>2.5009E-2</v>
      </c>
    </row>
    <row r="27" spans="1:15" x14ac:dyDescent="0.25">
      <c r="A27" t="s">
        <v>0</v>
      </c>
      <c r="B27" t="s">
        <v>12</v>
      </c>
      <c r="C27" t="s">
        <v>3</v>
      </c>
      <c r="D27" t="s">
        <v>13</v>
      </c>
      <c r="E27" t="s">
        <v>3</v>
      </c>
      <c r="F27" t="s">
        <v>2</v>
      </c>
      <c r="G27" t="s">
        <v>4</v>
      </c>
    </row>
    <row r="30" spans="1:15" x14ac:dyDescent="0.25">
      <c r="B30">
        <f>B6/$B$6</f>
        <v>1</v>
      </c>
      <c r="C30">
        <f t="shared" ref="C30:G30" si="0">C6/$B$6</f>
        <v>0.93038628382565591</v>
      </c>
      <c r="D30">
        <f t="shared" si="0"/>
        <v>1.0695104317289816</v>
      </c>
      <c r="E30">
        <f t="shared" si="0"/>
        <v>1.2394133443503409E-2</v>
      </c>
      <c r="F30">
        <f t="shared" si="0"/>
        <v>-0.15595951249741791</v>
      </c>
      <c r="G30">
        <f t="shared" si="0"/>
        <v>0.18064449493906218</v>
      </c>
      <c r="J30">
        <f>J6/$J$6</f>
        <v>1</v>
      </c>
      <c r="K30">
        <f t="shared" ref="K30:O30" si="1">K6/$J$6</f>
        <v>0.86408686320308059</v>
      </c>
      <c r="L30">
        <f t="shared" si="1"/>
        <v>1.1358500094690991</v>
      </c>
      <c r="M30">
        <f t="shared" si="1"/>
        <v>0.45748374471308628</v>
      </c>
      <c r="N30">
        <f t="shared" si="1"/>
        <v>0.21614797045641057</v>
      </c>
      <c r="O30">
        <f t="shared" si="1"/>
        <v>0.69888264629758212</v>
      </c>
    </row>
    <row r="31" spans="1:15" x14ac:dyDescent="0.25">
      <c r="B31">
        <f t="shared" ref="B31:G31" si="2">B7/$B$6</f>
        <v>1.4139640570130139</v>
      </c>
      <c r="C31">
        <f t="shared" si="2"/>
        <v>1.2750464780004132</v>
      </c>
      <c r="D31">
        <f t="shared" si="2"/>
        <v>1.5528816360256146</v>
      </c>
      <c r="E31">
        <f t="shared" si="2"/>
        <v>9.3988845279900854E-3</v>
      </c>
      <c r="F31">
        <f t="shared" si="2"/>
        <v>-0.29239826482131792</v>
      </c>
      <c r="G31">
        <f t="shared" si="2"/>
        <v>0.31119603387729811</v>
      </c>
      <c r="J31">
        <f t="shared" ref="J31:O31" si="3">J7/$J$6</f>
        <v>1.8667382109715294</v>
      </c>
      <c r="K31">
        <f t="shared" si="3"/>
        <v>1.548008332807272</v>
      </c>
      <c r="L31">
        <f t="shared" si="3"/>
        <v>2.1854680891357865</v>
      </c>
      <c r="M31">
        <f t="shared" si="3"/>
        <v>1.1666561454453632</v>
      </c>
      <c r="N31">
        <f t="shared" si="3"/>
        <v>0.76472444921406468</v>
      </c>
      <c r="O31">
        <f t="shared" si="3"/>
        <v>1.5686509690044819</v>
      </c>
    </row>
    <row r="32" spans="1:15" x14ac:dyDescent="0.25">
      <c r="B32">
        <f t="shared" ref="B32:G32" si="4">B8/$B$6</f>
        <v>1.4749018797769056</v>
      </c>
      <c r="C32">
        <f t="shared" si="4"/>
        <v>1.2760793224540385</v>
      </c>
      <c r="D32">
        <f t="shared" si="4"/>
        <v>1.6737244370997728</v>
      </c>
      <c r="E32">
        <f t="shared" si="4"/>
        <v>0.10380086758934105</v>
      </c>
      <c r="F32">
        <f t="shared" si="4"/>
        <v>-0.2978723404255319</v>
      </c>
      <c r="G32">
        <f t="shared" si="4"/>
        <v>0.50557736004957654</v>
      </c>
      <c r="J32">
        <f t="shared" ref="J32:O32" si="5">J8/$J$6</f>
        <v>2.3841929171138188</v>
      </c>
      <c r="K32">
        <f t="shared" si="5"/>
        <v>1.8560065652420932</v>
      </c>
      <c r="L32">
        <f t="shared" si="5"/>
        <v>2.9123792689855437</v>
      </c>
      <c r="M32">
        <f t="shared" si="5"/>
        <v>1.3843822990972792</v>
      </c>
      <c r="N32">
        <f t="shared" si="5"/>
        <v>0.85600656524209318</v>
      </c>
      <c r="O32">
        <f t="shared" si="5"/>
        <v>1.9127580329524649</v>
      </c>
    </row>
    <row r="33" spans="2:15" x14ac:dyDescent="0.25">
      <c r="B33">
        <f t="shared" ref="B33:G33" si="6">B9/$B$6</f>
        <v>1.5069200578392896</v>
      </c>
      <c r="C33">
        <f t="shared" si="6"/>
        <v>1.2643048956827103</v>
      </c>
      <c r="D33">
        <f t="shared" si="6"/>
        <v>1.7494319355505064</v>
      </c>
      <c r="E33">
        <f t="shared" si="6"/>
        <v>7.839289403015906E-2</v>
      </c>
      <c r="F33">
        <f t="shared" si="6"/>
        <v>-0.38927907457136957</v>
      </c>
      <c r="G33">
        <f t="shared" si="6"/>
        <v>0.54606486263168774</v>
      </c>
      <c r="J33">
        <f t="shared" ref="J33:O33" si="7">J9/$J$6</f>
        <v>2.6937693327441448</v>
      </c>
      <c r="K33">
        <f t="shared" si="7"/>
        <v>1.9828293668329018</v>
      </c>
      <c r="L33">
        <f t="shared" si="7"/>
        <v>3.404709298655388</v>
      </c>
      <c r="M33">
        <f t="shared" si="7"/>
        <v>1.4997790543526293</v>
      </c>
      <c r="N33">
        <f t="shared" si="7"/>
        <v>0.85600656524209318</v>
      </c>
      <c r="O33">
        <f t="shared" si="7"/>
        <v>2.1434884161353449</v>
      </c>
    </row>
    <row r="34" spans="2:15" x14ac:dyDescent="0.25">
      <c r="B34">
        <f t="shared" ref="B34:G34" si="8">B10/$B$6</f>
        <v>1.5208634579632307</v>
      </c>
      <c r="C34">
        <f t="shared" si="8"/>
        <v>1.2381739310059905</v>
      </c>
      <c r="D34">
        <f t="shared" si="8"/>
        <v>1.8035529849204708</v>
      </c>
      <c r="E34">
        <f t="shared" si="8"/>
        <v>2.334228465193142E-2</v>
      </c>
      <c r="F34">
        <f t="shared" si="8"/>
        <v>-0.49369964883288581</v>
      </c>
      <c r="G34">
        <f t="shared" si="8"/>
        <v>0.54048750258211109</v>
      </c>
      <c r="J34">
        <f t="shared" ref="J34:O34" si="9">J10/$J$6</f>
        <v>2.8148475475033137</v>
      </c>
      <c r="K34">
        <f t="shared" si="9"/>
        <v>1.9503819203333121</v>
      </c>
      <c r="L34">
        <f t="shared" si="9"/>
        <v>3.6792500473454957</v>
      </c>
      <c r="M34">
        <f t="shared" si="9"/>
        <v>1.7492582538981123</v>
      </c>
      <c r="N34">
        <f t="shared" si="9"/>
        <v>0.99873745344359577</v>
      </c>
      <c r="O34">
        <f t="shared" si="9"/>
        <v>2.499715927024809</v>
      </c>
    </row>
    <row r="35" spans="2:15" x14ac:dyDescent="0.25">
      <c r="B35">
        <f t="shared" ref="B35:G35" si="10">B11/$B$6</f>
        <v>1.4955587688494114</v>
      </c>
      <c r="C35">
        <f t="shared" si="10"/>
        <v>1.1895269572402396</v>
      </c>
      <c r="D35">
        <f t="shared" si="10"/>
        <v>1.8014872960132204</v>
      </c>
      <c r="E35">
        <f t="shared" si="10"/>
        <v>1.1774426771328238E-2</v>
      </c>
      <c r="F35">
        <f t="shared" si="10"/>
        <v>-0.51652551125800461</v>
      </c>
      <c r="G35">
        <f t="shared" si="10"/>
        <v>0.53997108035529851</v>
      </c>
      <c r="J35">
        <f t="shared" ref="J35:O35" si="11">J11/$J$6</f>
        <v>2.850640742377375</v>
      </c>
      <c r="K35">
        <f t="shared" si="11"/>
        <v>1.8381415314689729</v>
      </c>
      <c r="L35">
        <f t="shared" si="11"/>
        <v>3.8632030806135975</v>
      </c>
      <c r="M35">
        <f t="shared" si="11"/>
        <v>1.8491888138375101</v>
      </c>
      <c r="N35">
        <f t="shared" si="11"/>
        <v>0.98036740104791364</v>
      </c>
      <c r="O35">
        <f t="shared" si="11"/>
        <v>2.7179470992992867</v>
      </c>
    </row>
    <row r="36" spans="2:15" x14ac:dyDescent="0.25">
      <c r="B36">
        <f t="shared" ref="B36:G36" si="12">B12/$B$6</f>
        <v>1.4589960751910762</v>
      </c>
      <c r="C36">
        <f t="shared" si="12"/>
        <v>1.1393307167940507</v>
      </c>
      <c r="D36">
        <f t="shared" si="12"/>
        <v>1.7785581491427391</v>
      </c>
      <c r="E36">
        <f t="shared" si="12"/>
        <v>2.5407973559181989E-2</v>
      </c>
      <c r="F36">
        <f t="shared" si="12"/>
        <v>-0.48430076430489566</v>
      </c>
      <c r="G36">
        <f t="shared" si="12"/>
        <v>0.53511671142325967</v>
      </c>
      <c r="J36">
        <f t="shared" ref="J36:O36" si="13">J12/$J$6</f>
        <v>2.8180670412221449</v>
      </c>
      <c r="K36">
        <f t="shared" si="13"/>
        <v>1.6641626159964649</v>
      </c>
      <c r="L36">
        <f t="shared" si="13"/>
        <v>3.9719714664478252</v>
      </c>
      <c r="M36">
        <f t="shared" si="13"/>
        <v>1.8354270563727038</v>
      </c>
      <c r="N36">
        <f t="shared" si="13"/>
        <v>0.85051448772173477</v>
      </c>
      <c r="O36">
        <f t="shared" si="13"/>
        <v>2.8203396250236725</v>
      </c>
    </row>
    <row r="37" spans="2:15" x14ac:dyDescent="0.25">
      <c r="B37">
        <f t="shared" ref="B37:G37" si="14">B13/$B$6</f>
        <v>1.4236727948770915</v>
      </c>
      <c r="C37">
        <f t="shared" si="14"/>
        <v>1.0946085519520761</v>
      </c>
      <c r="D37">
        <f t="shared" si="14"/>
        <v>1.752737037802107</v>
      </c>
      <c r="E37">
        <f t="shared" si="14"/>
        <v>4.6581284858500313E-2</v>
      </c>
      <c r="F37">
        <f t="shared" si="14"/>
        <v>-0.43069613716174349</v>
      </c>
      <c r="G37">
        <f t="shared" si="14"/>
        <v>0.52396199132410659</v>
      </c>
      <c r="J37">
        <f t="shared" ref="J37:O37" si="15">J13/$J$6</f>
        <v>2.6694653115333624</v>
      </c>
      <c r="K37">
        <f t="shared" si="15"/>
        <v>1.3925888517139069</v>
      </c>
      <c r="L37">
        <f t="shared" si="15"/>
        <v>3.9463417713528184</v>
      </c>
      <c r="M37">
        <f t="shared" si="15"/>
        <v>1.8236222460703237</v>
      </c>
      <c r="N37">
        <f t="shared" si="15"/>
        <v>0.73568587841676658</v>
      </c>
      <c r="O37">
        <f t="shared" si="15"/>
        <v>2.9116217410517011</v>
      </c>
    </row>
    <row r="38" spans="2:15" x14ac:dyDescent="0.25">
      <c r="B38">
        <f t="shared" ref="B38:G38" si="16">B14/$B$6</f>
        <v>1.3864903945465814</v>
      </c>
      <c r="C38">
        <f t="shared" si="16"/>
        <v>1.0509192315637266</v>
      </c>
      <c r="D38">
        <f t="shared" si="16"/>
        <v>1.7220615575294362</v>
      </c>
      <c r="E38">
        <f t="shared" si="16"/>
        <v>7.4158231770295402E-2</v>
      </c>
      <c r="F38">
        <f t="shared" si="16"/>
        <v>-0.36665978103697588</v>
      </c>
      <c r="G38">
        <f t="shared" si="16"/>
        <v>0.51487296013220407</v>
      </c>
      <c r="J38">
        <f t="shared" ref="J38:O38" si="17">J14/$J$6</f>
        <v>2.4484565368347959</v>
      </c>
      <c r="K38">
        <f t="shared" si="17"/>
        <v>1.0710182437977398</v>
      </c>
      <c r="L38">
        <f t="shared" si="17"/>
        <v>3.8258948298718511</v>
      </c>
      <c r="M38">
        <f t="shared" si="17"/>
        <v>1.7490057445868317</v>
      </c>
      <c r="N38">
        <f t="shared" si="17"/>
        <v>0.5714285714285714</v>
      </c>
      <c r="O38">
        <f t="shared" si="17"/>
        <v>2.9265197904172715</v>
      </c>
    </row>
    <row r="39" spans="2:15" x14ac:dyDescent="0.25">
      <c r="B39">
        <f t="shared" ref="B39:G39" si="18">B15/$B$6</f>
        <v>1.3471390208634582</v>
      </c>
      <c r="C39">
        <f t="shared" si="18"/>
        <v>1.0056806444949391</v>
      </c>
      <c r="D39">
        <f t="shared" si="18"/>
        <v>1.6887006816773396</v>
      </c>
      <c r="E39">
        <f t="shared" si="18"/>
        <v>0.10452385870687876</v>
      </c>
      <c r="F39">
        <f t="shared" si="18"/>
        <v>-0.30468911381945879</v>
      </c>
      <c r="G39">
        <f t="shared" si="18"/>
        <v>0.51373683123321634</v>
      </c>
      <c r="J39">
        <f t="shared" ref="J39:O39" si="19">J15/$J$6</f>
        <v>2.1987248279780314</v>
      </c>
      <c r="K39">
        <f t="shared" si="19"/>
        <v>0.74098857395366446</v>
      </c>
      <c r="L39">
        <f t="shared" si="19"/>
        <v>3.656524209330219</v>
      </c>
      <c r="M39">
        <f t="shared" si="19"/>
        <v>1.6192790859162931</v>
      </c>
      <c r="N39">
        <f t="shared" si="19"/>
        <v>0.36310838962186731</v>
      </c>
      <c r="O39">
        <f t="shared" si="19"/>
        <v>2.875449782210719</v>
      </c>
    </row>
    <row r="40" spans="2:15" x14ac:dyDescent="0.25">
      <c r="B40">
        <f t="shared" ref="B40:G40" si="20">B16/$B$6</f>
        <v>1.3076843627349721</v>
      </c>
      <c r="C40">
        <f t="shared" si="20"/>
        <v>0.95930592852716379</v>
      </c>
      <c r="D40">
        <f t="shared" si="20"/>
        <v>1.6560627969427804</v>
      </c>
      <c r="E40">
        <f t="shared" si="20"/>
        <v>0.1331336500722991</v>
      </c>
      <c r="F40">
        <f t="shared" si="20"/>
        <v>-0.25438958892790747</v>
      </c>
      <c r="G40">
        <f t="shared" si="20"/>
        <v>0.52076017351786819</v>
      </c>
      <c r="J40">
        <f t="shared" ref="J40:O40" si="21">J16/$J$6</f>
        <v>1.9183132378006438</v>
      </c>
      <c r="K40">
        <f t="shared" si="21"/>
        <v>0.39776529259516441</v>
      </c>
      <c r="L40">
        <f t="shared" si="21"/>
        <v>3.4387980556783031</v>
      </c>
      <c r="M40">
        <f t="shared" si="21"/>
        <v>1.4848178776592387</v>
      </c>
      <c r="N40">
        <f t="shared" si="21"/>
        <v>0.16110094059718452</v>
      </c>
      <c r="O40">
        <f t="shared" si="21"/>
        <v>2.8085979420491132</v>
      </c>
    </row>
    <row r="41" spans="2:15" x14ac:dyDescent="0.25">
      <c r="B41">
        <f t="shared" ref="B41:G41" si="22">B17/$B$6</f>
        <v>1.2686428423879366</v>
      </c>
      <c r="C41">
        <f t="shared" si="22"/>
        <v>0.91262135922330101</v>
      </c>
      <c r="D41">
        <f t="shared" si="22"/>
        <v>1.6247676099979342</v>
      </c>
      <c r="E41">
        <f t="shared" si="22"/>
        <v>0.1578186325139434</v>
      </c>
      <c r="F41">
        <f t="shared" si="22"/>
        <v>-0.21762032637884735</v>
      </c>
      <c r="G41">
        <f t="shared" si="22"/>
        <v>0.53336087585209668</v>
      </c>
      <c r="J41">
        <f t="shared" ref="J41:O41" si="23">J17/$J$6</f>
        <v>1.6218041790291016</v>
      </c>
      <c r="K41">
        <f t="shared" si="23"/>
        <v>5.2837573385518588E-2</v>
      </c>
      <c r="L41">
        <f t="shared" si="23"/>
        <v>3.1908339120005049</v>
      </c>
      <c r="M41">
        <f t="shared" si="23"/>
        <v>1.3313553437282999</v>
      </c>
      <c r="N41">
        <f t="shared" si="23"/>
        <v>-4.9491825011047277E-2</v>
      </c>
      <c r="O41">
        <f t="shared" si="23"/>
        <v>2.7122025124676474</v>
      </c>
    </row>
    <row r="42" spans="2:15" x14ac:dyDescent="0.25">
      <c r="B42">
        <f t="shared" ref="B42:G42" si="24">B18/$B$6</f>
        <v>1.2302210287130759</v>
      </c>
      <c r="C42">
        <f t="shared" si="24"/>
        <v>0.86573022102871322</v>
      </c>
      <c r="D42">
        <f t="shared" si="24"/>
        <v>1.5947118363974386</v>
      </c>
      <c r="E42">
        <f t="shared" si="24"/>
        <v>0.17816566825036151</v>
      </c>
      <c r="F42">
        <f t="shared" si="24"/>
        <v>-0.1920057839289403</v>
      </c>
      <c r="G42">
        <f t="shared" si="24"/>
        <v>0.54844040487502577</v>
      </c>
      <c r="J42">
        <f t="shared" ref="J42:O42" si="25">J18/$J$6</f>
        <v>1.3301559244997159</v>
      </c>
      <c r="K42">
        <f t="shared" si="25"/>
        <v>-0.27599267722997284</v>
      </c>
      <c r="L42">
        <f t="shared" si="25"/>
        <v>2.936367653557225</v>
      </c>
      <c r="M42">
        <f t="shared" si="25"/>
        <v>1.1602802853355216</v>
      </c>
      <c r="N42">
        <f t="shared" si="25"/>
        <v>-0.26848052521936744</v>
      </c>
      <c r="O42">
        <f t="shared" si="25"/>
        <v>2.5891042232182313</v>
      </c>
    </row>
    <row r="43" spans="2:15" x14ac:dyDescent="0.25">
      <c r="B43">
        <f t="shared" ref="B43:G43" si="26">B19/$B$6</f>
        <v>1.192522206155753</v>
      </c>
      <c r="C43">
        <f t="shared" si="26"/>
        <v>0.8188390828341251</v>
      </c>
      <c r="D43">
        <f t="shared" si="26"/>
        <v>1.5661020450320182</v>
      </c>
      <c r="E43">
        <f t="shared" si="26"/>
        <v>0.19396818839082833</v>
      </c>
      <c r="F43">
        <f t="shared" si="26"/>
        <v>-0.17475728155339806</v>
      </c>
      <c r="G43">
        <f t="shared" si="26"/>
        <v>0.56269365833505469</v>
      </c>
      <c r="J43">
        <f t="shared" ref="J43:O43" si="27">J19/$J$6</f>
        <v>1.0484817877659238</v>
      </c>
      <c r="K43">
        <f t="shared" si="27"/>
        <v>-0.58519032889337796</v>
      </c>
      <c r="L43">
        <f t="shared" si="27"/>
        <v>2.6821539044252254</v>
      </c>
      <c r="M43">
        <f t="shared" si="27"/>
        <v>0.99469730446310201</v>
      </c>
      <c r="N43">
        <f t="shared" si="27"/>
        <v>-0.47320244934031941</v>
      </c>
      <c r="O43">
        <f t="shared" si="27"/>
        <v>2.4625970582665238</v>
      </c>
    </row>
    <row r="44" spans="2:15" x14ac:dyDescent="0.25">
      <c r="B44">
        <f t="shared" ref="B44:G44" si="28">B20/$B$6</f>
        <v>1.1558562280520555</v>
      </c>
      <c r="C44">
        <f t="shared" si="28"/>
        <v>0.77267093575707502</v>
      </c>
      <c r="D44">
        <f t="shared" si="28"/>
        <v>1.5390415203470358</v>
      </c>
      <c r="E44">
        <f t="shared" si="28"/>
        <v>0.2053294773807065</v>
      </c>
      <c r="F44">
        <f t="shared" si="28"/>
        <v>-0.16298285478206984</v>
      </c>
      <c r="G44">
        <f t="shared" si="28"/>
        <v>0.57374509398884532</v>
      </c>
      <c r="J44">
        <f t="shared" ref="J44:O44" si="29">J20/$J$6</f>
        <v>0.78404141152705009</v>
      </c>
      <c r="K44">
        <f t="shared" si="29"/>
        <v>-0.86749573890537213</v>
      </c>
      <c r="L44">
        <f t="shared" si="29"/>
        <v>2.4356416892872921</v>
      </c>
      <c r="M44">
        <f t="shared" si="29"/>
        <v>0.83448014645540047</v>
      </c>
      <c r="N44">
        <f t="shared" si="29"/>
        <v>-0.66340508806262222</v>
      </c>
      <c r="O44">
        <f t="shared" si="29"/>
        <v>2.3324285083012435</v>
      </c>
    </row>
    <row r="45" spans="2:15" x14ac:dyDescent="0.25">
      <c r="B45">
        <f t="shared" ref="B45:G45" si="30">B21/$B$6</f>
        <v>1.1203263788473456</v>
      </c>
      <c r="C45">
        <f t="shared" si="30"/>
        <v>0.72722577979756253</v>
      </c>
      <c r="D45">
        <f t="shared" si="30"/>
        <v>1.5133236934517662</v>
      </c>
      <c r="E45">
        <f t="shared" si="30"/>
        <v>0.21286924189217105</v>
      </c>
      <c r="F45">
        <f t="shared" si="30"/>
        <v>-0.15472009915306756</v>
      </c>
      <c r="G45">
        <f t="shared" si="30"/>
        <v>0.58035529849204714</v>
      </c>
      <c r="J45">
        <f t="shared" ref="J45:O45" si="31">J21/$J$6</f>
        <v>0.54598825831702547</v>
      </c>
      <c r="K45">
        <f t="shared" si="31"/>
        <v>-1.1129979167981818</v>
      </c>
      <c r="L45">
        <f t="shared" si="31"/>
        <v>2.2049113061044125</v>
      </c>
      <c r="M45">
        <f t="shared" si="31"/>
        <v>0.67988132062369799</v>
      </c>
      <c r="N45">
        <f t="shared" si="31"/>
        <v>-0.83801527681333243</v>
      </c>
      <c r="O45">
        <f t="shared" si="31"/>
        <v>2.1977779180607282</v>
      </c>
    </row>
    <row r="46" spans="2:15" x14ac:dyDescent="0.25">
      <c r="B46">
        <f t="shared" ref="B46:G46" si="32">B22/$B$6</f>
        <v>1.085829374096261</v>
      </c>
      <c r="C46">
        <f t="shared" si="32"/>
        <v>0.68291675273703778</v>
      </c>
      <c r="D46">
        <f t="shared" si="32"/>
        <v>1.4888452799008471</v>
      </c>
      <c r="E46">
        <f t="shared" si="32"/>
        <v>0.21700061970667217</v>
      </c>
      <c r="F46">
        <f t="shared" si="32"/>
        <v>-0.14841974798595331</v>
      </c>
      <c r="G46">
        <f t="shared" si="32"/>
        <v>0.58242098739929771</v>
      </c>
      <c r="J46">
        <f t="shared" ref="J46:O46" si="33">J22/$J$6</f>
        <v>0.33646865728173725</v>
      </c>
      <c r="K46">
        <f t="shared" si="33"/>
        <v>-1.3176567135913135</v>
      </c>
      <c r="L46">
        <f t="shared" si="33"/>
        <v>1.9905309008269678</v>
      </c>
      <c r="M46">
        <f t="shared" si="33"/>
        <v>0.53961239820718387</v>
      </c>
      <c r="N46">
        <f t="shared" si="33"/>
        <v>-0.98731140710813714</v>
      </c>
      <c r="O46">
        <f t="shared" si="33"/>
        <v>2.0665362035225048</v>
      </c>
    </row>
    <row r="47" spans="2:15" x14ac:dyDescent="0.25">
      <c r="B47">
        <f t="shared" ref="B47:G47" si="34">B23/$B$6</f>
        <v>1.0525717826895271</v>
      </c>
      <c r="C47">
        <f t="shared" si="34"/>
        <v>0.63974385457550098</v>
      </c>
      <c r="D47">
        <f t="shared" si="34"/>
        <v>1.465399710803553</v>
      </c>
      <c r="E47">
        <f t="shared" si="34"/>
        <v>0.21844660194174759</v>
      </c>
      <c r="F47">
        <f t="shared" si="34"/>
        <v>-0.14335881016318941</v>
      </c>
      <c r="G47">
        <f t="shared" si="34"/>
        <v>0.58014872960132202</v>
      </c>
      <c r="J47">
        <f t="shared" ref="J47:O47" si="35">J23/$J$6</f>
        <v>0.15687140963323021</v>
      </c>
      <c r="K47">
        <f t="shared" si="35"/>
        <v>-1.4785051448772173</v>
      </c>
      <c r="L47">
        <f t="shared" si="35"/>
        <v>1.7922479641436777</v>
      </c>
      <c r="M47">
        <f t="shared" si="35"/>
        <v>0.41518843507354336</v>
      </c>
      <c r="N47">
        <f t="shared" si="35"/>
        <v>-1.1090208951455085</v>
      </c>
      <c r="O47">
        <f t="shared" si="35"/>
        <v>1.9393346379647747</v>
      </c>
    </row>
    <row r="48" spans="2:15" x14ac:dyDescent="0.25">
      <c r="B48">
        <f t="shared" ref="B48:G48" si="36">B24/$B$6</f>
        <v>1.0204503201817807</v>
      </c>
      <c r="C48">
        <f t="shared" si="36"/>
        <v>0.59801693864903949</v>
      </c>
      <c r="D48">
        <f t="shared" si="36"/>
        <v>1.4428837017145217</v>
      </c>
      <c r="E48">
        <f t="shared" si="36"/>
        <v>0.21772361082420988</v>
      </c>
      <c r="F48">
        <f t="shared" si="36"/>
        <v>-0.13891757901260071</v>
      </c>
      <c r="G48">
        <f t="shared" si="36"/>
        <v>0.57436480066102047</v>
      </c>
      <c r="J48">
        <f t="shared" ref="J48:O48" si="37">J24/$J$6</f>
        <v>9.0272078782905121E-3</v>
      </c>
      <c r="K48">
        <f t="shared" si="37"/>
        <v>-1.5922605896092417</v>
      </c>
      <c r="L48">
        <f t="shared" si="37"/>
        <v>1.6103150053658228</v>
      </c>
      <c r="M48">
        <f t="shared" si="37"/>
        <v>0.30572564863329332</v>
      </c>
      <c r="N48">
        <f t="shared" si="37"/>
        <v>-1.2032068682532668</v>
      </c>
      <c r="O48">
        <f t="shared" si="37"/>
        <v>1.8146581655198535</v>
      </c>
    </row>
    <row r="49" spans="2:15" x14ac:dyDescent="0.25">
      <c r="B49">
        <f t="shared" ref="B49:G49" si="38">B25/$B$6</f>
        <v>0.98946498657302218</v>
      </c>
      <c r="C49">
        <f t="shared" si="38"/>
        <v>0.55773600495765341</v>
      </c>
      <c r="D49">
        <f t="shared" si="38"/>
        <v>1.4211939681883909</v>
      </c>
      <c r="E49">
        <f t="shared" si="38"/>
        <v>0.21534806858087174</v>
      </c>
      <c r="F49">
        <f t="shared" si="38"/>
        <v>-0.13499277008882463</v>
      </c>
      <c r="G49">
        <f t="shared" si="38"/>
        <v>0.56558562280520552</v>
      </c>
      <c r="J49">
        <f t="shared" ref="J49:O49" si="39">J25/$J$6</f>
        <v>-0.10801085790038507</v>
      </c>
      <c r="K49">
        <f t="shared" si="39"/>
        <v>-1.6594280664099488</v>
      </c>
      <c r="L49">
        <f t="shared" si="39"/>
        <v>1.4433432232813583</v>
      </c>
      <c r="M49">
        <f t="shared" si="39"/>
        <v>0.21362287734360202</v>
      </c>
      <c r="N49">
        <f t="shared" si="39"/>
        <v>-1.2671548513351429</v>
      </c>
      <c r="O49">
        <f t="shared" si="39"/>
        <v>1.6943374786945267</v>
      </c>
    </row>
    <row r="50" spans="2:15" x14ac:dyDescent="0.25">
      <c r="B50">
        <f t="shared" ref="B50:G50" si="40">B26/$B$6</f>
        <v>0.95940921297252646</v>
      </c>
      <c r="C50">
        <f t="shared" si="40"/>
        <v>0.51890105350134275</v>
      </c>
      <c r="D50">
        <f t="shared" si="40"/>
        <v>1.4000206568890725</v>
      </c>
      <c r="E50">
        <f t="shared" si="40"/>
        <v>0.2116298285478207</v>
      </c>
      <c r="F50">
        <f t="shared" si="40"/>
        <v>-0.13137781450113611</v>
      </c>
      <c r="G50">
        <f t="shared" si="40"/>
        <v>0.55474075604214002</v>
      </c>
      <c r="J50">
        <f t="shared" ref="J50:O50" si="41">J26/$J$6</f>
        <v>-0.19638911684868379</v>
      </c>
      <c r="K50">
        <f t="shared" si="41"/>
        <v>-1.6824064137365065</v>
      </c>
      <c r="L50">
        <f t="shared" si="41"/>
        <v>1.2896913073669591</v>
      </c>
      <c r="M50">
        <f t="shared" si="41"/>
        <v>0.13862761189318856</v>
      </c>
      <c r="N50">
        <f t="shared" si="41"/>
        <v>-1.3014329903415187</v>
      </c>
      <c r="O50">
        <f t="shared" si="41"/>
        <v>1.5787513414557162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H31" sqref="H31"/>
    </sheetView>
  </sheetViews>
  <sheetFormatPr defaultRowHeight="15" x14ac:dyDescent="0.25"/>
  <sheetData>
    <row r="1" spans="1:15" s="4" customFormat="1" x14ac:dyDescent="0.25">
      <c r="A1" s="4" t="s">
        <v>30</v>
      </c>
      <c r="I1" s="4" t="s">
        <v>36</v>
      </c>
    </row>
    <row r="2" spans="1:15" x14ac:dyDescent="0.25">
      <c r="A2" t="s">
        <v>33</v>
      </c>
      <c r="B2" t="s">
        <v>31</v>
      </c>
      <c r="C2" t="s">
        <v>32</v>
      </c>
      <c r="E2" t="s">
        <v>33</v>
      </c>
      <c r="F2" t="s">
        <v>34</v>
      </c>
      <c r="G2" t="s">
        <v>35</v>
      </c>
      <c r="I2" t="s">
        <v>33</v>
      </c>
      <c r="J2" t="s">
        <v>31</v>
      </c>
      <c r="K2" t="s">
        <v>32</v>
      </c>
      <c r="M2" t="s">
        <v>33</v>
      </c>
      <c r="N2" t="s">
        <v>35</v>
      </c>
      <c r="O2" t="s">
        <v>34</v>
      </c>
    </row>
    <row r="3" spans="1:15" x14ac:dyDescent="0.25">
      <c r="A3">
        <v>1</v>
      </c>
      <c r="B3">
        <f>SUM('TVAR-news-recession'!S30)/SUM('TVAR-news-recession'!P30)</f>
        <v>0.75106157112526539</v>
      </c>
      <c r="C3">
        <f>SUM('TVAR-news-recession'!H$30)/SUM('TVAR-news-recession'!E$30)</f>
        <v>0.80087266957556535</v>
      </c>
      <c r="E3">
        <v>1</v>
      </c>
      <c r="F3">
        <f>SUM('TVAR-news-ZLB'!S$30)/SUM('TVAR-news-ZLB'!P$30)</f>
        <v>1.6385097749907784</v>
      </c>
      <c r="G3">
        <f>SUM('TVAR-news-ZLB'!H$30)/SUM('TVAR-news-ZLB'!E$30)</f>
        <v>1.3644823575029081</v>
      </c>
      <c r="I3">
        <v>1</v>
      </c>
      <c r="J3">
        <f>SUM('TVAR-bp-recession'!N30)/SUM('TVAR-bp-recession'!K30)</f>
        <v>-4.8912634509744894E-3</v>
      </c>
      <c r="K3">
        <f>SUM('TVAR-bp-recession'!E30)/SUM('TVAR-bp-recession'!B30)</f>
        <v>0.13109850438370294</v>
      </c>
      <c r="M3">
        <v>1</v>
      </c>
      <c r="N3">
        <f>SUM('TVAR-bp-ZLB'!M30)/SUM('TVAR-bp-ZLB'!J30)</f>
        <v>0.45748374471308628</v>
      </c>
      <c r="O3">
        <f>SUM('TVAR-bp-ZLB'!E30)/SUM('TVAR-bp-ZLB'!B30)</f>
        <v>1.2394133443503409E-2</v>
      </c>
    </row>
    <row r="4" spans="1:15" x14ac:dyDescent="0.25">
      <c r="A4">
        <f>A3+1</f>
        <v>2</v>
      </c>
      <c r="B4">
        <f>SUM('TVAR-news-recession'!S$30:S31)/SUM('TVAR-news-recession'!P$30:P31)</f>
        <v>0.62764307290391053</v>
      </c>
      <c r="C4">
        <f>SUM('TVAR-news-recession'!H$30:H31)/SUM('TVAR-news-recession'!E$30:E31)</f>
        <v>0.67240270183338702</v>
      </c>
      <c r="E4">
        <f>E3+1</f>
        <v>2</v>
      </c>
      <c r="F4">
        <f>SUM('TVAR-news-ZLB'!S$30:S31)/SUM('TVAR-news-ZLB'!P$30:P31)</f>
        <v>1.2651280918727916</v>
      </c>
      <c r="G4">
        <f>SUM('TVAR-news-ZLB'!H$30:H31)/SUM('TVAR-news-ZLB'!E$30:E31)</f>
        <v>1.0950734658599826</v>
      </c>
      <c r="I4">
        <f>I3+1</f>
        <v>2</v>
      </c>
      <c r="J4">
        <f>SUM('TVAR-bp-recession'!N$30:N31)/SUM('TVAR-bp-recession'!K$30:K31)</f>
        <v>-1.6243802857976088E-2</v>
      </c>
      <c r="K4">
        <f>SUM('TVAR-bp-recession'!E$30:E31)/SUM('TVAR-bp-recession'!B$30:B31)</f>
        <v>0.24322205257293772</v>
      </c>
      <c r="M4">
        <f>M3+1</f>
        <v>2</v>
      </c>
      <c r="N4">
        <f>SUM('TVAR-bp-ZLB'!M$30:M31)/SUM('TVAR-bp-ZLB'!J$30:J31)</f>
        <v>0.56654628732493617</v>
      </c>
      <c r="O4">
        <f>SUM('TVAR-bp-ZLB'!E$30:E31)/SUM('TVAR-bp-ZLB'!B$30:B31)</f>
        <v>9.0278966284442937E-3</v>
      </c>
    </row>
    <row r="5" spans="1:15" x14ac:dyDescent="0.25">
      <c r="A5">
        <f t="shared" ref="A5:A21" si="0">A4+1</f>
        <v>3</v>
      </c>
      <c r="B5">
        <f>SUM('TVAR-news-recession'!S$30:S32)/SUM('TVAR-news-recession'!P$30:P32)</f>
        <v>0.50874260735407562</v>
      </c>
      <c r="C5">
        <f>SUM('TVAR-news-recession'!H$30:H32)/SUM('TVAR-news-recession'!E$30:E32)</f>
        <v>0.59032038173142465</v>
      </c>
      <c r="E5">
        <f t="shared" ref="E5:E22" si="1">E4+1</f>
        <v>3</v>
      </c>
      <c r="F5">
        <f>SUM('TVAR-news-ZLB'!S$30:S32)/SUM('TVAR-news-ZLB'!P$30:P32)</f>
        <v>0.87761810442917954</v>
      </c>
      <c r="G5">
        <f>SUM('TVAR-news-ZLB'!H$30:H32)/SUM('TVAR-news-ZLB'!E$30:E32)</f>
        <v>0.80336378737541514</v>
      </c>
      <c r="I5">
        <f t="shared" ref="I5:I22" si="2">I4+1</f>
        <v>3</v>
      </c>
      <c r="J5">
        <f>SUM('TVAR-bp-recession'!N$30:N32)/SUM('TVAR-bp-recession'!K$30:K32)</f>
        <v>1.2731421904222644E-2</v>
      </c>
      <c r="K5">
        <f>SUM('TVAR-bp-recession'!E$30:E32)/SUM('TVAR-bp-recession'!B$30:B32)</f>
        <v>0.2848285650257712</v>
      </c>
      <c r="M5">
        <f t="shared" ref="M5:M22" si="3">M4+1</f>
        <v>3</v>
      </c>
      <c r="N5">
        <f>SUM('TVAR-bp-ZLB'!M$30:M32)/SUM('TVAR-bp-ZLB'!J$30:J32)</f>
        <v>0.57295022842029331</v>
      </c>
      <c r="O5">
        <f>SUM('TVAR-bp-ZLB'!E$30:E32)/SUM('TVAR-bp-ZLB'!B$30:B32)</f>
        <v>3.2295761181344952E-2</v>
      </c>
    </row>
    <row r="6" spans="1:15" x14ac:dyDescent="0.25">
      <c r="A6">
        <f t="shared" si="0"/>
        <v>4</v>
      </c>
      <c r="B6">
        <f>SUM('TVAR-news-recession'!S$30:S33)/SUM('TVAR-news-recession'!P$30:P33)</f>
        <v>0.48630929425376013</v>
      </c>
      <c r="C6">
        <f>SUM('TVAR-news-recession'!H$30:H33)/SUM('TVAR-news-recession'!E$30:E33)</f>
        <v>0.47431321435732904</v>
      </c>
      <c r="E6">
        <f t="shared" si="1"/>
        <v>4</v>
      </c>
      <c r="F6">
        <f>SUM('TVAR-news-ZLB'!S$30:S33)/SUM('TVAR-news-ZLB'!P$30:P33)</f>
        <v>0.71300991274953185</v>
      </c>
      <c r="G6">
        <f>SUM('TVAR-news-ZLB'!H$30:H33)/SUM('TVAR-news-ZLB'!E$30:E33)</f>
        <v>0.60942704863424368</v>
      </c>
      <c r="I6">
        <f t="shared" si="2"/>
        <v>4</v>
      </c>
      <c r="J6">
        <f>SUM('TVAR-bp-recession'!N$30:N33)/SUM('TVAR-bp-recession'!K$30:K33)</f>
        <v>3.7467684122444742E-5</v>
      </c>
      <c r="K6">
        <f>SUM('TVAR-bp-recession'!E$30:E33)/SUM('TVAR-bp-recession'!B$30:B33)</f>
        <v>0.31013786953837708</v>
      </c>
      <c r="M6">
        <f t="shared" si="3"/>
        <v>4</v>
      </c>
      <c r="N6">
        <f>SUM('TVAR-bp-ZLB'!M$30:M33)/SUM('TVAR-bp-ZLB'!J$30:J33)</f>
        <v>0.56746019133585479</v>
      </c>
      <c r="O6">
        <f>SUM('TVAR-bp-ZLB'!E$30:E33)/SUM('TVAR-bp-ZLB'!B$30:B33)</f>
        <v>3.7804831361739601E-2</v>
      </c>
    </row>
    <row r="7" spans="1:15" x14ac:dyDescent="0.25">
      <c r="A7">
        <f t="shared" si="0"/>
        <v>5</v>
      </c>
      <c r="B7">
        <f>SUM('TVAR-news-recession'!S$30:S34)/SUM('TVAR-news-recession'!P$30:P34)</f>
        <v>0.53577124629756212</v>
      </c>
      <c r="C7">
        <f>SUM('TVAR-news-recession'!H$30:H34)/SUM('TVAR-news-recession'!E$30:E34)</f>
        <v>0.4850652703001696</v>
      </c>
      <c r="E7">
        <f t="shared" si="1"/>
        <v>5</v>
      </c>
      <c r="F7">
        <f>SUM('TVAR-news-ZLB'!S$30:S34)/SUM('TVAR-news-ZLB'!P$30:P34)</f>
        <v>0.73572168763878598</v>
      </c>
      <c r="G7">
        <f>SUM('TVAR-news-ZLB'!H$30:H34)/SUM('TVAR-news-ZLB'!E$30:E34)</f>
        <v>0.53730498987733699</v>
      </c>
      <c r="I7">
        <f t="shared" si="2"/>
        <v>5</v>
      </c>
      <c r="J7">
        <f>SUM('TVAR-bp-recession'!N$30:N34)/SUM('TVAR-bp-recession'!K$30:K34)</f>
        <v>-4.548120556064332E-2</v>
      </c>
      <c r="K7">
        <f>SUM('TVAR-bp-recession'!E$30:E34)/SUM('TVAR-bp-recession'!B$30:B34)</f>
        <v>0.33451820785597375</v>
      </c>
      <c r="M7">
        <f t="shared" si="3"/>
        <v>5</v>
      </c>
      <c r="N7">
        <f>SUM('TVAR-bp-ZLB'!M$30:M34)/SUM('TVAR-bp-ZLB'!J$30:J34)</f>
        <v>0.58158200443552643</v>
      </c>
      <c r="O7">
        <f>SUM('TVAR-bp-ZLB'!E$30:E34)/SUM('TVAR-bp-ZLB'!B$30:B34)</f>
        <v>3.2866934460256549E-2</v>
      </c>
    </row>
    <row r="8" spans="1:15" x14ac:dyDescent="0.25">
      <c r="A8">
        <f t="shared" si="0"/>
        <v>6</v>
      </c>
      <c r="B8">
        <f>SUM('TVAR-news-recession'!S$30:S35)/SUM('TVAR-news-recession'!P$30:P35)</f>
        <v>0.57641910021621912</v>
      </c>
      <c r="C8">
        <f>SUM('TVAR-news-recession'!H$30:H35)/SUM('TVAR-news-recession'!E$30:E35)</f>
        <v>0.50175963549193281</v>
      </c>
      <c r="E8">
        <f t="shared" si="1"/>
        <v>6</v>
      </c>
      <c r="F8">
        <f>SUM('TVAR-news-ZLB'!S$30:S35)/SUM('TVAR-news-ZLB'!P$30:P35)</f>
        <v>0.75023770466110096</v>
      </c>
      <c r="G8">
        <f>SUM('TVAR-news-ZLB'!H$30:H35)/SUM('TVAR-news-ZLB'!E$30:E35)</f>
        <v>0.4960172936394181</v>
      </c>
      <c r="I8">
        <f t="shared" si="2"/>
        <v>6</v>
      </c>
      <c r="J8">
        <f>SUM('TVAR-bp-recession'!N$30:N35)/SUM('TVAR-bp-recession'!K$30:K35)</f>
        <v>-0.10320526349596702</v>
      </c>
      <c r="K8">
        <f>SUM('TVAR-bp-recession'!E$30:E35)/SUM('TVAR-bp-recession'!B$30:B35)</f>
        <v>0.35238951825614179</v>
      </c>
      <c r="M8">
        <f t="shared" si="3"/>
        <v>6</v>
      </c>
      <c r="N8">
        <f>SUM('TVAR-bp-ZLB'!M$30:M35)/SUM('TVAR-bp-ZLB'!J$30:J35)</f>
        <v>0.59563819869294388</v>
      </c>
      <c r="O8">
        <f>SUM('TVAR-bp-ZLB'!E$30:E35)/SUM('TVAR-bp-ZLB'!B$30:B35)</f>
        <v>2.842339189902636E-2</v>
      </c>
    </row>
    <row r="9" spans="1:15" x14ac:dyDescent="0.25">
      <c r="A9">
        <f t="shared" si="0"/>
        <v>7</v>
      </c>
      <c r="B9">
        <f>SUM('TVAR-news-recession'!S$30:S36)/SUM('TVAR-news-recession'!P$30:P36)</f>
        <v>0.59004371401954003</v>
      </c>
      <c r="C9">
        <f>SUM('TVAR-news-recession'!H$30:H36)/SUM('TVAR-news-recession'!E$30:E36)</f>
        <v>0.51046568843916773</v>
      </c>
      <c r="E9">
        <f t="shared" si="1"/>
        <v>7</v>
      </c>
      <c r="F9">
        <f>SUM('TVAR-news-ZLB'!S$30:S36)/SUM('TVAR-news-ZLB'!P$30:P36)</f>
        <v>0.74505270582703076</v>
      </c>
      <c r="G9">
        <f>SUM('TVAR-news-ZLB'!H$30:H36)/SUM('TVAR-news-ZLB'!E$30:E36)</f>
        <v>0.45971554760005434</v>
      </c>
      <c r="I9">
        <f t="shared" si="2"/>
        <v>7</v>
      </c>
      <c r="J9">
        <f>SUM('TVAR-bp-recession'!N$30:N36)/SUM('TVAR-bp-recession'!K$30:K36)</f>
        <v>-0.15802131028285335</v>
      </c>
      <c r="K9">
        <f>SUM('TVAR-bp-recession'!E$30:E36)/SUM('TVAR-bp-recession'!B$30:B36)</f>
        <v>0.36446050936889773</v>
      </c>
      <c r="M9">
        <f t="shared" si="3"/>
        <v>7</v>
      </c>
      <c r="N9">
        <f>SUM('TVAR-bp-ZLB'!M$30:M36)/SUM('TVAR-bp-ZLB'!J$30:J36)</f>
        <v>0.60518751921303404</v>
      </c>
      <c r="O9">
        <f>SUM('TVAR-bp-ZLB'!E$30:E36)/SUM('TVAR-bp-ZLB'!B$30:B36)</f>
        <v>2.6796270913333267E-2</v>
      </c>
    </row>
    <row r="10" spans="1:15" s="2" customFormat="1" x14ac:dyDescent="0.25">
      <c r="A10" s="2">
        <f t="shared" si="0"/>
        <v>8</v>
      </c>
      <c r="B10" s="2">
        <f>SUM('TVAR-news-recession'!S$30:S37)/SUM('TVAR-news-recession'!P$30:P37)</f>
        <v>0.5893471166692219</v>
      </c>
      <c r="C10" s="2">
        <f>SUM('TVAR-news-recession'!H$30:H37)/SUM('TVAR-news-recession'!E$30:E37)</f>
        <v>0.51897160671652087</v>
      </c>
      <c r="E10" s="2">
        <f t="shared" si="1"/>
        <v>8</v>
      </c>
      <c r="F10" s="2">
        <f>SUM('TVAR-news-ZLB'!S$30:S37)/SUM('TVAR-news-ZLB'!P$30:P37)</f>
        <v>0.75366735215305036</v>
      </c>
      <c r="G10" s="2">
        <f>SUM('TVAR-news-ZLB'!H$30:H37)/SUM('TVAR-news-ZLB'!E$30:E37)</f>
        <v>0.42661865706474617</v>
      </c>
      <c r="I10" s="2">
        <f t="shared" si="2"/>
        <v>8</v>
      </c>
      <c r="J10" s="2">
        <f>SUM('TVAR-bp-recession'!N$30:N37)/SUM('TVAR-bp-recession'!K$30:K37)</f>
        <v>-0.20217111794671486</v>
      </c>
      <c r="K10" s="2">
        <f>SUM('TVAR-bp-recession'!E$30:E37)/SUM('TVAR-bp-recession'!B$30:B37)</f>
        <v>0.37333783375173152</v>
      </c>
      <c r="M10" s="2">
        <f t="shared" si="3"/>
        <v>8</v>
      </c>
      <c r="N10" s="2">
        <f>SUM('TVAR-bp-ZLB'!M$30:M37)/SUM('TVAR-bp-ZLB'!J$30:J37)</f>
        <v>0.61608385367256469</v>
      </c>
      <c r="O10" s="2">
        <f>SUM('TVAR-bp-ZLB'!E$30:E37)/SUM('TVAR-bp-ZLB'!B$30:B37)</f>
        <v>2.7542818475269078E-2</v>
      </c>
    </row>
    <row r="11" spans="1:15" x14ac:dyDescent="0.25">
      <c r="A11">
        <f t="shared" si="0"/>
        <v>9</v>
      </c>
      <c r="B11">
        <f>SUM('TVAR-news-recession'!S$30:S38)/SUM('TVAR-news-recession'!P$30:P38)</f>
        <v>0.58559223062265664</v>
      </c>
      <c r="C11">
        <f>SUM('TVAR-news-recession'!H$30:H38)/SUM('TVAR-news-recession'!E$30:E38)</f>
        <v>0.52554070122441099</v>
      </c>
      <c r="E11">
        <f t="shared" si="1"/>
        <v>9</v>
      </c>
      <c r="F11">
        <f>SUM('TVAR-news-ZLB'!S$30:S38)/SUM('TVAR-news-ZLB'!P$30:P38)</f>
        <v>0.76295563542950662</v>
      </c>
      <c r="G11">
        <f>SUM('TVAR-news-ZLB'!H$30:H38)/SUM('TVAR-news-ZLB'!E$30:E38)</f>
        <v>0.40315718435491904</v>
      </c>
      <c r="I11">
        <f t="shared" si="2"/>
        <v>9</v>
      </c>
      <c r="J11">
        <f>SUM('TVAR-bp-recession'!N$30:N38)/SUM('TVAR-bp-recession'!K$30:K38)</f>
        <v>-0.23070294608547143</v>
      </c>
      <c r="K11">
        <f>SUM('TVAR-bp-recession'!E$30:E38)/SUM('TVAR-bp-recession'!B$30:B38)</f>
        <v>0.37969037157844771</v>
      </c>
      <c r="M11">
        <f t="shared" si="3"/>
        <v>9</v>
      </c>
      <c r="N11">
        <f>SUM('TVAR-bp-ZLB'!M$30:M38)/SUM('TVAR-bp-ZLB'!J$30:J38)</f>
        <v>0.6272483028774174</v>
      </c>
      <c r="O11">
        <f>SUM('TVAR-bp-ZLB'!E$30:E38)/SUM('TVAR-bp-ZLB'!B$30:B38)</f>
        <v>3.0379293213119295E-2</v>
      </c>
    </row>
    <row r="12" spans="1:15" x14ac:dyDescent="0.25">
      <c r="A12">
        <f t="shared" si="0"/>
        <v>10</v>
      </c>
      <c r="B12">
        <f>SUM('TVAR-news-recession'!S$30:S39)/SUM('TVAR-news-recession'!P$30:P39)</f>
        <v>0.58623960165188016</v>
      </c>
      <c r="C12">
        <f>SUM('TVAR-news-recession'!H$30:H39)/SUM('TVAR-news-recession'!E$30:E39)</f>
        <v>0.52933124755572936</v>
      </c>
      <c r="E12">
        <f t="shared" si="1"/>
        <v>10</v>
      </c>
      <c r="F12">
        <f>SUM('TVAR-news-ZLB'!S$30:S39)/SUM('TVAR-news-ZLB'!P$30:P39)</f>
        <v>0.76978049798797221</v>
      </c>
      <c r="G12">
        <f>SUM('TVAR-news-ZLB'!H$30:H39)/SUM('TVAR-news-ZLB'!E$30:E39)</f>
        <v>0.38350976395555253</v>
      </c>
      <c r="I12">
        <f t="shared" si="2"/>
        <v>10</v>
      </c>
      <c r="J12">
        <f>SUM('TVAR-bp-recession'!N$30:N39)/SUM('TVAR-bp-recession'!K$30:K39)</f>
        <v>-0.243399918768231</v>
      </c>
      <c r="K12">
        <f>SUM('TVAR-bp-recession'!E$30:E39)/SUM('TVAR-bp-recession'!B$30:B39)</f>
        <v>0.38392689658868612</v>
      </c>
      <c r="M12">
        <f t="shared" si="3"/>
        <v>10</v>
      </c>
      <c r="N12">
        <f>SUM('TVAR-bp-ZLB'!M$30:M39)/SUM('TVAR-bp-ZLB'!J$30:J39)</f>
        <v>0.63736132268844559</v>
      </c>
      <c r="O12">
        <f>SUM('TVAR-bp-ZLB'!E$30:E39)/SUM('TVAR-bp-ZLB'!B$30:B39)</f>
        <v>3.4912828366120863E-2</v>
      </c>
    </row>
    <row r="13" spans="1:15" x14ac:dyDescent="0.25">
      <c r="A13">
        <f t="shared" si="0"/>
        <v>11</v>
      </c>
      <c r="B13">
        <f>SUM('TVAR-news-recession'!S$30:S40)/SUM('TVAR-news-recession'!P$30:P40)</f>
        <v>0.58969963769527456</v>
      </c>
      <c r="C13">
        <f>SUM('TVAR-news-recession'!H$30:H40)/SUM('TVAR-news-recession'!E$30:E40)</f>
        <v>0.53081076696677898</v>
      </c>
      <c r="E13">
        <f t="shared" si="1"/>
        <v>11</v>
      </c>
      <c r="F13">
        <f>SUM('TVAR-news-ZLB'!S$30:S40)/SUM('TVAR-news-ZLB'!P$30:P40)</f>
        <v>0.77969429581651484</v>
      </c>
      <c r="G13">
        <f>SUM('TVAR-news-ZLB'!H$30:H40)/SUM('TVAR-news-ZLB'!E$30:E40)</f>
        <v>0.3663274193740827</v>
      </c>
      <c r="I13">
        <f t="shared" si="2"/>
        <v>11</v>
      </c>
      <c r="J13">
        <f>SUM('TVAR-bp-recession'!N$30:N40)/SUM('TVAR-bp-recession'!K$30:K40)</f>
        <v>-0.24522574312955692</v>
      </c>
      <c r="K13">
        <f>SUM('TVAR-bp-recession'!E$30:E40)/SUM('TVAR-bp-recession'!B$30:B40)</f>
        <v>0.38661145948015896</v>
      </c>
      <c r="M13">
        <f t="shared" si="3"/>
        <v>11</v>
      </c>
      <c r="N13">
        <f>SUM('TVAR-bp-ZLB'!M$30:M40)/SUM('TVAR-bp-ZLB'!J$30:J40)</f>
        <v>0.64757669156841668</v>
      </c>
      <c r="O13">
        <f>SUM('TVAR-bp-ZLB'!E$30:E40)/SUM('TVAR-bp-ZLB'!B$30:B40)</f>
        <v>4.0616897329696595E-2</v>
      </c>
    </row>
    <row r="14" spans="1:15" x14ac:dyDescent="0.25">
      <c r="A14">
        <f t="shared" si="0"/>
        <v>12</v>
      </c>
      <c r="B14">
        <f>SUM('TVAR-news-recession'!S$30:S41)/SUM('TVAR-news-recession'!P$30:P41)</f>
        <v>0.59195068046993149</v>
      </c>
      <c r="C14">
        <f>SUM('TVAR-news-recession'!H$30:H41)/SUM('TVAR-news-recession'!E$30:E41)</f>
        <v>0.53079635690184435</v>
      </c>
      <c r="E14">
        <f t="shared" si="1"/>
        <v>12</v>
      </c>
      <c r="F14">
        <f>SUM('TVAR-news-ZLB'!S$30:S41)/SUM('TVAR-news-ZLB'!P$30:P41)</f>
        <v>0.78997824265425531</v>
      </c>
      <c r="G14">
        <f>SUM('TVAR-news-ZLB'!H$30:H41)/SUM('TVAR-news-ZLB'!E$30:E41)</f>
        <v>0.35153788939446967</v>
      </c>
      <c r="I14">
        <f t="shared" si="2"/>
        <v>12</v>
      </c>
      <c r="J14">
        <f>SUM('TVAR-bp-recession'!N$30:N41)/SUM('TVAR-bp-recession'!K$30:K41)</f>
        <v>-0.2428011256785414</v>
      </c>
      <c r="K14">
        <f>SUM('TVAR-bp-recession'!E$30:E41)/SUM('TVAR-bp-recession'!B$30:B41)</f>
        <v>0.38810901511023466</v>
      </c>
      <c r="M14">
        <f t="shared" si="3"/>
        <v>12</v>
      </c>
      <c r="N14">
        <f>SUM('TVAR-bp-ZLB'!M$30:M41)/SUM('TVAR-bp-ZLB'!J$30:J41)</f>
        <v>0.65787951561928826</v>
      </c>
      <c r="O14">
        <f>SUM('TVAR-bp-ZLB'!E$30:E41)/SUM('TVAR-bp-ZLB'!B$30:B41)</f>
        <v>4.7018063296178345E-2</v>
      </c>
    </row>
    <row r="15" spans="1:15" x14ac:dyDescent="0.25">
      <c r="A15">
        <f t="shared" si="0"/>
        <v>13</v>
      </c>
      <c r="B15">
        <f>SUM('TVAR-news-recession'!S$30:S42)/SUM('TVAR-news-recession'!P$30:P42)</f>
        <v>0.58909080386596457</v>
      </c>
      <c r="C15">
        <f>SUM('TVAR-news-recession'!H$30:H42)/SUM('TVAR-news-recession'!E$30:E42)</f>
        <v>0.52935972775114859</v>
      </c>
      <c r="E15">
        <f t="shared" si="1"/>
        <v>13</v>
      </c>
      <c r="F15">
        <f>SUM('TVAR-news-ZLB'!S$30:S42)/SUM('TVAR-news-ZLB'!P$30:P42)</f>
        <v>0.79917729993063513</v>
      </c>
      <c r="G15">
        <f>SUM('TVAR-news-ZLB'!H$30:H42)/SUM('TVAR-news-ZLB'!E$30:E42)</f>
        <v>0.33966635305067427</v>
      </c>
      <c r="I15">
        <f t="shared" si="2"/>
        <v>13</v>
      </c>
      <c r="J15">
        <f>SUM('TVAR-bp-recession'!N$30:N42)/SUM('TVAR-bp-recession'!K$30:K42)</f>
        <v>-0.24080773279739687</v>
      </c>
      <c r="K15">
        <f>SUM('TVAR-bp-recession'!E$30:E42)/SUM('TVAR-bp-recession'!B$30:B42)</f>
        <v>0.38866733723842767</v>
      </c>
      <c r="M15">
        <f t="shared" si="3"/>
        <v>13</v>
      </c>
      <c r="N15">
        <f>SUM('TVAR-bp-ZLB'!M$30:M42)/SUM('TVAR-bp-ZLB'!J$30:J42)</f>
        <v>0.66784618337366786</v>
      </c>
      <c r="O15">
        <f>SUM('TVAR-bp-ZLB'!E$30:E42)/SUM('TVAR-bp-ZLB'!B$30:B42)</f>
        <v>5.3764499446950706E-2</v>
      </c>
    </row>
    <row r="16" spans="1:15" x14ac:dyDescent="0.25">
      <c r="A16">
        <f t="shared" si="0"/>
        <v>14</v>
      </c>
      <c r="B16">
        <f>SUM('TVAR-news-recession'!S$30:S43)/SUM('TVAR-news-recession'!P$30:P43)</f>
        <v>0.58174715909090913</v>
      </c>
      <c r="C16">
        <f>SUM('TVAR-news-recession'!H$30:H43)/SUM('TVAR-news-recession'!E$30:E43)</f>
        <v>0.52673230283732064</v>
      </c>
      <c r="E16">
        <f t="shared" si="1"/>
        <v>14</v>
      </c>
      <c r="F16">
        <f>SUM('TVAR-news-ZLB'!S$30:S43)/SUM('TVAR-news-ZLB'!P$30:P43)</f>
        <v>0.80928265479601824</v>
      </c>
      <c r="G16">
        <f>SUM('TVAR-news-ZLB'!H$30:H43)/SUM('TVAR-news-ZLB'!E$30:E43)</f>
        <v>0.32949758262885576</v>
      </c>
      <c r="I16">
        <f t="shared" si="2"/>
        <v>14</v>
      </c>
      <c r="J16">
        <f>SUM('TVAR-bp-recession'!N$30:N43)/SUM('TVAR-bp-recession'!K$30:K43)</f>
        <v>-0.24113156713066905</v>
      </c>
      <c r="K16">
        <f>SUM('TVAR-bp-recession'!E$30:E43)/SUM('TVAR-bp-recession'!B$30:B43)</f>
        <v>0.3884986018576615</v>
      </c>
      <c r="M16">
        <f t="shared" si="3"/>
        <v>14</v>
      </c>
      <c r="N16">
        <f>SUM('TVAR-bp-ZLB'!M$30:M43)/SUM('TVAR-bp-ZLB'!J$30:J43)</f>
        <v>0.67777323782405696</v>
      </c>
      <c r="O16">
        <f>SUM('TVAR-bp-ZLB'!E$30:E43)/SUM('TVAR-bp-ZLB'!B$30:B43)</f>
        <v>6.0588953725064454E-2</v>
      </c>
    </row>
    <row r="17" spans="1:15" x14ac:dyDescent="0.25">
      <c r="A17">
        <f t="shared" si="0"/>
        <v>15</v>
      </c>
      <c r="B17">
        <f>SUM('TVAR-news-recession'!S$30:S44)/SUM('TVAR-news-recession'!P$30:P44)</f>
        <v>0.57356229266141245</v>
      </c>
      <c r="C17">
        <f>SUM('TVAR-news-recession'!H$30:H44)/SUM('TVAR-news-recession'!E$30:E44)</f>
        <v>0.5232242866032536</v>
      </c>
      <c r="E17">
        <f t="shared" si="1"/>
        <v>15</v>
      </c>
      <c r="F17">
        <f>SUM('TVAR-news-ZLB'!S$30:S44)/SUM('TVAR-news-ZLB'!P$30:P44)</f>
        <v>0.82004309122866703</v>
      </c>
      <c r="G17">
        <f>SUM('TVAR-news-ZLB'!H$30:H44)/SUM('TVAR-news-ZLB'!E$30:E44)</f>
        <v>0.32077688081821554</v>
      </c>
      <c r="I17">
        <f t="shared" si="2"/>
        <v>15</v>
      </c>
      <c r="J17">
        <f>SUM('TVAR-bp-recession'!N$30:N44)/SUM('TVAR-bp-recession'!K$30:K44)</f>
        <v>-0.24359656093349505</v>
      </c>
      <c r="K17">
        <f>SUM('TVAR-bp-recession'!E$30:E44)/SUM('TVAR-bp-recession'!B$30:B44)</f>
        <v>0.38776243381446901</v>
      </c>
      <c r="M17">
        <f t="shared" si="3"/>
        <v>15</v>
      </c>
      <c r="N17">
        <f>SUM('TVAR-bp-ZLB'!M$30:M44)/SUM('TVAR-bp-ZLB'!J$30:J44)</f>
        <v>0.68772728592102383</v>
      </c>
      <c r="O17">
        <f>SUM('TVAR-bp-ZLB'!E$30:E44)/SUM('TVAR-bp-ZLB'!B$30:B44)</f>
        <v>6.7292340442952459E-2</v>
      </c>
    </row>
    <row r="18" spans="1:15" s="2" customFormat="1" x14ac:dyDescent="0.25">
      <c r="A18" s="2">
        <f t="shared" si="0"/>
        <v>16</v>
      </c>
      <c r="B18" s="2">
        <f>SUM('TVAR-news-recession'!S$30:S45)/SUM('TVAR-news-recession'!P$30:P45)</f>
        <v>0.56621543556959097</v>
      </c>
      <c r="C18" s="2">
        <f>SUM('TVAR-news-recession'!H$30:H45)/SUM('TVAR-news-recession'!E$30:E45)</f>
        <v>0.51898449710065464</v>
      </c>
      <c r="E18" s="2">
        <f t="shared" si="1"/>
        <v>16</v>
      </c>
      <c r="F18" s="2">
        <f>SUM('TVAR-news-ZLB'!S$30:S45)/SUM('TVAR-news-ZLB'!P$30:P45)</f>
        <v>0.83065646805354809</v>
      </c>
      <c r="G18" s="2">
        <f>SUM('TVAR-news-ZLB'!H$30:H45)/SUM('TVAR-news-ZLB'!E$30:E45)</f>
        <v>0.31332540006157994</v>
      </c>
      <c r="I18" s="2">
        <f t="shared" si="2"/>
        <v>16</v>
      </c>
      <c r="J18" s="2">
        <f>SUM('TVAR-bp-recession'!N$30:N45)/SUM('TVAR-bp-recession'!K$30:K45)</f>
        <v>-0.24700676578927397</v>
      </c>
      <c r="K18" s="2">
        <f>SUM('TVAR-bp-recession'!E$30:E45)/SUM('TVAR-bp-recession'!B$30:B45)</f>
        <v>0.38658391695847921</v>
      </c>
      <c r="M18" s="2">
        <f t="shared" si="3"/>
        <v>16</v>
      </c>
      <c r="N18" s="2">
        <f>SUM('TVAR-bp-ZLB'!M$30:M45)/SUM('TVAR-bp-ZLB'!J$30:J45)</f>
        <v>0.69754832770163622</v>
      </c>
      <c r="O18" s="2">
        <f>SUM('TVAR-bp-ZLB'!E$30:E45)/SUM('TVAR-bp-ZLB'!B$30:B45)</f>
        <v>7.3745654819332596E-2</v>
      </c>
    </row>
    <row r="19" spans="1:15" x14ac:dyDescent="0.25">
      <c r="A19">
        <f t="shared" si="0"/>
        <v>17</v>
      </c>
      <c r="B19">
        <f>SUM('TVAR-news-recession'!S$30:S46)/SUM('TVAR-news-recession'!P$30:P46)</f>
        <v>0.55950066926613518</v>
      </c>
      <c r="C19">
        <f>SUM('TVAR-news-recession'!H$30:H46)/SUM('TVAR-news-recession'!E$30:E46)</f>
        <v>0.51414338355922351</v>
      </c>
      <c r="E19">
        <f t="shared" si="1"/>
        <v>17</v>
      </c>
      <c r="F19">
        <f>SUM('TVAR-news-ZLB'!S$30:S46)/SUM('TVAR-news-ZLB'!P$30:P46)</f>
        <v>0.84163771206904203</v>
      </c>
      <c r="G19">
        <f>SUM('TVAR-news-ZLB'!H$30:H46)/SUM('TVAR-news-ZLB'!E$30:E46)</f>
        <v>0.30703060380479735</v>
      </c>
      <c r="I19">
        <f t="shared" si="2"/>
        <v>17</v>
      </c>
      <c r="J19">
        <f>SUM('TVAR-bp-recession'!N$30:N46)/SUM('TVAR-bp-recession'!K$30:K46)</f>
        <v>-0.25003149227580357</v>
      </c>
      <c r="K19">
        <f>SUM('TVAR-bp-recession'!E$30:E46)/SUM('TVAR-bp-recession'!B$30:B46)</f>
        <v>0.38505748808245266</v>
      </c>
      <c r="M19">
        <f t="shared" si="3"/>
        <v>17</v>
      </c>
      <c r="N19">
        <f>SUM('TVAR-bp-ZLB'!M$30:M46)/SUM('TVAR-bp-ZLB'!J$30:J46)</f>
        <v>0.70728046084936358</v>
      </c>
      <c r="O19">
        <f>SUM('TVAR-bp-ZLB'!E$30:E46)/SUM('TVAR-bp-ZLB'!B$30:B46)</f>
        <v>7.9861239251577676E-2</v>
      </c>
    </row>
    <row r="20" spans="1:15" x14ac:dyDescent="0.25">
      <c r="A20">
        <f t="shared" si="0"/>
        <v>18</v>
      </c>
      <c r="B20">
        <f>SUM('TVAR-news-recession'!S$30:S47)/SUM('TVAR-news-recession'!P$30:P47)</f>
        <v>0.55235425132854021</v>
      </c>
      <c r="C20">
        <f>SUM('TVAR-news-recession'!H$30:H47)/SUM('TVAR-news-recession'!E$30:E47)</f>
        <v>0.50882816064044256</v>
      </c>
      <c r="E20">
        <f t="shared" si="1"/>
        <v>18</v>
      </c>
      <c r="F20">
        <f>SUM('TVAR-news-ZLB'!S$30:S47)/SUM('TVAR-news-ZLB'!P$30:P47)</f>
        <v>0.85305063776709111</v>
      </c>
      <c r="G20">
        <f>SUM('TVAR-news-ZLB'!H$30:H47)/SUM('TVAR-news-ZLB'!E$30:E47)</f>
        <v>0.30154012024468219</v>
      </c>
      <c r="I20">
        <f t="shared" si="2"/>
        <v>18</v>
      </c>
      <c r="J20">
        <f>SUM('TVAR-bp-recession'!N$30:N47)/SUM('TVAR-bp-recession'!K$30:K47)</f>
        <v>-0.25178572433707264</v>
      </c>
      <c r="K20">
        <f>SUM('TVAR-bp-recession'!E$30:E47)/SUM('TVAR-bp-recession'!B$30:B47)</f>
        <v>0.38326496587129305</v>
      </c>
      <c r="M20">
        <f t="shared" si="3"/>
        <v>18</v>
      </c>
      <c r="N20">
        <f>SUM('TVAR-bp-ZLB'!M$30:M47)/SUM('TVAR-bp-ZLB'!J$30:J47)</f>
        <v>0.71694273696535193</v>
      </c>
      <c r="O20">
        <f>SUM('TVAR-bp-ZLB'!E$30:E47)/SUM('TVAR-bp-ZLB'!B$30:B47)</f>
        <v>8.5593940969392046E-2</v>
      </c>
    </row>
    <row r="21" spans="1:15" x14ac:dyDescent="0.25">
      <c r="A21">
        <f t="shared" si="0"/>
        <v>19</v>
      </c>
      <c r="B21">
        <f>SUM('TVAR-news-recession'!S$30:S48)/SUM('TVAR-news-recession'!P$30:P48)</f>
        <v>0.54436153710212665</v>
      </c>
      <c r="C21">
        <f>SUM('TVAR-news-recession'!H$30:H48)/SUM('TVAR-news-recession'!E$30:E48)</f>
        <v>0.50313918190682161</v>
      </c>
      <c r="E21">
        <f t="shared" si="1"/>
        <v>19</v>
      </c>
      <c r="F21">
        <f>SUM('TVAR-news-ZLB'!S$30:S48)/SUM('TVAR-news-ZLB'!P$30:P48)</f>
        <v>0.86458172432521307</v>
      </c>
      <c r="G21">
        <f>SUM('TVAR-news-ZLB'!H$30:H48)/SUM('TVAR-news-ZLB'!E$30:E48)</f>
        <v>0.29676262846287343</v>
      </c>
      <c r="I21">
        <f t="shared" si="2"/>
        <v>19</v>
      </c>
      <c r="J21">
        <f>SUM('TVAR-bp-recession'!N$30:N48)/SUM('TVAR-bp-recession'!K$30:K48)</f>
        <v>-0.25206513127642005</v>
      </c>
      <c r="K21">
        <f>SUM('TVAR-bp-recession'!E$30:E48)/SUM('TVAR-bp-recession'!B$30:B48)</f>
        <v>0.38126398994541649</v>
      </c>
      <c r="M21">
        <f t="shared" si="3"/>
        <v>19</v>
      </c>
      <c r="N21">
        <f>SUM('TVAR-bp-ZLB'!M$30:M48)/SUM('TVAR-bp-ZLB'!J$30:J48)</f>
        <v>0.72644404314040667</v>
      </c>
      <c r="O21">
        <f>SUM('TVAR-bp-ZLB'!E$30:E48)/SUM('TVAR-bp-ZLB'!B$30:B48)</f>
        <v>9.0923676466241929E-2</v>
      </c>
    </row>
    <row r="22" spans="1:15" x14ac:dyDescent="0.25">
      <c r="A22">
        <f>A21+1</f>
        <v>20</v>
      </c>
      <c r="B22">
        <f>SUM('TVAR-news-recession'!S$30:S49)/SUM('TVAR-news-recession'!P$30:P49)</f>
        <v>0.53612632491429923</v>
      </c>
      <c r="C22">
        <f>SUM('TVAR-news-recession'!H$30:H49)/SUM('TVAR-news-recession'!E$30:E49)</f>
        <v>0.49715185090603969</v>
      </c>
      <c r="E22">
        <f t="shared" si="1"/>
        <v>20</v>
      </c>
      <c r="F22">
        <f>SUM('TVAR-news-ZLB'!S$30:S49)/SUM('TVAR-news-ZLB'!P$30:P49)</f>
        <v>0.87637594425135101</v>
      </c>
      <c r="G22">
        <f>SUM('TVAR-news-ZLB'!H$30:H49)/SUM('TVAR-news-ZLB'!E$30:E49)</f>
        <v>0.29257674749186735</v>
      </c>
      <c r="I22">
        <f t="shared" si="2"/>
        <v>20</v>
      </c>
      <c r="J22">
        <f>SUM('TVAR-bp-recession'!N$30:N49)/SUM('TVAR-bp-recession'!K$30:K49)</f>
        <v>-0.25120221830428535</v>
      </c>
      <c r="K22">
        <f>SUM('TVAR-bp-recession'!E$30:E49)/SUM('TVAR-bp-recession'!B$30:B49)</f>
        <v>0.37910281100198973</v>
      </c>
      <c r="M22">
        <f t="shared" si="3"/>
        <v>20</v>
      </c>
      <c r="N22">
        <f>SUM('TVAR-bp-ZLB'!M$30:M49)/SUM('TVAR-bp-ZLB'!J$30:J49)</f>
        <v>0.73574971139419731</v>
      </c>
      <c r="O22">
        <f>SUM('TVAR-bp-ZLB'!E$30:E49)/SUM('TVAR-bp-ZLB'!B$30:B49)</f>
        <v>9.5849886578986895E-2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5" x14ac:dyDescent="0.25"/>
  <sheetData>
    <row r="1" spans="1:1" x14ac:dyDescent="0.25">
      <c r="A1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N9" sqref="N9"/>
    </sheetView>
  </sheetViews>
  <sheetFormatPr defaultRowHeight="15" x14ac:dyDescent="0.25"/>
  <sheetData>
    <row r="1" spans="1:21" x14ac:dyDescent="0.25">
      <c r="A1" t="s">
        <v>26</v>
      </c>
      <c r="I1" t="s">
        <v>28</v>
      </c>
      <c r="P1" t="s">
        <v>29</v>
      </c>
    </row>
    <row r="3" spans="1:21" x14ac:dyDescent="0.25">
      <c r="B3">
        <v>1</v>
      </c>
      <c r="C3">
        <v>0.23459246693132099</v>
      </c>
      <c r="D3">
        <v>0.17270981402326899</v>
      </c>
      <c r="E3">
        <v>1</v>
      </c>
      <c r="F3">
        <v>3.98807832701603E-2</v>
      </c>
      <c r="G3">
        <v>3.1931157119639203E-2</v>
      </c>
      <c r="I3">
        <f>'TVAR-news-recession'!M30</f>
        <v>1</v>
      </c>
      <c r="J3">
        <f>'TVAR-news-recession'!P30</f>
        <v>0.23402273150735978</v>
      </c>
      <c r="K3">
        <f>'TVAR-news-recession'!S30</f>
        <v>0.17576548040494377</v>
      </c>
      <c r="L3">
        <f>'TVAR-news-recession'!B30</f>
        <v>1</v>
      </c>
      <c r="M3">
        <f>'TVAR-news-recession'!E30</f>
        <v>3.987599057275272E-2</v>
      </c>
      <c r="N3">
        <f>'TVAR-news-recession'!H30</f>
        <v>3.193559102197055E-2</v>
      </c>
      <c r="P3" s="5">
        <f>B3-I3</f>
        <v>0</v>
      </c>
      <c r="Q3" s="5">
        <f t="shared" ref="Q3:U3" si="0">C3-J3</f>
        <v>5.6973542396121513E-4</v>
      </c>
      <c r="R3" s="5">
        <f t="shared" si="0"/>
        <v>-3.0556663816747875E-3</v>
      </c>
      <c r="S3" s="5">
        <f t="shared" si="0"/>
        <v>0</v>
      </c>
      <c r="T3" s="5">
        <f t="shared" si="0"/>
        <v>4.7926974075795936E-6</v>
      </c>
      <c r="U3" s="5">
        <f t="shared" si="0"/>
        <v>-4.4339023313466619E-6</v>
      </c>
    </row>
    <row r="4" spans="1:21" x14ac:dyDescent="0.25">
      <c r="B4">
        <v>-0.36371023346499898</v>
      </c>
      <c r="C4">
        <v>0.52815148647277699</v>
      </c>
      <c r="D4">
        <v>0.29454707627003801</v>
      </c>
      <c r="E4">
        <v>0.111578462059005</v>
      </c>
      <c r="F4">
        <v>5.8471093018206903E-2</v>
      </c>
      <c r="G4">
        <v>3.4203467935964203E-2</v>
      </c>
      <c r="I4">
        <f>'TVAR-news-recession'!M31</f>
        <v>-0.3645115210235389</v>
      </c>
      <c r="J4">
        <f>'TVAR-news-recession'!P31</f>
        <v>0.52673746972237756</v>
      </c>
      <c r="K4">
        <f>'TVAR-news-recession'!S31</f>
        <v>0.30172039003788587</v>
      </c>
      <c r="L4">
        <f>'TVAR-news-recession'!B31</f>
        <v>0.11157684946457665</v>
      </c>
      <c r="M4">
        <f>'TVAR-news-recession'!E31</f>
        <v>5.8477404659844044E-2</v>
      </c>
      <c r="N4">
        <f>'TVAR-news-recession'!H31</f>
        <v>3.4197497666914475E-2</v>
      </c>
      <c r="P4" s="5">
        <f t="shared" ref="P4:P22" si="1">B4-I4</f>
        <v>8.012875585399204E-4</v>
      </c>
      <c r="Q4" s="5">
        <f t="shared" ref="Q4:Q22" si="2">C4-J4</f>
        <v>1.4140167503994272E-3</v>
      </c>
      <c r="R4" s="5">
        <f t="shared" ref="R4:R22" si="3">D4-K4</f>
        <v>-7.1733137678478553E-3</v>
      </c>
      <c r="S4" s="5">
        <f t="shared" ref="S4:S22" si="4">E4-L4</f>
        <v>1.6125944283518212E-6</v>
      </c>
      <c r="T4" s="5">
        <f t="shared" ref="T4:T22" si="5">F4-M4</f>
        <v>-6.3116416371411521E-6</v>
      </c>
      <c r="U4" s="5">
        <f t="shared" ref="U4:U22" si="6">G4-N4</f>
        <v>5.9702690497279165E-6</v>
      </c>
    </row>
    <row r="5" spans="1:21" x14ac:dyDescent="0.25">
      <c r="B5">
        <v>-0.22905698003734801</v>
      </c>
      <c r="C5">
        <v>0.690088169137139</v>
      </c>
      <c r="D5">
        <v>0.25302174823106499</v>
      </c>
      <c r="E5">
        <v>0.23673082219220901</v>
      </c>
      <c r="F5">
        <v>0.110488050782537</v>
      </c>
      <c r="G5">
        <v>5.71532543403169E-2</v>
      </c>
      <c r="I5">
        <f>'TVAR-news-recession'!M32</f>
        <v>-0.22899198807527482</v>
      </c>
      <c r="J5">
        <f>'TVAR-news-recession'!P32</f>
        <v>0.68846655487236808</v>
      </c>
      <c r="K5">
        <f>'TVAR-news-recession'!S32</f>
        <v>0.25979752810384449</v>
      </c>
      <c r="L5">
        <f>'TVAR-news-recession'!B32</f>
        <v>0.23672513879881685</v>
      </c>
      <c r="M5">
        <f>'TVAR-news-recession'!E32</f>
        <v>0.11048543996456874</v>
      </c>
      <c r="N5">
        <f>'TVAR-news-recession'!H32</f>
        <v>5.7148732225051804E-2</v>
      </c>
      <c r="P5" s="5">
        <f t="shared" si="1"/>
        <v>-6.4991962073185361E-5</v>
      </c>
      <c r="Q5" s="5">
        <f t="shared" si="2"/>
        <v>1.6216142647709209E-3</v>
      </c>
      <c r="R5" s="5">
        <f t="shared" si="3"/>
        <v>-6.7757798727794971E-3</v>
      </c>
      <c r="S5" s="5">
        <f t="shared" si="4"/>
        <v>5.6833933921585089E-6</v>
      </c>
      <c r="T5" s="5">
        <f t="shared" si="5"/>
        <v>2.6108179682626798E-6</v>
      </c>
      <c r="U5" s="5">
        <f t="shared" si="6"/>
        <v>4.5221152650959384E-6</v>
      </c>
    </row>
    <row r="6" spans="1:21" x14ac:dyDescent="0.25">
      <c r="B6">
        <v>-0.14278224162852701</v>
      </c>
      <c r="C6">
        <v>0.48482525960060102</v>
      </c>
      <c r="D6">
        <v>0.19808346096892601</v>
      </c>
      <c r="E6">
        <v>0.15148455589655599</v>
      </c>
      <c r="F6">
        <v>0.18557517338960799</v>
      </c>
      <c r="G6">
        <v>6.3787105525022605E-2</v>
      </c>
      <c r="I6">
        <f>'TVAR-news-recession'!M33</f>
        <v>-0.14235140674492269</v>
      </c>
      <c r="J6">
        <f>'TVAR-news-recession'!P33</f>
        <v>0.48332401714179241</v>
      </c>
      <c r="K6">
        <f>'TVAR-news-recession'!S33</f>
        <v>0.20253400409912428</v>
      </c>
      <c r="L6">
        <f>'TVAR-news-recession'!B33</f>
        <v>0.15148447509530061</v>
      </c>
      <c r="M6">
        <f>'TVAR-news-recession'!E33</f>
        <v>0.18557125005931571</v>
      </c>
      <c r="N6">
        <f>'TVAR-news-recession'!H33</f>
        <v>6.3792094399012983E-2</v>
      </c>
      <c r="P6" s="5">
        <f t="shared" si="1"/>
        <v>-4.3083488360431965E-4</v>
      </c>
      <c r="Q6" s="5">
        <f t="shared" si="2"/>
        <v>1.501242458808616E-3</v>
      </c>
      <c r="R6" s="5">
        <f t="shared" si="3"/>
        <v>-4.4505431301982701E-3</v>
      </c>
      <c r="S6" s="5">
        <f t="shared" si="4"/>
        <v>8.0801255381013348E-8</v>
      </c>
      <c r="T6" s="5">
        <f t="shared" si="5"/>
        <v>3.9233302922825342E-6</v>
      </c>
      <c r="U6" s="5">
        <f t="shared" si="6"/>
        <v>-4.988873990377507E-6</v>
      </c>
    </row>
    <row r="7" spans="1:21" x14ac:dyDescent="0.25">
      <c r="B7">
        <v>-6.5153287052890904E-2</v>
      </c>
      <c r="C7">
        <v>0.25005303710683902</v>
      </c>
      <c r="D7">
        <v>0.22250978535044899</v>
      </c>
      <c r="E7">
        <v>0.133652667315559</v>
      </c>
      <c r="F7">
        <v>0.24899743950653</v>
      </c>
      <c r="G7">
        <v>0.12501406193494299</v>
      </c>
      <c r="I7">
        <f>'TVAR-news-recession'!M34</f>
        <v>-6.5089124899074591E-2</v>
      </c>
      <c r="J7">
        <f>'TVAR-news-recession'!P34</f>
        <v>0.24818334264952488</v>
      </c>
      <c r="K7">
        <f>'TVAR-news-recession'!S34</f>
        <v>0.2285572324700329</v>
      </c>
      <c r="L7">
        <f>'TVAR-news-recession'!B34</f>
        <v>0.13365811992850476</v>
      </c>
      <c r="M7">
        <f>'TVAR-news-recession'!E34</f>
        <v>0.24899954129165941</v>
      </c>
      <c r="N7">
        <f>'TVAR-news-recession'!H34</f>
        <v>0.12502174910235522</v>
      </c>
      <c r="P7" s="5">
        <f t="shared" si="1"/>
        <v>-6.4162153816313405E-5</v>
      </c>
      <c r="Q7" s="5">
        <f t="shared" si="2"/>
        <v>1.8696944573141361E-3</v>
      </c>
      <c r="R7" s="5">
        <f t="shared" si="3"/>
        <v>-6.0474471195839097E-3</v>
      </c>
      <c r="S7" s="5">
        <f t="shared" si="4"/>
        <v>-5.4526129457665995E-6</v>
      </c>
      <c r="T7" s="5">
        <f t="shared" si="5"/>
        <v>-2.1017851294102829E-6</v>
      </c>
      <c r="U7" s="5">
        <f t="shared" si="6"/>
        <v>-7.68716741222919E-6</v>
      </c>
    </row>
    <row r="8" spans="1:21" x14ac:dyDescent="0.25">
      <c r="B8">
        <v>0.18152046446410999</v>
      </c>
      <c r="C8">
        <v>0.20578334566062401</v>
      </c>
      <c r="D8">
        <v>0.19691480337244499</v>
      </c>
      <c r="E8">
        <v>7.9652404935433199E-2</v>
      </c>
      <c r="F8">
        <v>0.28695461889024199</v>
      </c>
      <c r="G8">
        <v>0.154733171535063</v>
      </c>
      <c r="I8">
        <f>'TVAR-news-recession'!M35</f>
        <v>0.18092043972424071</v>
      </c>
      <c r="J8">
        <f>'TVAR-news-recession'!P35</f>
        <v>0.2034035153096081</v>
      </c>
      <c r="K8">
        <f>'TVAR-news-recession'!S35</f>
        <v>0.20588783305384756</v>
      </c>
      <c r="L8">
        <f>'TVAR-news-recession'!B35</f>
        <v>7.9657075971591718E-2</v>
      </c>
      <c r="M8">
        <f>'TVAR-news-recession'!E35</f>
        <v>0.28696161085715188</v>
      </c>
      <c r="N8">
        <f>'TVAR-news-recession'!H35</f>
        <v>0.1547270685373531</v>
      </c>
      <c r="P8" s="5">
        <f t="shared" si="1"/>
        <v>6.0002473986928151E-4</v>
      </c>
      <c r="Q8" s="5">
        <f t="shared" si="2"/>
        <v>2.3798303510159102E-3</v>
      </c>
      <c r="R8" s="5">
        <f t="shared" si="3"/>
        <v>-8.9730296814025667E-3</v>
      </c>
      <c r="S8" s="5">
        <f t="shared" si="4"/>
        <v>-4.6710361585183824E-6</v>
      </c>
      <c r="T8" s="5">
        <f t="shared" si="5"/>
        <v>-6.9919669098972292E-6</v>
      </c>
      <c r="U8" s="5">
        <f t="shared" si="6"/>
        <v>6.102997709894753E-6</v>
      </c>
    </row>
    <row r="9" spans="1:21" x14ac:dyDescent="0.25">
      <c r="B9">
        <v>1.6948545548315899E-2</v>
      </c>
      <c r="C9">
        <v>0.21883111272288699</v>
      </c>
      <c r="D9">
        <v>0.15063422372789301</v>
      </c>
      <c r="E9">
        <v>5.0381501549371398E-2</v>
      </c>
      <c r="F9">
        <v>0.32330854122325298</v>
      </c>
      <c r="G9">
        <v>0.173140481321264</v>
      </c>
      <c r="I9">
        <f>'TVAR-news-recession'!M36</f>
        <v>1.6085957393950686E-2</v>
      </c>
      <c r="J9">
        <f>'TVAR-news-recession'!P36</f>
        <v>0.21588721197441152</v>
      </c>
      <c r="K9">
        <f>'TVAR-news-recession'!S36</f>
        <v>0.15986584684181104</v>
      </c>
      <c r="L9">
        <f>'TVAR-news-recession'!B36</f>
        <v>5.0378829819205641E-2</v>
      </c>
      <c r="M9">
        <f>'TVAR-news-recession'!E36</f>
        <v>0.32331029246611093</v>
      </c>
      <c r="N9">
        <f>'TVAR-news-recession'!H36</f>
        <v>0.17313867227661697</v>
      </c>
      <c r="P9" s="5">
        <f t="shared" si="1"/>
        <v>8.6258815436521252E-4</v>
      </c>
      <c r="Q9" s="5">
        <f t="shared" si="2"/>
        <v>2.9439007484754753E-3</v>
      </c>
      <c r="R9" s="5">
        <f t="shared" si="3"/>
        <v>-9.231623113918036E-3</v>
      </c>
      <c r="S9" s="5">
        <f t="shared" si="4"/>
        <v>2.671730165756947E-6</v>
      </c>
      <c r="T9" s="5">
        <f t="shared" si="5"/>
        <v>-1.7512428579502526E-6</v>
      </c>
      <c r="U9" s="5">
        <f t="shared" si="6"/>
        <v>1.8090446470275801E-6</v>
      </c>
    </row>
    <row r="10" spans="1:21" x14ac:dyDescent="0.25">
      <c r="B10">
        <v>-2.6326205954235599E-2</v>
      </c>
      <c r="C10">
        <v>0.23912021587773899</v>
      </c>
      <c r="D10">
        <v>0.12927099985743801</v>
      </c>
      <c r="E10">
        <v>5.4901702096462897E-2</v>
      </c>
      <c r="F10">
        <v>0.34960679195541899</v>
      </c>
      <c r="G10">
        <v>0.192107684785605</v>
      </c>
      <c r="I10">
        <f>'TVAR-news-recession'!M37</f>
        <v>-2.6147444258120611E-2</v>
      </c>
      <c r="J10">
        <f>'TVAR-news-recession'!P37</f>
        <v>0.23576175392832741</v>
      </c>
      <c r="K10">
        <f>'TVAR-news-recession'!S37</f>
        <v>0.13713433948201972</v>
      </c>
      <c r="L10">
        <f>'TVAR-news-recession'!B37</f>
        <v>5.4902643109093499E-2</v>
      </c>
      <c r="M10">
        <f>'TVAR-news-recession'!E37</f>
        <v>0.34961484316920011</v>
      </c>
      <c r="N10">
        <f>'TVAR-news-recession'!H37</f>
        <v>0.19210388953037755</v>
      </c>
      <c r="P10" s="5">
        <f t="shared" si="1"/>
        <v>-1.7876169611498807E-4</v>
      </c>
      <c r="Q10" s="5">
        <f t="shared" si="2"/>
        <v>3.3584619494115842E-3</v>
      </c>
      <c r="R10" s="5">
        <f t="shared" si="3"/>
        <v>-7.8633396245817166E-3</v>
      </c>
      <c r="S10" s="5">
        <f t="shared" si="4"/>
        <v>-9.4101263060225593E-7</v>
      </c>
      <c r="T10" s="5">
        <f t="shared" si="5"/>
        <v>-8.0512137811128426E-6</v>
      </c>
      <c r="U10" s="5">
        <f t="shared" si="6"/>
        <v>3.7952552274511664E-6</v>
      </c>
    </row>
    <row r="11" spans="1:21" x14ac:dyDescent="0.25">
      <c r="B11">
        <v>-7.89818521790496E-2</v>
      </c>
      <c r="C11">
        <v>0.19900577924485699</v>
      </c>
      <c r="D11">
        <v>9.7045878784356193E-2</v>
      </c>
      <c r="E11">
        <v>2.0363542602753599E-2</v>
      </c>
      <c r="F11">
        <v>0.36548543623246599</v>
      </c>
      <c r="G11">
        <v>0.20260697157656599</v>
      </c>
      <c r="I11">
        <f>'TVAR-news-recession'!M38</f>
        <v>-7.8318116887149861E-2</v>
      </c>
      <c r="J11">
        <f>'TVAR-news-recession'!P38</f>
        <v>0.19551580647164774</v>
      </c>
      <c r="K11">
        <f>'TVAR-news-recession'!S38</f>
        <v>0.10384448170921061</v>
      </c>
      <c r="L11">
        <f>'TVAR-news-recession'!B38</f>
        <v>2.0357159804495342E-2</v>
      </c>
      <c r="M11">
        <f>'TVAR-news-recession'!E38</f>
        <v>0.36547982474177887</v>
      </c>
      <c r="N11">
        <f>'TVAR-news-recession'!H38</f>
        <v>0.20260672877683047</v>
      </c>
      <c r="P11" s="5">
        <f t="shared" si="1"/>
        <v>-6.6373529189973912E-4</v>
      </c>
      <c r="Q11" s="5">
        <f t="shared" si="2"/>
        <v>3.4899727732092545E-3</v>
      </c>
      <c r="R11" s="5">
        <f t="shared" si="3"/>
        <v>-6.7986029248544161E-3</v>
      </c>
      <c r="S11" s="5">
        <f t="shared" si="4"/>
        <v>6.3827982582573273E-6</v>
      </c>
      <c r="T11" s="5">
        <f t="shared" si="5"/>
        <v>5.6114906871185255E-6</v>
      </c>
      <c r="U11" s="5">
        <f t="shared" si="6"/>
        <v>2.4279973551144529E-7</v>
      </c>
    </row>
    <row r="12" spans="1:21" x14ac:dyDescent="0.25">
      <c r="B12">
        <v>-6.2368929336392098E-2</v>
      </c>
      <c r="C12">
        <v>0.11509668834266699</v>
      </c>
      <c r="D12">
        <v>6.1608006556578901E-2</v>
      </c>
      <c r="E12">
        <v>1.1960355425724699E-2</v>
      </c>
      <c r="F12">
        <v>0.37705050116290501</v>
      </c>
      <c r="G12">
        <v>0.20705352033067001</v>
      </c>
      <c r="I12">
        <f>'TVAR-news-recession'!M39</f>
        <v>-6.2170051549593187E-2</v>
      </c>
      <c r="J12">
        <f>'TVAR-news-recession'!P39</f>
        <v>0.11191851437798894</v>
      </c>
      <c r="K12">
        <f>'TVAR-news-recession'!S39</f>
        <v>6.757344264331408E-2</v>
      </c>
      <c r="L12">
        <f>'TVAR-news-recession'!B39</f>
        <v>1.1958051913130131E-2</v>
      </c>
      <c r="M12">
        <f>'TVAR-news-recession'!E39</f>
        <v>0.37705825595925407</v>
      </c>
      <c r="N12">
        <f>'TVAR-news-recession'!H39</f>
        <v>0.20705145442179021</v>
      </c>
      <c r="P12" s="5">
        <f t="shared" si="1"/>
        <v>-1.9887778679891083E-4</v>
      </c>
      <c r="Q12" s="5">
        <f t="shared" si="2"/>
        <v>3.1781739646780521E-3</v>
      </c>
      <c r="R12" s="5">
        <f t="shared" si="3"/>
        <v>-5.9654360867351791E-3</v>
      </c>
      <c r="S12" s="5">
        <f t="shared" si="4"/>
        <v>2.3035125945678608E-6</v>
      </c>
      <c r="T12" s="5">
        <f t="shared" si="5"/>
        <v>-7.7547963490687266E-6</v>
      </c>
      <c r="U12" s="5">
        <f t="shared" si="6"/>
        <v>2.0659088798002934E-6</v>
      </c>
    </row>
    <row r="13" spans="1:21" x14ac:dyDescent="0.25">
      <c r="B13">
        <v>1.87462989462811E-2</v>
      </c>
      <c r="C13">
        <v>4.8323702096981801E-2</v>
      </c>
      <c r="D13">
        <v>3.21440608127661E-2</v>
      </c>
      <c r="E13">
        <v>3.4987545585997899E-3</v>
      </c>
      <c r="F13">
        <v>0.38430489415149499</v>
      </c>
      <c r="G13">
        <v>0.20745566024801701</v>
      </c>
      <c r="I13">
        <f>'TVAR-news-recession'!M40</f>
        <v>1.8321843363766226E-2</v>
      </c>
      <c r="J13">
        <f>'TVAR-news-recession'!P40</f>
        <v>4.5276690888764674E-2</v>
      </c>
      <c r="K13">
        <f>'TVAR-news-recession'!S40</f>
        <v>3.7575305881622258E-2</v>
      </c>
      <c r="L13">
        <f>'TVAR-news-recession'!B40</f>
        <v>3.4956739058224326E-3</v>
      </c>
      <c r="M13">
        <f>'TVAR-news-recession'!E40</f>
        <v>0.3843026842346689</v>
      </c>
      <c r="N13">
        <f>'TVAR-news-recession'!H40</f>
        <v>0.2074627101754164</v>
      </c>
      <c r="P13" s="5">
        <f t="shared" si="1"/>
        <v>4.2445558251487381E-4</v>
      </c>
      <c r="Q13" s="5">
        <f t="shared" si="2"/>
        <v>3.0470112082171263E-3</v>
      </c>
      <c r="R13" s="5">
        <f t="shared" si="3"/>
        <v>-5.4312450688561581E-3</v>
      </c>
      <c r="S13" s="5">
        <f t="shared" si="4"/>
        <v>3.0806527773572651E-6</v>
      </c>
      <c r="T13" s="5">
        <f t="shared" si="5"/>
        <v>2.2099168260902857E-6</v>
      </c>
      <c r="U13" s="5">
        <f t="shared" si="6"/>
        <v>-7.0499273993884781E-6</v>
      </c>
    </row>
    <row r="14" spans="1:21" x14ac:dyDescent="0.25">
      <c r="B14">
        <v>2.0664477493822601E-2</v>
      </c>
      <c r="C14">
        <v>1.8388498074370499E-2</v>
      </c>
      <c r="D14">
        <v>1.09795055752544E-2</v>
      </c>
      <c r="E14">
        <v>-6.8068172947022797E-3</v>
      </c>
      <c r="F14">
        <v>0.38726348111745101</v>
      </c>
      <c r="G14">
        <v>0.20551183946804799</v>
      </c>
      <c r="I14">
        <f>'TVAR-news-recession'!M41</f>
        <v>2.0247189615551827E-2</v>
      </c>
      <c r="J14">
        <f>'TVAR-news-recession'!P41</f>
        <v>1.5154338239860878E-2</v>
      </c>
      <c r="K14">
        <f>'TVAR-news-recession'!S41</f>
        <v>1.614806533755667E-2</v>
      </c>
      <c r="L14">
        <f>'TVAR-news-recession'!B41</f>
        <v>-6.8015374638174027E-3</v>
      </c>
      <c r="M14">
        <f>'TVAR-news-recession'!E41</f>
        <v>0.38726056215498017</v>
      </c>
      <c r="N14">
        <f>'TVAR-news-recession'!H41</f>
        <v>0.2055171541101849</v>
      </c>
      <c r="P14" s="5">
        <f t="shared" si="1"/>
        <v>4.1728787827077438E-4</v>
      </c>
      <c r="Q14" s="5">
        <f t="shared" si="2"/>
        <v>3.2341598345096215E-3</v>
      </c>
      <c r="R14" s="5">
        <f t="shared" si="3"/>
        <v>-5.1685597623022696E-3</v>
      </c>
      <c r="S14" s="5">
        <f t="shared" si="4"/>
        <v>-5.279830884876921E-6</v>
      </c>
      <c r="T14" s="5">
        <f t="shared" si="5"/>
        <v>2.9189624708436668E-6</v>
      </c>
      <c r="U14" s="5">
        <f t="shared" si="6"/>
        <v>-5.3146421369054675E-6</v>
      </c>
    </row>
    <row r="15" spans="1:21" x14ac:dyDescent="0.25">
      <c r="B15">
        <v>1.15273322775614E-2</v>
      </c>
      <c r="C15">
        <v>1.94068575897525E-2</v>
      </c>
      <c r="D15">
        <v>-4.4460764668937504E-3</v>
      </c>
      <c r="E15">
        <v>-1.35723675886101E-2</v>
      </c>
      <c r="F15">
        <v>0.38716992055982202</v>
      </c>
      <c r="G15">
        <v>0.20046443985240001</v>
      </c>
      <c r="I15">
        <f>'TVAR-news-recession'!M42</f>
        <v>1.1427861623501645E-2</v>
      </c>
      <c r="J15">
        <f>'TVAR-news-recession'!P42</f>
        <v>1.5837525619526737E-2</v>
      </c>
      <c r="K15">
        <f>'TVAR-news-recession'!S42</f>
        <v>1.6769144773616545E-4</v>
      </c>
      <c r="L15">
        <f>'TVAR-news-recession'!B42</f>
        <v>-1.3571439869663561E-2</v>
      </c>
      <c r="M15">
        <f>'TVAR-news-recession'!E42</f>
        <v>0.38716565698106642</v>
      </c>
      <c r="N15">
        <f>'TVAR-news-recession'!H42</f>
        <v>0.20047136236377153</v>
      </c>
      <c r="P15" s="5">
        <f t="shared" si="1"/>
        <v>9.9470654059755081E-5</v>
      </c>
      <c r="Q15" s="5">
        <f t="shared" si="2"/>
        <v>3.5693319702257628E-3</v>
      </c>
      <c r="R15" s="5">
        <f t="shared" si="3"/>
        <v>-4.6137679146299156E-3</v>
      </c>
      <c r="S15" s="5">
        <f t="shared" si="4"/>
        <v>-9.2771894653898013E-7</v>
      </c>
      <c r="T15" s="5">
        <f t="shared" si="5"/>
        <v>4.2635787556033478E-6</v>
      </c>
      <c r="U15" s="5">
        <f t="shared" si="6"/>
        <v>-6.9225113715210007E-6</v>
      </c>
    </row>
    <row r="16" spans="1:21" x14ac:dyDescent="0.25">
      <c r="B16">
        <v>-1.2571844654732999E-2</v>
      </c>
      <c r="C16">
        <v>1.96413335162289E-2</v>
      </c>
      <c r="D16">
        <v>-1.8050783159672401E-2</v>
      </c>
      <c r="E16">
        <v>-1.83422039429792E-2</v>
      </c>
      <c r="F16">
        <v>0.38498604964389599</v>
      </c>
      <c r="G16">
        <v>0.193578965217097</v>
      </c>
      <c r="I16">
        <f>'TVAR-news-recession'!M43</f>
        <v>-1.2359480777591454E-2</v>
      </c>
      <c r="J16">
        <f>'TVAR-news-recession'!P43</f>
        <v>1.6085957393950686E-2</v>
      </c>
      <c r="K16">
        <f>'TVAR-news-recession'!S43</f>
        <v>-1.4284827029377056E-2</v>
      </c>
      <c r="L16">
        <f>'TVAR-news-recession'!B43</f>
        <v>-1.8348333623321365E-2</v>
      </c>
      <c r="M16">
        <f>'TVAR-news-recession'!E43</f>
        <v>0.3849828379810506</v>
      </c>
      <c r="N16">
        <f>'TVAR-news-recession'!H43</f>
        <v>0.19357491972604041</v>
      </c>
      <c r="P16" s="5">
        <f t="shared" si="1"/>
        <v>-2.123638771415453E-4</v>
      </c>
      <c r="Q16" s="5">
        <f t="shared" si="2"/>
        <v>3.5553761222782143E-3</v>
      </c>
      <c r="R16" s="5">
        <f t="shared" si="3"/>
        <v>-3.7659561302953448E-3</v>
      </c>
      <c r="S16" s="5">
        <f t="shared" si="4"/>
        <v>6.1296803421651003E-6</v>
      </c>
      <c r="T16" s="5">
        <f t="shared" si="5"/>
        <v>3.2116628453926488E-6</v>
      </c>
      <c r="U16" s="5">
        <f t="shared" si="6"/>
        <v>4.0454910565923541E-6</v>
      </c>
    </row>
    <row r="17" spans="2:21" x14ac:dyDescent="0.25">
      <c r="B17">
        <v>-2.0657422341972102E-2</v>
      </c>
      <c r="C17">
        <v>6.6305814409597201E-3</v>
      </c>
      <c r="D17">
        <v>-2.7630223066804301E-2</v>
      </c>
      <c r="E17">
        <v>-2.1950596394901E-2</v>
      </c>
      <c r="F17">
        <v>0.380798671601704</v>
      </c>
      <c r="G17">
        <v>0.18560624189691299</v>
      </c>
      <c r="I17">
        <f>'TVAR-news-recession'!M44</f>
        <v>-2.0371405502763801E-2</v>
      </c>
      <c r="J17">
        <f>'TVAR-news-recession'!P44</f>
        <v>3.291721011117322E-3</v>
      </c>
      <c r="K17">
        <f>'TVAR-news-recession'!S44</f>
        <v>-2.459474566797093E-2</v>
      </c>
      <c r="L17">
        <f>'TVAR-news-recession'!B44</f>
        <v>-2.1954730232043151E-2</v>
      </c>
      <c r="M17">
        <f>'TVAR-news-recession'!E44</f>
        <v>0.3808070103288464</v>
      </c>
      <c r="N17">
        <f>'TVAR-news-recession'!H44</f>
        <v>0.18560288511728698</v>
      </c>
      <c r="P17" s="5">
        <f t="shared" si="1"/>
        <v>-2.8601683920830012E-4</v>
      </c>
      <c r="Q17" s="5">
        <f t="shared" si="2"/>
        <v>3.3388604298423981E-3</v>
      </c>
      <c r="R17" s="5">
        <f t="shared" si="3"/>
        <v>-3.0354773988333708E-3</v>
      </c>
      <c r="S17" s="5">
        <f t="shared" si="4"/>
        <v>4.1338371421506537E-6</v>
      </c>
      <c r="T17" s="5">
        <f t="shared" si="5"/>
        <v>-8.3387271423984721E-6</v>
      </c>
      <c r="U17" s="5">
        <f t="shared" si="6"/>
        <v>3.3567796260125515E-6</v>
      </c>
    </row>
    <row r="18" spans="2:21" x14ac:dyDescent="0.25">
      <c r="B18">
        <v>-5.0561117464760401E-3</v>
      </c>
      <c r="C18">
        <v>-1.04608878009357E-2</v>
      </c>
      <c r="D18">
        <v>-3.3981894021928298E-2</v>
      </c>
      <c r="E18">
        <v>-2.51963897016458E-2</v>
      </c>
      <c r="F18">
        <v>0.37505384391212099</v>
      </c>
      <c r="G18">
        <v>0.176545885999874</v>
      </c>
      <c r="I18">
        <f>'TVAR-news-recession'!M45</f>
        <v>-4.9686354884789768E-3</v>
      </c>
      <c r="J18">
        <f>'TVAR-news-recession'!P45</f>
        <v>-1.3477423762499222E-2</v>
      </c>
      <c r="K18">
        <f>'TVAR-news-recession'!S45</f>
        <v>-3.1426619464629525E-2</v>
      </c>
      <c r="L18">
        <f>'TVAR-news-recession'!B45</f>
        <v>-2.5197323674095634E-2</v>
      </c>
      <c r="M18">
        <f>'TVAR-news-recession'!E45</f>
        <v>0.37504942977808009</v>
      </c>
      <c r="N18">
        <f>'TVAR-news-recession'!H45</f>
        <v>0.17653944100852567</v>
      </c>
      <c r="P18" s="5">
        <f t="shared" si="1"/>
        <v>-8.7476257997063343E-5</v>
      </c>
      <c r="Q18" s="5">
        <f t="shared" si="2"/>
        <v>3.0165359615635223E-3</v>
      </c>
      <c r="R18" s="5">
        <f t="shared" si="3"/>
        <v>-2.5552745572987728E-3</v>
      </c>
      <c r="S18" s="5">
        <f t="shared" si="4"/>
        <v>9.3397244983403627E-7</v>
      </c>
      <c r="T18" s="5">
        <f t="shared" si="5"/>
        <v>4.4141340408976326E-6</v>
      </c>
      <c r="U18" s="5">
        <f t="shared" si="6"/>
        <v>6.4449913483310972E-6</v>
      </c>
    </row>
    <row r="19" spans="2:21" x14ac:dyDescent="0.25">
      <c r="B19">
        <v>5.1411632517180603E-3</v>
      </c>
      <c r="C19">
        <v>-2.0961340962818001E-2</v>
      </c>
      <c r="D19">
        <v>-3.7279559189177303E-2</v>
      </c>
      <c r="E19">
        <v>-2.6946484058965402E-2</v>
      </c>
      <c r="F19">
        <v>0.36825001020685999</v>
      </c>
      <c r="G19">
        <v>0.16684797176948499</v>
      </c>
      <c r="I19">
        <f>'TVAR-news-recession'!M46</f>
        <v>5.030743432084964E-3</v>
      </c>
      <c r="J19">
        <f>'TVAR-news-recession'!P46</f>
        <v>-2.3787342401093099E-2</v>
      </c>
      <c r="K19">
        <f>'TVAR-news-recession'!S46</f>
        <v>-3.4966772250170794E-2</v>
      </c>
      <c r="L19">
        <f>'TVAR-news-recession'!B46</f>
        <v>-2.6953069391499659E-2</v>
      </c>
      <c r="M19">
        <f>'TVAR-news-recession'!E46</f>
        <v>0.36824789231426264</v>
      </c>
      <c r="N19">
        <f>'TVAR-news-recession'!H46</f>
        <v>0.16684329574033946</v>
      </c>
      <c r="P19" s="5">
        <f t="shared" si="1"/>
        <v>1.1041981963309626E-4</v>
      </c>
      <c r="Q19" s="5">
        <f t="shared" si="2"/>
        <v>2.8260014382750984E-3</v>
      </c>
      <c r="R19" s="5">
        <f t="shared" si="3"/>
        <v>-2.3127869390065087E-3</v>
      </c>
      <c r="S19" s="5">
        <f t="shared" si="4"/>
        <v>6.585332534256999E-6</v>
      </c>
      <c r="T19" s="5">
        <f t="shared" si="5"/>
        <v>2.117892597353066E-6</v>
      </c>
      <c r="U19" s="5">
        <f t="shared" si="6"/>
        <v>4.6760291455283376E-6</v>
      </c>
    </row>
    <row r="20" spans="2:21" x14ac:dyDescent="0.25">
      <c r="B20">
        <v>9.3522708247062904E-3</v>
      </c>
      <c r="C20">
        <v>-1.9965540406333301E-2</v>
      </c>
      <c r="D20">
        <v>-3.7477114233774797E-2</v>
      </c>
      <c r="E20">
        <v>-2.8094878875888699E-2</v>
      </c>
      <c r="F20">
        <v>0.36058835075901602</v>
      </c>
      <c r="G20">
        <v>0.156836819706624</v>
      </c>
      <c r="I20">
        <f>'TVAR-news-recession'!M47</f>
        <v>9.2540835972920923E-3</v>
      </c>
      <c r="J20">
        <f>'TVAR-news-recession'!P47</f>
        <v>-2.2669399416185329E-2</v>
      </c>
      <c r="K20">
        <f>'TVAR-news-recession'!S47</f>
        <v>-3.5401527855412701E-2</v>
      </c>
      <c r="L20">
        <f>'TVAR-news-recession'!B47</f>
        <v>-2.8091931478464435E-2</v>
      </c>
      <c r="M20">
        <f>'TVAR-news-recession'!E47</f>
        <v>0.3605922082852217</v>
      </c>
      <c r="N20">
        <f>'TVAR-news-recession'!H47</f>
        <v>0.15683079989244081</v>
      </c>
      <c r="P20" s="5">
        <f t="shared" si="1"/>
        <v>9.8187227414198164E-5</v>
      </c>
      <c r="Q20" s="5">
        <f t="shared" si="2"/>
        <v>2.7038590098520283E-3</v>
      </c>
      <c r="R20" s="5">
        <f t="shared" si="3"/>
        <v>-2.0755863783620959E-3</v>
      </c>
      <c r="S20" s="5">
        <f t="shared" si="4"/>
        <v>-2.9473974242633094E-6</v>
      </c>
      <c r="T20" s="5">
        <f t="shared" si="5"/>
        <v>-3.8575262056861348E-6</v>
      </c>
      <c r="U20" s="5">
        <f t="shared" si="6"/>
        <v>6.0198141831890872E-6</v>
      </c>
    </row>
    <row r="21" spans="2:21" x14ac:dyDescent="0.25">
      <c r="B21">
        <v>3.7866335941917398E-3</v>
      </c>
      <c r="C21">
        <v>-1.3308351716999201E-2</v>
      </c>
      <c r="D21">
        <v>-3.5909697831647699E-2</v>
      </c>
      <c r="E21">
        <v>-2.8848309088097102E-2</v>
      </c>
      <c r="F21">
        <v>0.352285720313391</v>
      </c>
      <c r="G21">
        <v>0.146680128217613</v>
      </c>
      <c r="I21">
        <f>'TVAR-news-recession'!M48</f>
        <v>3.8506925035712066E-3</v>
      </c>
      <c r="J21">
        <f>'TVAR-news-recession'!P48</f>
        <v>-1.5961741506738712E-2</v>
      </c>
      <c r="K21">
        <f>'TVAR-news-recession'!S48</f>
        <v>-3.4097261039686973E-2</v>
      </c>
      <c r="L21">
        <f>'TVAR-news-recession'!B48</f>
        <v>-2.8851172869774285E-2</v>
      </c>
      <c r="M21">
        <f>'TVAR-news-recession'!E48</f>
        <v>0.35228800556777023</v>
      </c>
      <c r="N21">
        <f>'TVAR-news-recession'!H48</f>
        <v>0.14667594628367156</v>
      </c>
      <c r="P21" s="5">
        <f t="shared" si="1"/>
        <v>-6.4058909379466778E-5</v>
      </c>
      <c r="Q21" s="5">
        <f t="shared" si="2"/>
        <v>2.6533897897395107E-3</v>
      </c>
      <c r="R21" s="5">
        <f t="shared" si="3"/>
        <v>-1.8124367919607268E-3</v>
      </c>
      <c r="S21" s="5">
        <f t="shared" si="4"/>
        <v>2.8637816771835689E-6</v>
      </c>
      <c r="T21" s="5">
        <f t="shared" si="5"/>
        <v>-2.2852543792306612E-6</v>
      </c>
      <c r="U21" s="5">
        <f t="shared" si="6"/>
        <v>4.1819339414439494E-6</v>
      </c>
    </row>
    <row r="22" spans="2:21" x14ac:dyDescent="0.25">
      <c r="B22">
        <v>-2.2794879688567502E-3</v>
      </c>
      <c r="C22">
        <v>-8.0378290299645602E-3</v>
      </c>
      <c r="D22">
        <v>-3.3307958135963399E-2</v>
      </c>
      <c r="E22">
        <v>-2.9028411446926201E-2</v>
      </c>
      <c r="F22">
        <v>0.34356945732311001</v>
      </c>
      <c r="G22">
        <v>0.13652529621437001</v>
      </c>
      <c r="I22">
        <f>'TVAR-news-recession'!M49</f>
        <v>-2.111670082603565E-3</v>
      </c>
      <c r="J22">
        <f>'TVAR-news-recession'!P49</f>
        <v>-1.0496242469411837E-2</v>
      </c>
      <c r="K22">
        <f>'TVAR-news-recession'!S49</f>
        <v>-3.1675051239053474E-2</v>
      </c>
      <c r="L22">
        <f>'TVAR-news-recession'!B49</f>
        <v>-2.9025165688616125E-2</v>
      </c>
      <c r="M22">
        <f>'TVAR-news-recession'!E49</f>
        <v>0.34357254709669255</v>
      </c>
      <c r="N22">
        <f>'TVAR-news-recession'!H49</f>
        <v>0.13652109267490231</v>
      </c>
      <c r="P22" s="5">
        <f t="shared" si="1"/>
        <v>-1.6781788625318522E-4</v>
      </c>
      <c r="Q22" s="5">
        <f t="shared" si="2"/>
        <v>2.4584134394472767E-3</v>
      </c>
      <c r="R22" s="5">
        <f t="shared" si="3"/>
        <v>-1.6329068969099247E-3</v>
      </c>
      <c r="S22" s="5">
        <f t="shared" si="4"/>
        <v>-3.2457583100768683E-6</v>
      </c>
      <c r="T22" s="5">
        <f t="shared" si="5"/>
        <v>-3.0897735825430317E-6</v>
      </c>
      <c r="U22" s="5">
        <f t="shared" si="6"/>
        <v>4.2035394677009119E-6</v>
      </c>
    </row>
    <row r="24" spans="2:21" x14ac:dyDescent="0.25">
      <c r="B24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TVAR-news-recession</vt:lpstr>
      <vt:lpstr>TVAR-news-ZLB</vt:lpstr>
      <vt:lpstr>TVAR-bp-recession</vt:lpstr>
      <vt:lpstr>TVAR-bp-ZLB</vt:lpstr>
      <vt:lpstr>Multipliers</vt:lpstr>
      <vt:lpstr>Readme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Zubairy</dc:creator>
  <cp:lastModifiedBy>Sarah Zubairy</cp:lastModifiedBy>
  <dcterms:created xsi:type="dcterms:W3CDTF">2016-05-05T20:41:51Z</dcterms:created>
  <dcterms:modified xsi:type="dcterms:W3CDTF">2016-11-28T21:45:18Z</dcterms:modified>
</cp:coreProperties>
</file>