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134DDC77-B550-EF40-9A6B-4B6205217817}" xr6:coauthVersionLast="47" xr6:coauthVersionMax="47" xr10:uidLastSave="{00000000-0000-0000-0000-000000000000}"/>
  <bookViews>
    <workbookView xWindow="0" yWindow="3540" windowWidth="12220" windowHeight="13000" activeTab="1" xr2:uid="{3670ECE7-2B36-3043-99D8-F5D2B59FFE4D}"/>
  </bookViews>
  <sheets>
    <sheet name="Sheet1" sheetId="1" r:id="rId1"/>
    <sheet name="Sheet2" sheetId="2" r:id="rId2"/>
  </sheets>
  <definedNames>
    <definedName name="_xlnm._FilterDatabase" localSheetId="1" hidden="1">Sheet2!$G$1:$G$27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2" l="1"/>
  <c r="M2" i="2"/>
  <c r="M3" i="2"/>
  <c r="L2" i="2" a="1"/>
  <c r="L2" i="2" s="1"/>
  <c r="I2" i="2" a="1"/>
  <c r="I2" i="2" s="1"/>
  <c r="J2" i="2" s="1"/>
  <c r="E27" i="2"/>
  <c r="E3" i="2"/>
  <c r="E4" i="2"/>
  <c r="E6" i="2"/>
  <c r="E7" i="2"/>
  <c r="E8" i="2"/>
  <c r="E9" i="2"/>
  <c r="E10" i="2"/>
  <c r="E11" i="2"/>
  <c r="E12" i="2"/>
  <c r="E13" i="2"/>
  <c r="E14" i="2"/>
  <c r="E5" i="2"/>
  <c r="E15" i="2"/>
  <c r="E16" i="2"/>
  <c r="E17" i="2"/>
  <c r="E18" i="2"/>
  <c r="E19" i="2"/>
  <c r="E20" i="2"/>
  <c r="E21" i="2"/>
  <c r="E22" i="2"/>
  <c r="E23" i="2"/>
  <c r="E24" i="2"/>
  <c r="E25" i="2"/>
  <c r="E26" i="2"/>
  <c r="E2" i="2"/>
  <c r="J12" i="2" l="1"/>
  <c r="J8" i="2"/>
  <c r="J4" i="2"/>
  <c r="J11" i="2"/>
  <c r="J7" i="2"/>
  <c r="J3" i="2"/>
  <c r="J10" i="2"/>
  <c r="J6" i="2"/>
  <c r="J9" i="2"/>
  <c r="J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<sst xmlns="http://schemas.openxmlformats.org/spreadsheetml/2006/main" count="109" uniqueCount="57">
  <si>
    <t>host age value</t>
  </si>
  <si>
    <t>1 year and 3 months</t>
  </si>
  <si>
    <t>n_row</t>
  </si>
  <si>
    <t>sample_id</t>
  </si>
  <si>
    <t>SAMN10921570</t>
  </si>
  <si>
    <t>&amp;gt;90</t>
  </si>
  <si>
    <t>SAMN03850989</t>
  </si>
  <si>
    <t>age_years</t>
  </si>
  <si>
    <t>age (from NCBI)</t>
  </si>
  <si>
    <t>&gt;90</t>
  </si>
  <si>
    <t>NA</t>
  </si>
  <si>
    <t>notes</t>
  </si>
  <si>
    <t>SAMN13783392</t>
  </si>
  <si>
    <t>&amp;lt;5</t>
  </si>
  <si>
    <t>&lt;5</t>
  </si>
  <si>
    <t>bin; host age = &gt; 90</t>
  </si>
  <si>
    <t>bin; host age = &lt; 5</t>
  </si>
  <si>
    <t>bins</t>
  </si>
  <si>
    <t>0-4</t>
  </si>
  <si>
    <t>n</t>
  </si>
  <si>
    <t>1 to 5</t>
  </si>
  <si>
    <t>10-19</t>
  </si>
  <si>
    <t>20-29</t>
  </si>
  <si>
    <t>21 to 25</t>
  </si>
  <si>
    <t>26-30</t>
  </si>
  <si>
    <t>26-55 years</t>
  </si>
  <si>
    <t>30-39</t>
  </si>
  <si>
    <t>35-44</t>
  </si>
  <si>
    <t>40-49</t>
  </si>
  <si>
    <t>45-54</t>
  </si>
  <si>
    <t>5-9</t>
  </si>
  <si>
    <t>50-59</t>
  </si>
  <si>
    <t>51 to 55</t>
  </si>
  <si>
    <t>55-64</t>
  </si>
  <si>
    <t>56 to 60</t>
  </si>
  <si>
    <t>60-69</t>
  </si>
  <si>
    <t>61 to 65</t>
  </si>
  <si>
    <t>65-74</t>
  </si>
  <si>
    <t>70-79</t>
  </si>
  <si>
    <t>71 to 75</t>
  </si>
  <si>
    <t>76 to 80</t>
  </si>
  <si>
    <t>80-89</t>
  </si>
  <si>
    <t>90-99</t>
  </si>
  <si>
    <t>start</t>
  </si>
  <si>
    <t>end</t>
  </si>
  <si>
    <t>bin size (yrs)</t>
  </si>
  <si>
    <t>NOTES:</t>
  </si>
  <si>
    <t>-highest resolution bin size / smallest possible bin size = 9 years</t>
  </si>
  <si>
    <t>0-9</t>
  </si>
  <si>
    <t>n/a</t>
  </si>
  <si>
    <t>n samples</t>
  </si>
  <si>
    <t xml:space="preserve">&lt;5 </t>
  </si>
  <si>
    <t>&gt;=5</t>
  </si>
  <si>
    <t>bins (size = 9 yrs)</t>
  </si>
  <si>
    <t>bins (&gt;/&lt;5 yrs)</t>
  </si>
  <si>
    <t>bin_9yrSize</t>
  </si>
  <si>
    <t>bin_5yrCutoff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</si>
</sst>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2ABC-25C0-7D4D-9598-FBB4D1ED8E3C}">
  <dimension ref="A1:F8"/>
  <sheetViews>
    <sheetView workbookViewId="0">
      <selection activeCell="C3" sqref="C3"/>
    </sheetView>
  </sheetViews>
  <sheetFormatPr baseColWidth="10" defaultRowHeight="16" x14ac:dyDescent="0.2"/>
  <cols>
    <col min="1" max="1" width="21.33203125" customWidth="1"/>
    <col min="3" max="3" width="15.832031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8</v>
      </c>
      <c r="E1" t="s">
        <v>7</v>
      </c>
      <c r="F1" t="s">
        <v>11</v>
      </c>
    </row>
    <row r="2" spans="1:6" x14ac:dyDescent="0.2">
      <c r="A2" s="1" t="s">
        <v>1</v>
      </c>
      <c r="B2">
        <v>47780</v>
      </c>
      <c r="C2" t="s">
        <v>4</v>
      </c>
      <c r="D2">
        <v>1</v>
      </c>
      <c r="E2">
        <v>1</v>
      </c>
    </row>
    <row r="3" spans="1:6" x14ac:dyDescent="0.2">
      <c r="A3" s="1" t="s">
        <v>5</v>
      </c>
      <c r="B3">
        <v>47445</v>
      </c>
      <c r="C3" t="s">
        <v>6</v>
      </c>
      <c r="D3" t="s">
        <v>9</v>
      </c>
      <c r="E3" t="s">
        <v>10</v>
      </c>
      <c r="F3" t="s">
        <v>15</v>
      </c>
    </row>
    <row r="4" spans="1:6" x14ac:dyDescent="0.2">
      <c r="A4" t="s">
        <v>13</v>
      </c>
      <c r="B4">
        <v>10905</v>
      </c>
      <c r="C4" t="s">
        <v>12</v>
      </c>
      <c r="D4" t="s">
        <v>14</v>
      </c>
      <c r="E4" t="s">
        <v>10</v>
      </c>
      <c r="F4" t="s">
        <v>16</v>
      </c>
    </row>
    <row r="8" spans="1:6" x14ac:dyDescent="0.2">
      <c r="A8" s="2"/>
      <c r="B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298A-95E4-C742-8F22-6D5ADB3C4049}">
  <dimension ref="A1:M30"/>
  <sheetViews>
    <sheetView tabSelected="1" topLeftCell="A14" zoomScale="137" workbookViewId="0">
      <selection activeCell="F28" sqref="F28"/>
    </sheetView>
  </sheetViews>
  <sheetFormatPr baseColWidth="10" defaultRowHeight="16" x14ac:dyDescent="0.2"/>
  <cols>
    <col min="3" max="4" width="0" hidden="1" customWidth="1"/>
    <col min="5" max="5" width="12" hidden="1" customWidth="1"/>
    <col min="6" max="6" width="15.5" customWidth="1"/>
    <col min="7" max="7" width="16" customWidth="1"/>
    <col min="12" max="12" width="13.5" customWidth="1"/>
  </cols>
  <sheetData>
    <row r="1" spans="1:13" x14ac:dyDescent="0.2">
      <c r="A1" s="2" t="s">
        <v>17</v>
      </c>
      <c r="B1" s="2" t="s">
        <v>19</v>
      </c>
      <c r="C1" s="2" t="s">
        <v>43</v>
      </c>
      <c r="D1" s="2" t="s">
        <v>44</v>
      </c>
      <c r="E1" s="2" t="s">
        <v>45</v>
      </c>
      <c r="F1" s="2" t="s">
        <v>55</v>
      </c>
      <c r="G1" s="2" t="s">
        <v>56</v>
      </c>
      <c r="I1" s="2" t="s">
        <v>53</v>
      </c>
      <c r="J1" s="2" t="s">
        <v>50</v>
      </c>
      <c r="L1" s="2" t="s">
        <v>54</v>
      </c>
      <c r="M1" s="2" t="s">
        <v>50</v>
      </c>
    </row>
    <row r="2" spans="1:13" x14ac:dyDescent="0.2">
      <c r="A2" t="s">
        <v>18</v>
      </c>
      <c r="B2">
        <v>338</v>
      </c>
      <c r="C2">
        <v>0</v>
      </c>
      <c r="D2">
        <v>4</v>
      </c>
      <c r="E2">
        <f>D2-C2</f>
        <v>4</v>
      </c>
      <c r="F2" t="s">
        <v>48</v>
      </c>
      <c r="G2" s="4" t="s">
        <v>14</v>
      </c>
      <c r="I2" t="str" cm="1">
        <f t="array" ref="I2:I12">_xlfn.UNIQUE(F2:F27)</f>
        <v>0-9</v>
      </c>
      <c r="J2">
        <f>SUMIF(F2:F27, I2, B2:B27)</f>
        <v>442</v>
      </c>
      <c r="L2" t="str" cm="1">
        <f t="array" ref="L2:L4">_xlfn.UNIQUE(G2:G27)</f>
        <v>&lt;5</v>
      </c>
      <c r="M2">
        <f>SUMIF(G2:G27,"*&lt;5*",B2:B27)</f>
        <v>339</v>
      </c>
    </row>
    <row r="3" spans="1:13" x14ac:dyDescent="0.2">
      <c r="A3" t="s">
        <v>51</v>
      </c>
      <c r="B3">
        <v>1</v>
      </c>
      <c r="C3">
        <v>0</v>
      </c>
      <c r="D3">
        <v>4</v>
      </c>
      <c r="E3">
        <f>D3-C3</f>
        <v>4</v>
      </c>
      <c r="F3" s="3" t="s">
        <v>48</v>
      </c>
      <c r="G3" s="4" t="s">
        <v>14</v>
      </c>
      <c r="I3" t="str">
        <v>10-19</v>
      </c>
      <c r="J3">
        <f t="shared" ref="J3:J12" si="0">SUMIF(F3:F28, I3, B3:B28)</f>
        <v>109</v>
      </c>
      <c r="L3" t="str">
        <v>n/a</v>
      </c>
      <c r="M3">
        <f>SUMIF(G3:G28,"n/a",B3:B28)</f>
        <v>1</v>
      </c>
    </row>
    <row r="4" spans="1:13" x14ac:dyDescent="0.2">
      <c r="A4" t="s">
        <v>20</v>
      </c>
      <c r="B4">
        <v>1</v>
      </c>
      <c r="C4">
        <v>1</v>
      </c>
      <c r="D4">
        <v>5</v>
      </c>
      <c r="E4">
        <f>D4-C4</f>
        <v>4</v>
      </c>
      <c r="F4" t="s">
        <v>48</v>
      </c>
      <c r="G4" t="s">
        <v>49</v>
      </c>
      <c r="I4" t="str">
        <v>20-29</v>
      </c>
      <c r="J4">
        <f t="shared" si="0"/>
        <v>146</v>
      </c>
      <c r="L4" t="str">
        <v>&gt;=5</v>
      </c>
      <c r="M4">
        <f>SUMIF(G4:G29,"*&gt;=5*",B4:B29)</f>
        <v>1016</v>
      </c>
    </row>
    <row r="5" spans="1:13" x14ac:dyDescent="0.2">
      <c r="A5" s="3" t="s">
        <v>30</v>
      </c>
      <c r="B5">
        <v>102</v>
      </c>
      <c r="C5">
        <v>5</v>
      </c>
      <c r="D5">
        <v>9</v>
      </c>
      <c r="E5">
        <f>D5-C5</f>
        <v>4</v>
      </c>
      <c r="F5" t="s">
        <v>48</v>
      </c>
      <c r="G5" s="4" t="s">
        <v>52</v>
      </c>
      <c r="I5" t="str">
        <v>n/a</v>
      </c>
      <c r="J5">
        <f t="shared" si="0"/>
        <v>113</v>
      </c>
    </row>
    <row r="6" spans="1:13" x14ac:dyDescent="0.2">
      <c r="A6" s="3" t="s">
        <v>21</v>
      </c>
      <c r="B6">
        <v>109</v>
      </c>
      <c r="C6">
        <v>10</v>
      </c>
      <c r="D6">
        <v>19</v>
      </c>
      <c r="E6">
        <f>D6-C6</f>
        <v>9</v>
      </c>
      <c r="F6" s="3" t="s">
        <v>21</v>
      </c>
      <c r="G6" s="4" t="s">
        <v>52</v>
      </c>
      <c r="I6" t="str">
        <v>30-39</v>
      </c>
      <c r="J6">
        <f t="shared" si="0"/>
        <v>93</v>
      </c>
    </row>
    <row r="7" spans="1:13" x14ac:dyDescent="0.2">
      <c r="A7" t="s">
        <v>22</v>
      </c>
      <c r="B7">
        <v>144</v>
      </c>
      <c r="C7">
        <v>20</v>
      </c>
      <c r="D7">
        <v>29</v>
      </c>
      <c r="E7">
        <f>D7-C7</f>
        <v>9</v>
      </c>
      <c r="F7" t="s">
        <v>22</v>
      </c>
      <c r="G7" s="4" t="s">
        <v>52</v>
      </c>
      <c r="I7" t="str">
        <v>40-49</v>
      </c>
      <c r="J7">
        <f t="shared" si="0"/>
        <v>103</v>
      </c>
    </row>
    <row r="8" spans="1:13" x14ac:dyDescent="0.2">
      <c r="A8" t="s">
        <v>23</v>
      </c>
      <c r="B8">
        <v>2</v>
      </c>
      <c r="C8">
        <v>21</v>
      </c>
      <c r="D8">
        <v>25</v>
      </c>
      <c r="E8">
        <f>D8-C8</f>
        <v>4</v>
      </c>
      <c r="F8" t="s">
        <v>22</v>
      </c>
      <c r="G8" s="4" t="s">
        <v>52</v>
      </c>
      <c r="I8" t="str">
        <v>50-59</v>
      </c>
      <c r="J8">
        <f t="shared" si="0"/>
        <v>128</v>
      </c>
    </row>
    <row r="9" spans="1:13" x14ac:dyDescent="0.2">
      <c r="A9" t="s">
        <v>24</v>
      </c>
      <c r="B9">
        <v>1</v>
      </c>
      <c r="C9">
        <v>26</v>
      </c>
      <c r="D9">
        <v>30</v>
      </c>
      <c r="E9">
        <f>D9-C9</f>
        <v>4</v>
      </c>
      <c r="F9" t="s">
        <v>49</v>
      </c>
      <c r="G9" s="4" t="s">
        <v>52</v>
      </c>
      <c r="I9" t="str">
        <v>60-69</v>
      </c>
      <c r="J9">
        <f t="shared" si="0"/>
        <v>108</v>
      </c>
    </row>
    <row r="10" spans="1:13" x14ac:dyDescent="0.2">
      <c r="A10" t="s">
        <v>25</v>
      </c>
      <c r="B10">
        <v>93</v>
      </c>
      <c r="C10">
        <v>26</v>
      </c>
      <c r="D10">
        <v>55</v>
      </c>
      <c r="E10">
        <f>D10-C10</f>
        <v>29</v>
      </c>
      <c r="F10" t="s">
        <v>49</v>
      </c>
      <c r="G10" s="4" t="s">
        <v>52</v>
      </c>
      <c r="I10" t="str">
        <v>70-79</v>
      </c>
      <c r="J10">
        <f t="shared" si="0"/>
        <v>86</v>
      </c>
    </row>
    <row r="11" spans="1:13" x14ac:dyDescent="0.2">
      <c r="A11" t="s">
        <v>26</v>
      </c>
      <c r="B11">
        <v>93</v>
      </c>
      <c r="C11">
        <v>30</v>
      </c>
      <c r="D11">
        <v>39</v>
      </c>
      <c r="E11">
        <f>D11-C11</f>
        <v>9</v>
      </c>
      <c r="F11" t="s">
        <v>26</v>
      </c>
      <c r="G11" s="4" t="s">
        <v>52</v>
      </c>
      <c r="I11" t="str">
        <v>80-89</v>
      </c>
      <c r="J11">
        <f t="shared" si="0"/>
        <v>23</v>
      </c>
    </row>
    <row r="12" spans="1:13" x14ac:dyDescent="0.2">
      <c r="A12" t="s">
        <v>27</v>
      </c>
      <c r="B12">
        <v>1</v>
      </c>
      <c r="C12">
        <v>35</v>
      </c>
      <c r="D12">
        <v>44</v>
      </c>
      <c r="E12">
        <f>D12-C12</f>
        <v>9</v>
      </c>
      <c r="F12" t="s">
        <v>49</v>
      </c>
      <c r="G12" s="4" t="s">
        <v>52</v>
      </c>
      <c r="I12" t="str">
        <v>90-99</v>
      </c>
      <c r="J12">
        <f t="shared" si="0"/>
        <v>5</v>
      </c>
    </row>
    <row r="13" spans="1:13" x14ac:dyDescent="0.2">
      <c r="A13" t="s">
        <v>28</v>
      </c>
      <c r="B13">
        <v>103</v>
      </c>
      <c r="C13">
        <v>40</v>
      </c>
      <c r="D13">
        <v>49</v>
      </c>
      <c r="E13">
        <f>D13-C13</f>
        <v>9</v>
      </c>
      <c r="F13" t="s">
        <v>28</v>
      </c>
      <c r="G13" s="4" t="s">
        <v>52</v>
      </c>
    </row>
    <row r="14" spans="1:13" x14ac:dyDescent="0.2">
      <c r="A14" t="s">
        <v>29</v>
      </c>
      <c r="B14">
        <v>8</v>
      </c>
      <c r="C14">
        <v>45</v>
      </c>
      <c r="D14">
        <v>54</v>
      </c>
      <c r="E14">
        <f>D14-C14</f>
        <v>9</v>
      </c>
      <c r="F14" t="s">
        <v>49</v>
      </c>
      <c r="G14" s="4" t="s">
        <v>52</v>
      </c>
    </row>
    <row r="15" spans="1:13" x14ac:dyDescent="0.2">
      <c r="A15" t="s">
        <v>31</v>
      </c>
      <c r="B15">
        <v>127</v>
      </c>
      <c r="C15">
        <v>50</v>
      </c>
      <c r="D15">
        <v>59</v>
      </c>
      <c r="E15">
        <f>D15-C15</f>
        <v>9</v>
      </c>
      <c r="F15" t="s">
        <v>31</v>
      </c>
      <c r="G15" s="4" t="s">
        <v>52</v>
      </c>
    </row>
    <row r="16" spans="1:13" x14ac:dyDescent="0.2">
      <c r="A16" t="s">
        <v>32</v>
      </c>
      <c r="B16">
        <v>1</v>
      </c>
      <c r="C16">
        <v>51</v>
      </c>
      <c r="D16">
        <v>55</v>
      </c>
      <c r="E16">
        <f>D16-C16</f>
        <v>4</v>
      </c>
      <c r="F16" t="s">
        <v>31</v>
      </c>
      <c r="G16" s="4" t="s">
        <v>52</v>
      </c>
    </row>
    <row r="17" spans="1:7" x14ac:dyDescent="0.2">
      <c r="A17" t="s">
        <v>33</v>
      </c>
      <c r="B17">
        <v>1</v>
      </c>
      <c r="C17">
        <v>55</v>
      </c>
      <c r="D17">
        <v>64</v>
      </c>
      <c r="E17">
        <f>D17-C17</f>
        <v>9</v>
      </c>
      <c r="F17" t="s">
        <v>49</v>
      </c>
      <c r="G17" s="4" t="s">
        <v>52</v>
      </c>
    </row>
    <row r="18" spans="1:7" x14ac:dyDescent="0.2">
      <c r="A18" t="s">
        <v>34</v>
      </c>
      <c r="B18">
        <v>2</v>
      </c>
      <c r="C18">
        <v>56</v>
      </c>
      <c r="D18">
        <v>60</v>
      </c>
      <c r="E18">
        <f>D18-C18</f>
        <v>4</v>
      </c>
      <c r="F18" t="s">
        <v>49</v>
      </c>
      <c r="G18" s="4" t="s">
        <v>52</v>
      </c>
    </row>
    <row r="19" spans="1:7" x14ac:dyDescent="0.2">
      <c r="A19" t="s">
        <v>35</v>
      </c>
      <c r="B19">
        <v>106</v>
      </c>
      <c r="C19">
        <v>60</v>
      </c>
      <c r="D19">
        <v>69</v>
      </c>
      <c r="E19">
        <f>D19-C19</f>
        <v>9</v>
      </c>
      <c r="F19" t="s">
        <v>35</v>
      </c>
      <c r="G19" s="4" t="s">
        <v>52</v>
      </c>
    </row>
    <row r="20" spans="1:7" x14ac:dyDescent="0.2">
      <c r="A20" t="s">
        <v>36</v>
      </c>
      <c r="B20">
        <v>2</v>
      </c>
      <c r="C20">
        <v>61</v>
      </c>
      <c r="D20">
        <v>65</v>
      </c>
      <c r="E20">
        <f>D20-C20</f>
        <v>4</v>
      </c>
      <c r="F20" t="s">
        <v>35</v>
      </c>
      <c r="G20" s="4" t="s">
        <v>52</v>
      </c>
    </row>
    <row r="21" spans="1:7" x14ac:dyDescent="0.2">
      <c r="A21" t="s">
        <v>37</v>
      </c>
      <c r="B21">
        <v>4</v>
      </c>
      <c r="C21">
        <v>65</v>
      </c>
      <c r="D21">
        <v>74</v>
      </c>
      <c r="E21">
        <f>D21-C21</f>
        <v>9</v>
      </c>
      <c r="F21" t="s">
        <v>49</v>
      </c>
      <c r="G21" s="4" t="s">
        <v>52</v>
      </c>
    </row>
    <row r="22" spans="1:7" x14ac:dyDescent="0.2">
      <c r="A22" t="s">
        <v>38</v>
      </c>
      <c r="B22">
        <v>85</v>
      </c>
      <c r="C22">
        <v>70</v>
      </c>
      <c r="D22">
        <v>79</v>
      </c>
      <c r="E22">
        <f>D22-C22</f>
        <v>9</v>
      </c>
      <c r="F22" t="s">
        <v>38</v>
      </c>
      <c r="G22" s="4" t="s">
        <v>52</v>
      </c>
    </row>
    <row r="23" spans="1:7" x14ac:dyDescent="0.2">
      <c r="A23" t="s">
        <v>39</v>
      </c>
      <c r="B23">
        <v>1</v>
      </c>
      <c r="C23">
        <v>71</v>
      </c>
      <c r="D23">
        <v>75</v>
      </c>
      <c r="E23">
        <f>D23-C23</f>
        <v>4</v>
      </c>
      <c r="F23" t="s">
        <v>38</v>
      </c>
      <c r="G23" s="4" t="s">
        <v>52</v>
      </c>
    </row>
    <row r="24" spans="1:7" x14ac:dyDescent="0.2">
      <c r="A24" t="s">
        <v>40</v>
      </c>
      <c r="B24">
        <v>2</v>
      </c>
      <c r="C24">
        <v>76</v>
      </c>
      <c r="D24">
        <v>80</v>
      </c>
      <c r="E24">
        <f>D24-C24</f>
        <v>4</v>
      </c>
      <c r="F24" t="s">
        <v>49</v>
      </c>
      <c r="G24" s="4" t="s">
        <v>52</v>
      </c>
    </row>
    <row r="25" spans="1:7" x14ac:dyDescent="0.2">
      <c r="A25" t="s">
        <v>41</v>
      </c>
      <c r="B25">
        <v>23</v>
      </c>
      <c r="C25">
        <v>80</v>
      </c>
      <c r="D25">
        <v>89</v>
      </c>
      <c r="E25">
        <f>D25-C25</f>
        <v>9</v>
      </c>
      <c r="F25" t="s">
        <v>41</v>
      </c>
      <c r="G25" s="4" t="s">
        <v>52</v>
      </c>
    </row>
    <row r="26" spans="1:7" x14ac:dyDescent="0.2">
      <c r="A26" t="s">
        <v>42</v>
      </c>
      <c r="B26">
        <v>5</v>
      </c>
      <c r="C26">
        <v>90</v>
      </c>
      <c r="D26">
        <v>99</v>
      </c>
      <c r="E26">
        <f>D26-C26</f>
        <v>9</v>
      </c>
      <c r="F26" t="s">
        <v>42</v>
      </c>
      <c r="G26" s="4" t="s">
        <v>52</v>
      </c>
    </row>
    <row r="27" spans="1:7" x14ac:dyDescent="0.2">
      <c r="A27" t="s">
        <v>9</v>
      </c>
      <c r="B27">
        <v>1</v>
      </c>
      <c r="C27">
        <v>90</v>
      </c>
      <c r="D27">
        <v>100</v>
      </c>
      <c r="E27">
        <f>D27-C27</f>
        <v>10</v>
      </c>
      <c r="F27" t="s">
        <v>49</v>
      </c>
      <c r="G27" s="4" t="s">
        <v>52</v>
      </c>
    </row>
    <row r="29" spans="1:7" x14ac:dyDescent="0.2">
      <c r="A29" t="s">
        <v>46</v>
      </c>
    </row>
    <row r="30" spans="1:7" x14ac:dyDescent="0.2">
      <c r="A30" s="4" t="s">
        <v>47</v>
      </c>
    </row>
  </sheetData>
  <sortState xmlns:xlrd2="http://schemas.microsoft.com/office/spreadsheetml/2017/richdata2" ref="A2:G30">
    <sortCondition ref="C1:C3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Christensen</dc:creator>
  <cp:lastModifiedBy>Rebecca Christensen</cp:lastModifiedBy>
  <dcterms:created xsi:type="dcterms:W3CDTF">2022-03-10T23:00:43Z</dcterms:created>
  <dcterms:modified xsi:type="dcterms:W3CDTF">2022-03-11T22:43:13Z</dcterms:modified>
</cp:coreProperties>
</file>