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J:\19 Business Development\Pricing\"/>
    </mc:Choice>
  </mc:AlternateContent>
  <bookViews>
    <workbookView xWindow="0" yWindow="0" windowWidth="20490" windowHeight="7155" tabRatio="887" activeTab="2"/>
  </bookViews>
  <sheets>
    <sheet name="Summary List" sheetId="1" r:id="rId1"/>
    <sheet name="New RG Letting Agency July17" sheetId="3" r:id="rId2"/>
    <sheet name="Core RG Letting Agency July17" sheetId="2" r:id="rId3"/>
    <sheet name="Core RG Credit Union July17" sheetId="4" r:id="rId4"/>
    <sheet name="New RG Credit Union July17" sheetId="5" r:id="rId5"/>
    <sheet name="Core RG Council July17" sheetId="6" r:id="rId6"/>
    <sheet name="New RG Council July17" sheetId="7" r:id="rId7"/>
  </sheets>
  <definedNames>
    <definedName name="_xlnm._FilterDatabase" localSheetId="5" hidden="1">'Core RG Council July17'!$A$1:$L$197</definedName>
    <definedName name="_xlnm._FilterDatabase" localSheetId="3" hidden="1">'Core RG Credit Union July17'!$A$1:$M$198</definedName>
    <definedName name="_xlnm._FilterDatabase" localSheetId="2" hidden="1">'Core RG Letting Agency July17'!$A$1:$P$198</definedName>
    <definedName name="_xlnm._FilterDatabase" localSheetId="6" hidden="1">'New RG Council July17'!$A$1:$L$536</definedName>
    <definedName name="_xlnm._FilterDatabase" localSheetId="4" hidden="1">'New RG Credit Union July17'!$A$1:$N$536</definedName>
    <definedName name="_xlnm._FilterDatabase" localSheetId="1" hidden="1">'New RG Letting Agency July17'!$A$2:$O$537</definedName>
    <definedName name="_xlnm.Print_Area" localSheetId="2">'Core RG Letting Agency July17'!$A:$M</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8" i="2" l="1"/>
  <c r="M46" i="3" l="1"/>
  <c r="V138" i="2" l="1"/>
  <c r="U138" i="2"/>
  <c r="T138" i="2"/>
  <c r="Q138" i="2"/>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90" i="3"/>
  <c r="K127" i="2" l="1"/>
  <c r="K126" i="2"/>
  <c r="M4" i="2"/>
  <c r="M21" i="2"/>
  <c r="M23" i="2"/>
  <c r="M126" i="2"/>
  <c r="M162" i="2"/>
  <c r="M167" i="2"/>
  <c r="L4" i="2"/>
  <c r="L21" i="2"/>
  <c r="L23" i="2"/>
  <c r="L126" i="2"/>
  <c r="L162" i="2"/>
  <c r="L167" i="2"/>
  <c r="V127" i="2" l="1"/>
  <c r="U127" i="2"/>
  <c r="T127" i="2"/>
  <c r="Q127" i="2"/>
  <c r="K198" i="4"/>
  <c r="M198" i="4"/>
  <c r="K198" i="2"/>
  <c r="M198" i="2" l="1"/>
  <c r="L198" i="2"/>
  <c r="R198" i="2"/>
  <c r="V198" i="2"/>
  <c r="S198" i="2"/>
  <c r="Q198" i="2"/>
  <c r="U198" i="2"/>
  <c r="T198" i="2"/>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2" i="4"/>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90" i="3"/>
  <c r="Q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90" i="3"/>
  <c r="R90" i="3" l="1"/>
  <c r="R91" i="3" l="1"/>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K536" i="7" l="1"/>
  <c r="K535" i="7"/>
  <c r="K534" i="7"/>
  <c r="K533" i="7"/>
  <c r="K532" i="7"/>
  <c r="K531" i="7"/>
  <c r="K530" i="7"/>
  <c r="K529" i="7"/>
  <c r="K528" i="7"/>
  <c r="K527" i="7"/>
  <c r="K526" i="7"/>
  <c r="K525" i="7"/>
  <c r="K524" i="7"/>
  <c r="K523" i="7"/>
  <c r="K522" i="7"/>
  <c r="K521" i="7"/>
  <c r="K520" i="7"/>
  <c r="K519" i="7"/>
  <c r="K518" i="7"/>
  <c r="K517" i="7"/>
  <c r="K516" i="7"/>
  <c r="K515" i="7"/>
  <c r="K514" i="7"/>
  <c r="K513" i="7"/>
  <c r="K512" i="7"/>
  <c r="K511" i="7"/>
  <c r="K510" i="7"/>
  <c r="K509" i="7"/>
  <c r="K508" i="7"/>
  <c r="K507" i="7"/>
  <c r="K506" i="7"/>
  <c r="K505" i="7"/>
  <c r="K504" i="7"/>
  <c r="K503" i="7"/>
  <c r="K502" i="7"/>
  <c r="K501" i="7"/>
  <c r="K500" i="7"/>
  <c r="K499" i="7"/>
  <c r="K498" i="7"/>
  <c r="K497" i="7"/>
  <c r="K496" i="7"/>
  <c r="K495" i="7"/>
  <c r="K494" i="7"/>
  <c r="K493" i="7"/>
  <c r="K492" i="7"/>
  <c r="K491" i="7"/>
  <c r="K490" i="7"/>
  <c r="K489" i="7"/>
  <c r="K488" i="7"/>
  <c r="K487" i="7"/>
  <c r="K486" i="7"/>
  <c r="K485" i="7"/>
  <c r="K484" i="7"/>
  <c r="K483" i="7"/>
  <c r="K482" i="7"/>
  <c r="K481" i="7"/>
  <c r="K480" i="7"/>
  <c r="K479" i="7"/>
  <c r="K478" i="7"/>
  <c r="K477" i="7"/>
  <c r="K476" i="7"/>
  <c r="K475" i="7"/>
  <c r="K474" i="7"/>
  <c r="K473" i="7"/>
  <c r="K472" i="7"/>
  <c r="K471" i="7"/>
  <c r="K470" i="7"/>
  <c r="K469" i="7"/>
  <c r="K468" i="7"/>
  <c r="K467" i="7"/>
  <c r="K466" i="7"/>
  <c r="K465" i="7"/>
  <c r="K464" i="7"/>
  <c r="K463" i="7"/>
  <c r="K462" i="7"/>
  <c r="K461" i="7"/>
  <c r="K460" i="7"/>
  <c r="K459" i="7"/>
  <c r="K458" i="7"/>
  <c r="K457" i="7"/>
  <c r="K456" i="7"/>
  <c r="K455" i="7"/>
  <c r="K454" i="7"/>
  <c r="K453" i="7"/>
  <c r="K452" i="7"/>
  <c r="K451" i="7"/>
  <c r="K450" i="7"/>
  <c r="K449" i="7"/>
  <c r="K448" i="7"/>
  <c r="K447" i="7"/>
  <c r="K446" i="7"/>
  <c r="K445" i="7"/>
  <c r="K444" i="7"/>
  <c r="K443" i="7"/>
  <c r="K442" i="7"/>
  <c r="K441" i="7"/>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K536" i="5" l="1"/>
  <c r="K535" i="5"/>
  <c r="K534" i="5"/>
  <c r="K533" i="5"/>
  <c r="N533" i="5" s="1"/>
  <c r="K532" i="5"/>
  <c r="K531" i="5"/>
  <c r="N531" i="5" s="1"/>
  <c r="K530" i="5"/>
  <c r="K529" i="5"/>
  <c r="K528" i="5"/>
  <c r="K527" i="5"/>
  <c r="K526" i="5"/>
  <c r="K525" i="5"/>
  <c r="K524" i="5"/>
  <c r="K523" i="5"/>
  <c r="N523" i="5" s="1"/>
  <c r="K522" i="5"/>
  <c r="K521" i="5"/>
  <c r="K520" i="5"/>
  <c r="K519" i="5"/>
  <c r="K518" i="5"/>
  <c r="K517" i="5"/>
  <c r="K516" i="5"/>
  <c r="K515" i="5"/>
  <c r="N515" i="5" s="1"/>
  <c r="K514" i="5"/>
  <c r="K513" i="5"/>
  <c r="K512" i="5"/>
  <c r="K511" i="5"/>
  <c r="K510" i="5"/>
  <c r="K509" i="5"/>
  <c r="K508" i="5"/>
  <c r="N508" i="5" s="1"/>
  <c r="K507" i="5"/>
  <c r="K506" i="5"/>
  <c r="N506" i="5" s="1"/>
  <c r="K505" i="5"/>
  <c r="K504" i="5"/>
  <c r="N504" i="5" s="1"/>
  <c r="K503" i="5"/>
  <c r="K502" i="5"/>
  <c r="N502" i="5" s="1"/>
  <c r="K501" i="5"/>
  <c r="K500" i="5"/>
  <c r="K499" i="5"/>
  <c r="N499" i="5" s="1"/>
  <c r="K498" i="5"/>
  <c r="K497" i="5"/>
  <c r="K496" i="5"/>
  <c r="K495" i="5"/>
  <c r="K494" i="5"/>
  <c r="K493" i="5"/>
  <c r="K492" i="5"/>
  <c r="K491" i="5"/>
  <c r="N491" i="5" s="1"/>
  <c r="K490" i="5"/>
  <c r="N490" i="5" s="1"/>
  <c r="K489" i="5"/>
  <c r="N489" i="5" s="1"/>
  <c r="K488" i="5"/>
  <c r="K487" i="5"/>
  <c r="K486" i="5"/>
  <c r="K485" i="5"/>
  <c r="K484" i="5"/>
  <c r="K483" i="5"/>
  <c r="N483" i="5" s="1"/>
  <c r="K482" i="5"/>
  <c r="K481" i="5"/>
  <c r="N481" i="5" s="1"/>
  <c r="K480" i="5"/>
  <c r="K479" i="5"/>
  <c r="N479" i="5" s="1"/>
  <c r="K478" i="5"/>
  <c r="K477" i="5"/>
  <c r="K476" i="5"/>
  <c r="K475" i="5"/>
  <c r="K474" i="5"/>
  <c r="K473" i="5"/>
  <c r="N473" i="5" s="1"/>
  <c r="K472" i="5"/>
  <c r="K471" i="5"/>
  <c r="N471" i="5" s="1"/>
  <c r="K470" i="5"/>
  <c r="K469" i="5"/>
  <c r="K468" i="5"/>
  <c r="K467" i="5"/>
  <c r="K466" i="5"/>
  <c r="K465" i="5"/>
  <c r="N465" i="5" s="1"/>
  <c r="K464" i="5"/>
  <c r="K463" i="5"/>
  <c r="N463" i="5" s="1"/>
  <c r="K462" i="5"/>
  <c r="K461" i="5"/>
  <c r="K460" i="5"/>
  <c r="K459" i="5"/>
  <c r="K458" i="5"/>
  <c r="K457" i="5"/>
  <c r="N457" i="5" s="1"/>
  <c r="K456" i="5"/>
  <c r="N456" i="5" s="1"/>
  <c r="K455" i="5"/>
  <c r="N455" i="5" s="1"/>
  <c r="K454" i="5"/>
  <c r="N454" i="5" s="1"/>
  <c r="K453" i="5"/>
  <c r="N453" i="5" s="1"/>
  <c r="K452" i="5"/>
  <c r="N452" i="5" s="1"/>
  <c r="K451" i="5"/>
  <c r="N451" i="5" s="1"/>
  <c r="K450" i="5"/>
  <c r="N450" i="5" s="1"/>
  <c r="K449" i="5"/>
  <c r="N449" i="5" s="1"/>
  <c r="K448" i="5"/>
  <c r="N448" i="5" s="1"/>
  <c r="K447" i="5"/>
  <c r="N447" i="5" s="1"/>
  <c r="K446" i="5"/>
  <c r="N446" i="5" s="1"/>
  <c r="K445" i="5"/>
  <c r="N445" i="5" s="1"/>
  <c r="K444" i="5"/>
  <c r="N444" i="5" s="1"/>
  <c r="K443" i="5"/>
  <c r="N443" i="5" s="1"/>
  <c r="K442" i="5"/>
  <c r="N442" i="5" s="1"/>
  <c r="K441" i="5"/>
  <c r="N441" i="5" s="1"/>
  <c r="K440" i="5"/>
  <c r="N440" i="5" s="1"/>
  <c r="K439" i="5"/>
  <c r="N439" i="5" s="1"/>
  <c r="K438" i="5"/>
  <c r="N438" i="5" s="1"/>
  <c r="K437" i="5"/>
  <c r="N437" i="5" s="1"/>
  <c r="K436" i="5"/>
  <c r="K435" i="5"/>
  <c r="N435" i="5" s="1"/>
  <c r="K434" i="5"/>
  <c r="K433" i="5"/>
  <c r="K432" i="5"/>
  <c r="K431" i="5"/>
  <c r="N431" i="5" s="1"/>
  <c r="K430" i="5"/>
  <c r="N430" i="5" s="1"/>
  <c r="K429" i="5"/>
  <c r="N429" i="5" s="1"/>
  <c r="K428" i="5"/>
  <c r="K427" i="5"/>
  <c r="N427" i="5" s="1"/>
  <c r="K426" i="5"/>
  <c r="K425" i="5"/>
  <c r="K424" i="5"/>
  <c r="K423" i="5"/>
  <c r="K422" i="5"/>
  <c r="K421" i="5"/>
  <c r="N421" i="5" s="1"/>
  <c r="K420" i="5"/>
  <c r="K419" i="5"/>
  <c r="N419" i="5" s="1"/>
  <c r="K418" i="5"/>
  <c r="K417" i="5"/>
  <c r="N417" i="5" s="1"/>
  <c r="K416" i="5"/>
  <c r="K415" i="5"/>
  <c r="K414" i="5"/>
  <c r="N414" i="5" s="1"/>
  <c r="K413" i="5"/>
  <c r="K412" i="5"/>
  <c r="N412" i="5" s="1"/>
  <c r="K411" i="5"/>
  <c r="K410" i="5"/>
  <c r="N410" i="5" s="1"/>
  <c r="K409" i="5"/>
  <c r="K408" i="5"/>
  <c r="N408" i="5" s="1"/>
  <c r="K407" i="5"/>
  <c r="K406" i="5"/>
  <c r="N406" i="5" s="1"/>
  <c r="K405" i="5"/>
  <c r="K404" i="5"/>
  <c r="K403" i="5"/>
  <c r="K402" i="5"/>
  <c r="K401" i="5"/>
  <c r="N401" i="5" s="1"/>
  <c r="K400" i="5"/>
  <c r="K399" i="5"/>
  <c r="K398" i="5"/>
  <c r="K397" i="5"/>
  <c r="K396" i="5"/>
  <c r="K395" i="5"/>
  <c r="K394" i="5"/>
  <c r="K393" i="5"/>
  <c r="N393" i="5" s="1"/>
  <c r="K392" i="5"/>
  <c r="N392" i="5" s="1"/>
  <c r="K391" i="5"/>
  <c r="N391" i="5" s="1"/>
  <c r="K390" i="5"/>
  <c r="N390" i="5" s="1"/>
  <c r="K389" i="5"/>
  <c r="N389" i="5" s="1"/>
  <c r="K388" i="5"/>
  <c r="N388" i="5" s="1"/>
  <c r="K387" i="5"/>
  <c r="N387" i="5" s="1"/>
  <c r="K386" i="5"/>
  <c r="N386" i="5" s="1"/>
  <c r="K385" i="5"/>
  <c r="N385" i="5" s="1"/>
  <c r="K384" i="5"/>
  <c r="N384" i="5" s="1"/>
  <c r="K383" i="5"/>
  <c r="N383" i="5" s="1"/>
  <c r="K382" i="5"/>
  <c r="K381" i="5"/>
  <c r="K380" i="5"/>
  <c r="N380" i="5" s="1"/>
  <c r="K379" i="5"/>
  <c r="K378" i="5"/>
  <c r="N378" i="5" s="1"/>
  <c r="K377" i="5"/>
  <c r="K376" i="5"/>
  <c r="K375" i="5"/>
  <c r="K374" i="5"/>
  <c r="K373" i="5"/>
  <c r="N373" i="5" s="1"/>
  <c r="K372" i="5"/>
  <c r="K371" i="5"/>
  <c r="N371" i="5" s="1"/>
  <c r="K370" i="5"/>
  <c r="K369" i="5"/>
  <c r="N369" i="5" s="1"/>
  <c r="K368" i="5"/>
  <c r="K367" i="5"/>
  <c r="K366" i="5"/>
  <c r="K365" i="5"/>
  <c r="N365" i="5" s="1"/>
  <c r="K364" i="5"/>
  <c r="K363" i="5"/>
  <c r="N363" i="5" s="1"/>
  <c r="K362" i="5"/>
  <c r="N362" i="5" s="1"/>
  <c r="K361" i="5"/>
  <c r="N361" i="5" s="1"/>
  <c r="K360" i="5"/>
  <c r="K359" i="5"/>
  <c r="K358" i="5"/>
  <c r="K357" i="5"/>
  <c r="K356" i="5"/>
  <c r="K355" i="5"/>
  <c r="N355" i="5" s="1"/>
  <c r="K354" i="5"/>
  <c r="K353" i="5"/>
  <c r="N353" i="5" s="1"/>
  <c r="K352" i="5"/>
  <c r="K351" i="5"/>
  <c r="N351" i="5" s="1"/>
  <c r="K350" i="5"/>
  <c r="K349" i="5"/>
  <c r="K348" i="5"/>
  <c r="K347" i="5"/>
  <c r="N347" i="5" s="1"/>
  <c r="K346" i="5"/>
  <c r="K345" i="5"/>
  <c r="N345" i="5" s="1"/>
  <c r="K344" i="5"/>
  <c r="K343" i="5"/>
  <c r="K342" i="5"/>
  <c r="K341" i="5"/>
  <c r="K340" i="5"/>
  <c r="K339" i="5"/>
  <c r="N339" i="5" s="1"/>
  <c r="K338" i="5"/>
  <c r="N338" i="5" s="1"/>
  <c r="K337" i="5"/>
  <c r="K336" i="5"/>
  <c r="N336" i="5" s="1"/>
  <c r="K335" i="5"/>
  <c r="K334" i="5"/>
  <c r="K333" i="5"/>
  <c r="N333" i="5" s="1"/>
  <c r="K332" i="5"/>
  <c r="K331" i="5"/>
  <c r="N331" i="5" s="1"/>
  <c r="K330" i="5"/>
  <c r="K329" i="5"/>
  <c r="K328" i="5"/>
  <c r="K327" i="5"/>
  <c r="N327" i="5" s="1"/>
  <c r="K326" i="5"/>
  <c r="K325" i="5"/>
  <c r="N325" i="5" s="1"/>
  <c r="K324" i="5"/>
  <c r="K323" i="5"/>
  <c r="K322" i="5"/>
  <c r="N322" i="5" s="1"/>
  <c r="K321" i="5"/>
  <c r="K320" i="5"/>
  <c r="N320" i="5" s="1"/>
  <c r="K319" i="5"/>
  <c r="K318" i="5"/>
  <c r="N318" i="5" s="1"/>
  <c r="K317" i="5"/>
  <c r="K316" i="5"/>
  <c r="K315" i="5"/>
  <c r="K314" i="5"/>
  <c r="K313" i="5"/>
  <c r="K312" i="5"/>
  <c r="K311" i="5"/>
  <c r="N311" i="5" s="1"/>
  <c r="K310" i="5"/>
  <c r="K309" i="5"/>
  <c r="K308" i="5"/>
  <c r="K307" i="5"/>
  <c r="K306" i="5"/>
  <c r="K305" i="5"/>
  <c r="K304" i="5"/>
  <c r="K303" i="5"/>
  <c r="N303" i="5" s="1"/>
  <c r="K302" i="5"/>
  <c r="K301" i="5"/>
  <c r="K300" i="5"/>
  <c r="K299" i="5"/>
  <c r="K298" i="5"/>
  <c r="N298" i="5" s="1"/>
  <c r="K297" i="5"/>
  <c r="K296" i="5"/>
  <c r="N296" i="5" s="1"/>
  <c r="K295" i="5"/>
  <c r="K294" i="5"/>
  <c r="N294" i="5" s="1"/>
  <c r="K293" i="5"/>
  <c r="K292" i="5"/>
  <c r="N292" i="5" s="1"/>
  <c r="K291" i="5"/>
  <c r="K290" i="5"/>
  <c r="N290" i="5" s="1"/>
  <c r="K289" i="5"/>
  <c r="K288" i="5"/>
  <c r="N288" i="5" s="1"/>
  <c r="K287" i="5"/>
  <c r="K286" i="5"/>
  <c r="N286" i="5" s="1"/>
  <c r="K285" i="5"/>
  <c r="K284" i="5"/>
  <c r="N284" i="5" s="1"/>
  <c r="K283" i="5"/>
  <c r="K282" i="5"/>
  <c r="N282" i="5" s="1"/>
  <c r="K281" i="5"/>
  <c r="K280" i="5"/>
  <c r="N280" i="5" s="1"/>
  <c r="K279" i="5"/>
  <c r="K278" i="5"/>
  <c r="N278" i="5" s="1"/>
  <c r="K277" i="5"/>
  <c r="K276" i="5"/>
  <c r="N276" i="5" s="1"/>
  <c r="K275" i="5"/>
  <c r="K274" i="5"/>
  <c r="N274" i="5" s="1"/>
  <c r="K273" i="5"/>
  <c r="K272" i="5"/>
  <c r="N272" i="5" s="1"/>
  <c r="K271" i="5"/>
  <c r="K270" i="5"/>
  <c r="N270" i="5" s="1"/>
  <c r="K269" i="5"/>
  <c r="K268" i="5"/>
  <c r="N268" i="5" s="1"/>
  <c r="K267" i="5"/>
  <c r="K266" i="5"/>
  <c r="N266" i="5" s="1"/>
  <c r="K265" i="5"/>
  <c r="K264" i="5"/>
  <c r="N264" i="5" s="1"/>
  <c r="K263" i="5"/>
  <c r="K262" i="5"/>
  <c r="N262" i="5" s="1"/>
  <c r="K261" i="5"/>
  <c r="K260" i="5"/>
  <c r="N260" i="5" s="1"/>
  <c r="K259" i="5"/>
  <c r="K258" i="5"/>
  <c r="N258" i="5" s="1"/>
  <c r="K257" i="5"/>
  <c r="K256" i="5"/>
  <c r="N256" i="5" s="1"/>
  <c r="K255" i="5"/>
  <c r="K254" i="5"/>
  <c r="N254" i="5" s="1"/>
  <c r="K253" i="5"/>
  <c r="K252" i="5"/>
  <c r="N252" i="5" s="1"/>
  <c r="K251" i="5"/>
  <c r="K250" i="5"/>
  <c r="N250" i="5" s="1"/>
  <c r="K249" i="5"/>
  <c r="K248" i="5"/>
  <c r="N248" i="5" s="1"/>
  <c r="K247" i="5"/>
  <c r="K246" i="5"/>
  <c r="N246" i="5" s="1"/>
  <c r="K245" i="5"/>
  <c r="K244" i="5"/>
  <c r="N244" i="5" s="1"/>
  <c r="K243" i="5"/>
  <c r="K242" i="5"/>
  <c r="N242" i="5" s="1"/>
  <c r="K241" i="5"/>
  <c r="K240" i="5"/>
  <c r="N240" i="5" s="1"/>
  <c r="K239" i="5"/>
  <c r="K238" i="5"/>
  <c r="N238" i="5" s="1"/>
  <c r="K237" i="5"/>
  <c r="K236" i="5"/>
  <c r="N236" i="5" s="1"/>
  <c r="K235" i="5"/>
  <c r="K234" i="5"/>
  <c r="N234" i="5" s="1"/>
  <c r="K233" i="5"/>
  <c r="K232" i="5"/>
  <c r="N232" i="5" s="1"/>
  <c r="K231" i="5"/>
  <c r="K230" i="5"/>
  <c r="N230" i="5" s="1"/>
  <c r="K229" i="5"/>
  <c r="K228" i="5"/>
  <c r="N228" i="5" s="1"/>
  <c r="K227" i="5"/>
  <c r="K226" i="5"/>
  <c r="N226" i="5" s="1"/>
  <c r="K225" i="5"/>
  <c r="K224" i="5"/>
  <c r="N224" i="5" s="1"/>
  <c r="K223" i="5"/>
  <c r="K222" i="5"/>
  <c r="N222" i="5" s="1"/>
  <c r="K221" i="5"/>
  <c r="K220" i="5"/>
  <c r="N220" i="5" s="1"/>
  <c r="K219" i="5"/>
  <c r="K218" i="5"/>
  <c r="N218" i="5" s="1"/>
  <c r="K217" i="5"/>
  <c r="K216" i="5"/>
  <c r="N216" i="5" s="1"/>
  <c r="K215" i="5"/>
  <c r="K214" i="5"/>
  <c r="N214" i="5" s="1"/>
  <c r="K213" i="5"/>
  <c r="K212" i="5"/>
  <c r="N212" i="5" s="1"/>
  <c r="K211" i="5"/>
  <c r="K210" i="5"/>
  <c r="N210" i="5" s="1"/>
  <c r="K209" i="5"/>
  <c r="K208" i="5"/>
  <c r="N208" i="5" s="1"/>
  <c r="K207" i="5"/>
  <c r="K206" i="5"/>
  <c r="N206" i="5" s="1"/>
  <c r="K205" i="5"/>
  <c r="K204" i="5"/>
  <c r="N204" i="5" s="1"/>
  <c r="K203" i="5"/>
  <c r="K202" i="5"/>
  <c r="N202" i="5" s="1"/>
  <c r="K201" i="5"/>
  <c r="K200" i="5"/>
  <c r="N200" i="5" s="1"/>
  <c r="K199" i="5"/>
  <c r="K198" i="5"/>
  <c r="N198" i="5" s="1"/>
  <c r="K197" i="5"/>
  <c r="K196" i="5"/>
  <c r="N196" i="5" s="1"/>
  <c r="K195" i="5"/>
  <c r="K194" i="5"/>
  <c r="N194" i="5" s="1"/>
  <c r="K193" i="5"/>
  <c r="K192" i="5"/>
  <c r="N192" i="5" s="1"/>
  <c r="K191" i="5"/>
  <c r="K190" i="5"/>
  <c r="N190" i="5" s="1"/>
  <c r="K189" i="5"/>
  <c r="K188" i="5"/>
  <c r="N188" i="5" s="1"/>
  <c r="K187" i="5"/>
  <c r="K186" i="5"/>
  <c r="K185" i="5"/>
  <c r="K184" i="5"/>
  <c r="N184" i="5" s="1"/>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K88" i="5"/>
  <c r="N88" i="5" s="1"/>
  <c r="K87" i="5"/>
  <c r="N87" i="5" s="1"/>
  <c r="K86" i="5"/>
  <c r="N86" i="5" s="1"/>
  <c r="K85" i="5"/>
  <c r="N85" i="5" s="1"/>
  <c r="K84" i="5"/>
  <c r="N84" i="5" s="1"/>
  <c r="K83" i="5"/>
  <c r="N83" i="5" s="1"/>
  <c r="K82" i="5"/>
  <c r="N82" i="5" s="1"/>
  <c r="K81" i="5"/>
  <c r="N81" i="5" s="1"/>
  <c r="K80" i="5"/>
  <c r="N80" i="5" s="1"/>
  <c r="K79" i="5"/>
  <c r="N79" i="5" s="1"/>
  <c r="K78" i="5"/>
  <c r="N78" i="5" s="1"/>
  <c r="K77" i="5"/>
  <c r="N77" i="5" s="1"/>
  <c r="K76" i="5"/>
  <c r="N76" i="5" s="1"/>
  <c r="K75" i="5"/>
  <c r="N75" i="5" s="1"/>
  <c r="K74" i="5"/>
  <c r="N74" i="5" s="1"/>
  <c r="K73" i="5"/>
  <c r="N73" i="5" s="1"/>
  <c r="K72" i="5"/>
  <c r="N72" i="5" s="1"/>
  <c r="K71" i="5"/>
  <c r="N71" i="5" s="1"/>
  <c r="K70" i="5"/>
  <c r="N70" i="5" s="1"/>
  <c r="K69" i="5"/>
  <c r="N69" i="5" s="1"/>
  <c r="K68" i="5"/>
  <c r="N68" i="5" s="1"/>
  <c r="K67" i="5"/>
  <c r="N67" i="5" s="1"/>
  <c r="K66" i="5"/>
  <c r="N66" i="5" s="1"/>
  <c r="K65" i="5"/>
  <c r="N65" i="5" s="1"/>
  <c r="K64" i="5"/>
  <c r="N64" i="5" s="1"/>
  <c r="K63" i="5"/>
  <c r="N63" i="5" s="1"/>
  <c r="K62" i="5"/>
  <c r="N62" i="5" s="1"/>
  <c r="K61" i="5"/>
  <c r="N61" i="5" s="1"/>
  <c r="K60" i="5"/>
  <c r="N60" i="5" s="1"/>
  <c r="K59" i="5"/>
  <c r="N59" i="5" s="1"/>
  <c r="K58" i="5"/>
  <c r="N58" i="5" s="1"/>
  <c r="K57" i="5"/>
  <c r="N57" i="5" s="1"/>
  <c r="K56" i="5"/>
  <c r="N56" i="5" s="1"/>
  <c r="K55" i="5"/>
  <c r="N55" i="5" s="1"/>
  <c r="K54" i="5"/>
  <c r="N54" i="5" s="1"/>
  <c r="K53" i="5"/>
  <c r="N53" i="5" s="1"/>
  <c r="K52" i="5"/>
  <c r="N52" i="5" s="1"/>
  <c r="K51" i="5"/>
  <c r="N51" i="5" s="1"/>
  <c r="K50" i="5"/>
  <c r="N50" i="5" s="1"/>
  <c r="K49" i="5"/>
  <c r="N49" i="5" s="1"/>
  <c r="K48" i="5"/>
  <c r="N48" i="5" s="1"/>
  <c r="K47" i="5"/>
  <c r="N47" i="5" s="1"/>
  <c r="K46" i="5"/>
  <c r="N46" i="5" s="1"/>
  <c r="K45" i="5"/>
  <c r="N45" i="5" s="1"/>
  <c r="K44" i="5"/>
  <c r="N44" i="5" s="1"/>
  <c r="K43" i="5"/>
  <c r="N43" i="5" s="1"/>
  <c r="K42" i="5"/>
  <c r="N42" i="5" s="1"/>
  <c r="K41" i="5"/>
  <c r="N41" i="5" s="1"/>
  <c r="K40" i="5"/>
  <c r="N40" i="5" s="1"/>
  <c r="K39" i="5"/>
  <c r="N39" i="5" s="1"/>
  <c r="K38" i="5"/>
  <c r="N38" i="5" s="1"/>
  <c r="K37" i="5"/>
  <c r="N37" i="5" s="1"/>
  <c r="K36" i="5"/>
  <c r="N36" i="5" s="1"/>
  <c r="K35" i="5"/>
  <c r="N35" i="5" s="1"/>
  <c r="K34" i="5"/>
  <c r="N34" i="5" s="1"/>
  <c r="K33" i="5"/>
  <c r="N33" i="5" s="1"/>
  <c r="K32" i="5"/>
  <c r="N32" i="5" s="1"/>
  <c r="K31" i="5"/>
  <c r="N31" i="5" s="1"/>
  <c r="K30" i="5"/>
  <c r="N30" i="5" s="1"/>
  <c r="K29" i="5"/>
  <c r="N29" i="5" s="1"/>
  <c r="K28" i="5"/>
  <c r="N28" i="5" s="1"/>
  <c r="K27" i="5"/>
  <c r="N27" i="5" s="1"/>
  <c r="K26" i="5"/>
  <c r="N26" i="5" s="1"/>
  <c r="K25" i="5"/>
  <c r="N25" i="5" s="1"/>
  <c r="K24" i="5"/>
  <c r="N24" i="5" s="1"/>
  <c r="K23" i="5"/>
  <c r="N23" i="5" s="1"/>
  <c r="K22" i="5"/>
  <c r="N22" i="5" s="1"/>
  <c r="K21" i="5"/>
  <c r="N21" i="5" s="1"/>
  <c r="K20" i="5"/>
  <c r="N20" i="5" s="1"/>
  <c r="K19" i="5"/>
  <c r="N19" i="5" s="1"/>
  <c r="K18" i="5"/>
  <c r="N18" i="5" s="1"/>
  <c r="K17" i="5"/>
  <c r="N17" i="5" s="1"/>
  <c r="K16" i="5"/>
  <c r="N16" i="5" s="1"/>
  <c r="K15" i="5"/>
  <c r="N15" i="5" s="1"/>
  <c r="K14" i="5"/>
  <c r="N14" i="5" s="1"/>
  <c r="K13" i="5"/>
  <c r="N13" i="5" s="1"/>
  <c r="K12" i="5"/>
  <c r="N12" i="5" s="1"/>
  <c r="K11" i="5"/>
  <c r="N11" i="5" s="1"/>
  <c r="K10" i="5"/>
  <c r="N10" i="5" s="1"/>
  <c r="K9" i="5"/>
  <c r="N9" i="5" s="1"/>
  <c r="K8" i="5"/>
  <c r="N8" i="5" s="1"/>
  <c r="K7" i="5"/>
  <c r="N7" i="5" s="1"/>
  <c r="K6" i="5"/>
  <c r="N6" i="5" s="1"/>
  <c r="K5" i="5"/>
  <c r="N5" i="5" s="1"/>
  <c r="K4" i="5"/>
  <c r="N4" i="5" s="1"/>
  <c r="K3" i="5"/>
  <c r="N3" i="5" s="1"/>
  <c r="K2" i="5"/>
  <c r="N2" i="5" s="1"/>
  <c r="L206" i="5" l="1"/>
  <c r="L238" i="5"/>
  <c r="L479" i="5"/>
  <c r="L506" i="5"/>
  <c r="L270" i="5"/>
  <c r="L386" i="5"/>
  <c r="L214" i="5"/>
  <c r="L246" i="5"/>
  <c r="L278" i="5"/>
  <c r="L303" i="5"/>
  <c r="L384" i="5"/>
  <c r="L392" i="5"/>
  <c r="L533" i="5"/>
  <c r="L190" i="5"/>
  <c r="L222" i="5"/>
  <c r="L254" i="5"/>
  <c r="L286" i="5"/>
  <c r="L390" i="5"/>
  <c r="L408" i="5"/>
  <c r="L419" i="5"/>
  <c r="L523" i="5"/>
  <c r="L184" i="5"/>
  <c r="L198" i="5"/>
  <c r="L230" i="5"/>
  <c r="L262" i="5"/>
  <c r="L294" i="5"/>
  <c r="L320" i="5"/>
  <c r="L355" i="5"/>
  <c r="L388" i="5"/>
  <c r="L463" i="5"/>
  <c r="L130" i="5"/>
  <c r="N130" i="5"/>
  <c r="L133" i="5"/>
  <c r="N133" i="5"/>
  <c r="L137" i="5"/>
  <c r="N137" i="5"/>
  <c r="L141" i="5"/>
  <c r="N141" i="5"/>
  <c r="L145" i="5"/>
  <c r="N145" i="5"/>
  <c r="L149" i="5"/>
  <c r="N149" i="5"/>
  <c r="L153" i="5"/>
  <c r="N153" i="5"/>
  <c r="L157" i="5"/>
  <c r="N157" i="5"/>
  <c r="L161" i="5"/>
  <c r="N161" i="5"/>
  <c r="L165" i="5"/>
  <c r="N165" i="5"/>
  <c r="L169" i="5"/>
  <c r="N169" i="5"/>
  <c r="L173" i="5"/>
  <c r="N173" i="5"/>
  <c r="L177" i="5"/>
  <c r="N177" i="5"/>
  <c r="L181" i="5"/>
  <c r="N181" i="5"/>
  <c r="L193" i="5"/>
  <c r="N193" i="5"/>
  <c r="L201" i="5"/>
  <c r="N201" i="5"/>
  <c r="L209" i="5"/>
  <c r="N209" i="5"/>
  <c r="L217" i="5"/>
  <c r="N217" i="5"/>
  <c r="L225" i="5"/>
  <c r="N225" i="5"/>
  <c r="L233" i="5"/>
  <c r="N233" i="5"/>
  <c r="L241" i="5"/>
  <c r="N241" i="5"/>
  <c r="L249" i="5"/>
  <c r="N249" i="5"/>
  <c r="L257" i="5"/>
  <c r="N257" i="5"/>
  <c r="L265" i="5"/>
  <c r="N265" i="5"/>
  <c r="L273" i="5"/>
  <c r="N273" i="5"/>
  <c r="L281" i="5"/>
  <c r="N281" i="5"/>
  <c r="L289" i="5"/>
  <c r="N289" i="5"/>
  <c r="L297" i="5"/>
  <c r="N297" i="5"/>
  <c r="L300" i="5"/>
  <c r="N300" i="5"/>
  <c r="L307" i="5"/>
  <c r="N307" i="5"/>
  <c r="L314" i="5"/>
  <c r="N314" i="5"/>
  <c r="L323" i="5"/>
  <c r="N323" i="5"/>
  <c r="L326" i="5"/>
  <c r="N326" i="5"/>
  <c r="L329" i="5"/>
  <c r="N329" i="5"/>
  <c r="L332" i="5"/>
  <c r="N332" i="5"/>
  <c r="L335" i="5"/>
  <c r="N335" i="5"/>
  <c r="L340" i="5"/>
  <c r="N340" i="5"/>
  <c r="L344" i="5"/>
  <c r="N344" i="5"/>
  <c r="L350" i="5"/>
  <c r="N350" i="5"/>
  <c r="L359" i="5"/>
  <c r="N359" i="5"/>
  <c r="L364" i="5"/>
  <c r="N364" i="5"/>
  <c r="L367" i="5"/>
  <c r="N367" i="5"/>
  <c r="L370" i="5"/>
  <c r="N370" i="5"/>
  <c r="L376" i="5"/>
  <c r="N376" i="5"/>
  <c r="L379" i="5"/>
  <c r="N379" i="5"/>
  <c r="L382" i="5"/>
  <c r="N382" i="5"/>
  <c r="L395" i="5"/>
  <c r="N395" i="5"/>
  <c r="L399" i="5"/>
  <c r="N399" i="5"/>
  <c r="L402" i="5"/>
  <c r="N402" i="5"/>
  <c r="L411" i="5"/>
  <c r="N411" i="5"/>
  <c r="L422" i="5"/>
  <c r="N422" i="5"/>
  <c r="L426" i="5"/>
  <c r="N426" i="5"/>
  <c r="L434" i="5"/>
  <c r="N434" i="5"/>
  <c r="L460" i="5"/>
  <c r="N460" i="5"/>
  <c r="L466" i="5"/>
  <c r="N466" i="5"/>
  <c r="L470" i="5"/>
  <c r="N470" i="5"/>
  <c r="L476" i="5"/>
  <c r="N476" i="5"/>
  <c r="L482" i="5"/>
  <c r="N482" i="5"/>
  <c r="L485" i="5"/>
  <c r="N485" i="5"/>
  <c r="L494" i="5"/>
  <c r="N494" i="5"/>
  <c r="L498" i="5"/>
  <c r="N498" i="5"/>
  <c r="L501" i="5"/>
  <c r="N501" i="5"/>
  <c r="L509" i="5"/>
  <c r="N509" i="5"/>
  <c r="L513" i="5"/>
  <c r="N513" i="5"/>
  <c r="L516" i="5"/>
  <c r="N516" i="5"/>
  <c r="L520" i="5"/>
  <c r="N520" i="5"/>
  <c r="L527" i="5"/>
  <c r="N527" i="5"/>
  <c r="L3" i="5"/>
  <c r="L5" i="5"/>
  <c r="L7" i="5"/>
  <c r="L9" i="5"/>
  <c r="L11" i="5"/>
  <c r="L13" i="5"/>
  <c r="L15" i="5"/>
  <c r="L17" i="5"/>
  <c r="L19" i="5"/>
  <c r="L21" i="5"/>
  <c r="L23" i="5"/>
  <c r="L25" i="5"/>
  <c r="L27" i="5"/>
  <c r="L29" i="5"/>
  <c r="L31" i="5"/>
  <c r="L33" i="5"/>
  <c r="L35" i="5"/>
  <c r="L37" i="5"/>
  <c r="L39" i="5"/>
  <c r="L41" i="5"/>
  <c r="L43" i="5"/>
  <c r="L45" i="5"/>
  <c r="L47" i="5"/>
  <c r="L49" i="5"/>
  <c r="L51" i="5"/>
  <c r="L53" i="5"/>
  <c r="L55" i="5"/>
  <c r="L57" i="5"/>
  <c r="L59" i="5"/>
  <c r="L61" i="5"/>
  <c r="L63" i="5"/>
  <c r="L65" i="5"/>
  <c r="L67" i="5"/>
  <c r="L69" i="5"/>
  <c r="L71" i="5"/>
  <c r="L73" i="5"/>
  <c r="L75" i="5"/>
  <c r="L77" i="5"/>
  <c r="L79" i="5"/>
  <c r="L81" i="5"/>
  <c r="L83" i="5"/>
  <c r="L85" i="5"/>
  <c r="L87" i="5"/>
  <c r="L134" i="5"/>
  <c r="N134" i="5"/>
  <c r="L138" i="5"/>
  <c r="N138" i="5"/>
  <c r="L142" i="5"/>
  <c r="N142" i="5"/>
  <c r="L146" i="5"/>
  <c r="N146" i="5"/>
  <c r="L150" i="5"/>
  <c r="N150" i="5"/>
  <c r="L154" i="5"/>
  <c r="N154" i="5"/>
  <c r="L158" i="5"/>
  <c r="N158" i="5"/>
  <c r="L162" i="5"/>
  <c r="N162" i="5"/>
  <c r="L166" i="5"/>
  <c r="N166" i="5"/>
  <c r="L170" i="5"/>
  <c r="N170" i="5"/>
  <c r="L174" i="5"/>
  <c r="N174" i="5"/>
  <c r="L178" i="5"/>
  <c r="N178" i="5"/>
  <c r="L182" i="5"/>
  <c r="N182" i="5"/>
  <c r="L185" i="5"/>
  <c r="N185" i="5"/>
  <c r="L188" i="5"/>
  <c r="L191" i="5"/>
  <c r="N191" i="5"/>
  <c r="L196" i="5"/>
  <c r="L199" i="5"/>
  <c r="N199" i="5"/>
  <c r="L204" i="5"/>
  <c r="L207" i="5"/>
  <c r="N207" i="5"/>
  <c r="L212" i="5"/>
  <c r="L215" i="5"/>
  <c r="N215" i="5"/>
  <c r="L220" i="5"/>
  <c r="L223" i="5"/>
  <c r="N223" i="5"/>
  <c r="L228" i="5"/>
  <c r="L231" i="5"/>
  <c r="N231" i="5"/>
  <c r="L236" i="5"/>
  <c r="L239" i="5"/>
  <c r="N239" i="5"/>
  <c r="L244" i="5"/>
  <c r="L247" i="5"/>
  <c r="N247" i="5"/>
  <c r="L252" i="5"/>
  <c r="L255" i="5"/>
  <c r="N255" i="5"/>
  <c r="L260" i="5"/>
  <c r="L263" i="5"/>
  <c r="N263" i="5"/>
  <c r="L268" i="5"/>
  <c r="L271" i="5"/>
  <c r="N271" i="5"/>
  <c r="L276" i="5"/>
  <c r="L279" i="5"/>
  <c r="N279" i="5"/>
  <c r="L284" i="5"/>
  <c r="L287" i="5"/>
  <c r="N287" i="5"/>
  <c r="L292" i="5"/>
  <c r="L295" i="5"/>
  <c r="N295" i="5"/>
  <c r="L301" i="5"/>
  <c r="N301" i="5"/>
  <c r="L304" i="5"/>
  <c r="N304" i="5"/>
  <c r="L308" i="5"/>
  <c r="N308" i="5"/>
  <c r="L311" i="5"/>
  <c r="L315" i="5"/>
  <c r="N315" i="5"/>
  <c r="L318" i="5"/>
  <c r="L321" i="5"/>
  <c r="N321" i="5"/>
  <c r="L324" i="5"/>
  <c r="N324" i="5"/>
  <c r="L330" i="5"/>
  <c r="N330" i="5"/>
  <c r="L338" i="5"/>
  <c r="L341" i="5"/>
  <c r="N341" i="5"/>
  <c r="L347" i="5"/>
  <c r="L353" i="5"/>
  <c r="L356" i="5"/>
  <c r="N356" i="5"/>
  <c r="L360" i="5"/>
  <c r="N360" i="5"/>
  <c r="L362" i="5"/>
  <c r="L368" i="5"/>
  <c r="N368" i="5"/>
  <c r="L373" i="5"/>
  <c r="L377" i="5"/>
  <c r="N377" i="5"/>
  <c r="L396" i="5"/>
  <c r="N396" i="5"/>
  <c r="L400" i="5"/>
  <c r="N400" i="5"/>
  <c r="L403" i="5"/>
  <c r="N403" i="5"/>
  <c r="L406" i="5"/>
  <c r="L409" i="5"/>
  <c r="N409" i="5"/>
  <c r="L414" i="5"/>
  <c r="L417" i="5"/>
  <c r="L420" i="5"/>
  <c r="N420" i="5"/>
  <c r="L423" i="5"/>
  <c r="N423" i="5"/>
  <c r="L429" i="5"/>
  <c r="L431" i="5"/>
  <c r="L437" i="5"/>
  <c r="L439" i="5"/>
  <c r="L441" i="5"/>
  <c r="L443" i="5"/>
  <c r="L445" i="5"/>
  <c r="L447" i="5"/>
  <c r="L449" i="5"/>
  <c r="L451" i="5"/>
  <c r="L453" i="5"/>
  <c r="L455" i="5"/>
  <c r="L457" i="5"/>
  <c r="L461" i="5"/>
  <c r="N461" i="5"/>
  <c r="L464" i="5"/>
  <c r="N464" i="5"/>
  <c r="L467" i="5"/>
  <c r="N467" i="5"/>
  <c r="L473" i="5"/>
  <c r="L477" i="5"/>
  <c r="N477" i="5"/>
  <c r="L480" i="5"/>
  <c r="N480" i="5"/>
  <c r="L486" i="5"/>
  <c r="N486" i="5"/>
  <c r="L489" i="5"/>
  <c r="L491" i="5"/>
  <c r="L495" i="5"/>
  <c r="N495" i="5"/>
  <c r="L504" i="5"/>
  <c r="L507" i="5"/>
  <c r="N507" i="5"/>
  <c r="L510" i="5"/>
  <c r="N510" i="5"/>
  <c r="L514" i="5"/>
  <c r="N514" i="5"/>
  <c r="L517" i="5"/>
  <c r="N517" i="5"/>
  <c r="L521" i="5"/>
  <c r="N521" i="5"/>
  <c r="L524" i="5"/>
  <c r="N524" i="5"/>
  <c r="L528" i="5"/>
  <c r="N528" i="5"/>
  <c r="L531" i="5"/>
  <c r="L534" i="5"/>
  <c r="N534" i="5"/>
  <c r="L131" i="5"/>
  <c r="N131" i="5"/>
  <c r="L135" i="5"/>
  <c r="N135" i="5"/>
  <c r="L139" i="5"/>
  <c r="N139" i="5"/>
  <c r="L143" i="5"/>
  <c r="N143" i="5"/>
  <c r="L147" i="5"/>
  <c r="N147" i="5"/>
  <c r="L151" i="5"/>
  <c r="N151" i="5"/>
  <c r="L155" i="5"/>
  <c r="N155" i="5"/>
  <c r="L159" i="5"/>
  <c r="N159" i="5"/>
  <c r="L163" i="5"/>
  <c r="N163" i="5"/>
  <c r="L167" i="5"/>
  <c r="N167" i="5"/>
  <c r="L171" i="5"/>
  <c r="N171" i="5"/>
  <c r="L175" i="5"/>
  <c r="N175" i="5"/>
  <c r="L179" i="5"/>
  <c r="N179" i="5"/>
  <c r="L183" i="5"/>
  <c r="N183" i="5"/>
  <c r="L186" i="5"/>
  <c r="N186" i="5"/>
  <c r="L189" i="5"/>
  <c r="N189" i="5"/>
  <c r="L194" i="5"/>
  <c r="L197" i="5"/>
  <c r="N197" i="5"/>
  <c r="L202" i="5"/>
  <c r="L205" i="5"/>
  <c r="N205" i="5"/>
  <c r="L210" i="5"/>
  <c r="L213" i="5"/>
  <c r="N213" i="5"/>
  <c r="L218" i="5"/>
  <c r="L221" i="5"/>
  <c r="N221" i="5"/>
  <c r="L226" i="5"/>
  <c r="L229" i="5"/>
  <c r="N229" i="5"/>
  <c r="L234" i="5"/>
  <c r="L237" i="5"/>
  <c r="N237" i="5"/>
  <c r="L242" i="5"/>
  <c r="L245" i="5"/>
  <c r="N245" i="5"/>
  <c r="L250" i="5"/>
  <c r="L253" i="5"/>
  <c r="N253" i="5"/>
  <c r="L258" i="5"/>
  <c r="L261" i="5"/>
  <c r="N261" i="5"/>
  <c r="L266" i="5"/>
  <c r="L269" i="5"/>
  <c r="N269" i="5"/>
  <c r="L274" i="5"/>
  <c r="L277" i="5"/>
  <c r="N277" i="5"/>
  <c r="L282" i="5"/>
  <c r="L285" i="5"/>
  <c r="N285" i="5"/>
  <c r="L290" i="5"/>
  <c r="L293" i="5"/>
  <c r="N293" i="5"/>
  <c r="L298" i="5"/>
  <c r="L302" i="5"/>
  <c r="N302" i="5"/>
  <c r="L305" i="5"/>
  <c r="N305" i="5"/>
  <c r="L309" i="5"/>
  <c r="N309" i="5"/>
  <c r="L312" i="5"/>
  <c r="N312" i="5"/>
  <c r="L316" i="5"/>
  <c r="N316" i="5"/>
  <c r="L319" i="5"/>
  <c r="N319" i="5"/>
  <c r="L327" i="5"/>
  <c r="L333" i="5"/>
  <c r="L336" i="5"/>
  <c r="L342" i="5"/>
  <c r="N342" i="5"/>
  <c r="L345" i="5"/>
  <c r="L348" i="5"/>
  <c r="N348" i="5"/>
  <c r="L351" i="5"/>
  <c r="L354" i="5"/>
  <c r="N354" i="5"/>
  <c r="L357" i="5"/>
  <c r="N357" i="5"/>
  <c r="L365" i="5"/>
  <c r="L371" i="5"/>
  <c r="L374" i="5"/>
  <c r="N374" i="5"/>
  <c r="L380" i="5"/>
  <c r="L383" i="5"/>
  <c r="L385" i="5"/>
  <c r="L387" i="5"/>
  <c r="L389" i="5"/>
  <c r="L391" i="5"/>
  <c r="L393" i="5"/>
  <c r="L397" i="5"/>
  <c r="N397" i="5"/>
  <c r="L404" i="5"/>
  <c r="N404" i="5"/>
  <c r="L407" i="5"/>
  <c r="N407" i="5"/>
  <c r="L412" i="5"/>
  <c r="L415" i="5"/>
  <c r="N415" i="5"/>
  <c r="L418" i="5"/>
  <c r="N418" i="5"/>
  <c r="L424" i="5"/>
  <c r="N424" i="5"/>
  <c r="L427" i="5"/>
  <c r="L432" i="5"/>
  <c r="N432" i="5"/>
  <c r="L435" i="5"/>
  <c r="L458" i="5"/>
  <c r="N458" i="5"/>
  <c r="L462" i="5"/>
  <c r="N462" i="5"/>
  <c r="L468" i="5"/>
  <c r="N468" i="5"/>
  <c r="L471" i="5"/>
  <c r="L474" i="5"/>
  <c r="N474" i="5"/>
  <c r="L478" i="5"/>
  <c r="N478" i="5"/>
  <c r="L483" i="5"/>
  <c r="L487" i="5"/>
  <c r="N487" i="5"/>
  <c r="L492" i="5"/>
  <c r="N492" i="5"/>
  <c r="L496" i="5"/>
  <c r="N496" i="5"/>
  <c r="L499" i="5"/>
  <c r="L502" i="5"/>
  <c r="L505" i="5"/>
  <c r="N505" i="5"/>
  <c r="L511" i="5"/>
  <c r="N511" i="5"/>
  <c r="L518" i="5"/>
  <c r="N518" i="5"/>
  <c r="L522" i="5"/>
  <c r="N522" i="5"/>
  <c r="L525" i="5"/>
  <c r="N525" i="5"/>
  <c r="L529" i="5"/>
  <c r="N529" i="5"/>
  <c r="L532" i="5"/>
  <c r="N532" i="5"/>
  <c r="L535" i="5"/>
  <c r="N535" i="5"/>
  <c r="L2" i="5"/>
  <c r="L4" i="5"/>
  <c r="L6" i="5"/>
  <c r="L8" i="5"/>
  <c r="L10" i="5"/>
  <c r="L12" i="5"/>
  <c r="L14" i="5"/>
  <c r="L16" i="5"/>
  <c r="L18" i="5"/>
  <c r="L20" i="5"/>
  <c r="L22" i="5"/>
  <c r="L24" i="5"/>
  <c r="L26" i="5"/>
  <c r="L28" i="5"/>
  <c r="L30" i="5"/>
  <c r="L32" i="5"/>
  <c r="L34" i="5"/>
  <c r="L36" i="5"/>
  <c r="L38" i="5"/>
  <c r="L40" i="5"/>
  <c r="L42" i="5"/>
  <c r="L44" i="5"/>
  <c r="L46" i="5"/>
  <c r="L48" i="5"/>
  <c r="L50" i="5"/>
  <c r="L52" i="5"/>
  <c r="L54" i="5"/>
  <c r="L56" i="5"/>
  <c r="L58" i="5"/>
  <c r="L60" i="5"/>
  <c r="L62" i="5"/>
  <c r="L64" i="5"/>
  <c r="L66" i="5"/>
  <c r="L68" i="5"/>
  <c r="L70" i="5"/>
  <c r="L72" i="5"/>
  <c r="L74" i="5"/>
  <c r="L76" i="5"/>
  <c r="L78" i="5"/>
  <c r="L80" i="5"/>
  <c r="L82" i="5"/>
  <c r="L84" i="5"/>
  <c r="L86" i="5"/>
  <c r="L88" i="5"/>
  <c r="L132" i="5"/>
  <c r="N132" i="5"/>
  <c r="L136" i="5"/>
  <c r="N136" i="5"/>
  <c r="L140" i="5"/>
  <c r="N140" i="5"/>
  <c r="L144" i="5"/>
  <c r="N144" i="5"/>
  <c r="L148" i="5"/>
  <c r="N148" i="5"/>
  <c r="L152" i="5"/>
  <c r="N152" i="5"/>
  <c r="L156" i="5"/>
  <c r="N156" i="5"/>
  <c r="L160" i="5"/>
  <c r="N160" i="5"/>
  <c r="L164" i="5"/>
  <c r="N164" i="5"/>
  <c r="L168" i="5"/>
  <c r="N168" i="5"/>
  <c r="L172" i="5"/>
  <c r="N172" i="5"/>
  <c r="L176" i="5"/>
  <c r="N176" i="5"/>
  <c r="L180" i="5"/>
  <c r="N180" i="5"/>
  <c r="L187" i="5"/>
  <c r="N187" i="5"/>
  <c r="L192" i="5"/>
  <c r="L195" i="5"/>
  <c r="N195" i="5"/>
  <c r="L200" i="5"/>
  <c r="L203" i="5"/>
  <c r="N203" i="5"/>
  <c r="L208" i="5"/>
  <c r="L211" i="5"/>
  <c r="N211" i="5"/>
  <c r="L216" i="5"/>
  <c r="L219" i="5"/>
  <c r="N219" i="5"/>
  <c r="L224" i="5"/>
  <c r="L227" i="5"/>
  <c r="N227" i="5"/>
  <c r="L232" i="5"/>
  <c r="L235" i="5"/>
  <c r="N235" i="5"/>
  <c r="L240" i="5"/>
  <c r="L243" i="5"/>
  <c r="N243" i="5"/>
  <c r="L248" i="5"/>
  <c r="L251" i="5"/>
  <c r="N251" i="5"/>
  <c r="L256" i="5"/>
  <c r="L259" i="5"/>
  <c r="N259" i="5"/>
  <c r="L264" i="5"/>
  <c r="L267" i="5"/>
  <c r="N267" i="5"/>
  <c r="L272" i="5"/>
  <c r="L275" i="5"/>
  <c r="N275" i="5"/>
  <c r="L280" i="5"/>
  <c r="L283" i="5"/>
  <c r="N283" i="5"/>
  <c r="L288" i="5"/>
  <c r="L291" i="5"/>
  <c r="N291" i="5"/>
  <c r="L296" i="5"/>
  <c r="L299" i="5"/>
  <c r="N299" i="5"/>
  <c r="L306" i="5"/>
  <c r="N306" i="5"/>
  <c r="L310" i="5"/>
  <c r="N310" i="5"/>
  <c r="L313" i="5"/>
  <c r="N313" i="5"/>
  <c r="L317" i="5"/>
  <c r="N317" i="5"/>
  <c r="L322" i="5"/>
  <c r="L325" i="5"/>
  <c r="L328" i="5"/>
  <c r="N328" i="5"/>
  <c r="L331" i="5"/>
  <c r="L334" i="5"/>
  <c r="N334" i="5"/>
  <c r="L337" i="5"/>
  <c r="N337" i="5"/>
  <c r="L339" i="5"/>
  <c r="L343" i="5"/>
  <c r="N343" i="5"/>
  <c r="L346" i="5"/>
  <c r="N346" i="5"/>
  <c r="L349" i="5"/>
  <c r="N349" i="5"/>
  <c r="L352" i="5"/>
  <c r="N352" i="5"/>
  <c r="L358" i="5"/>
  <c r="N358" i="5"/>
  <c r="L361" i="5"/>
  <c r="L363" i="5"/>
  <c r="L366" i="5"/>
  <c r="N366" i="5"/>
  <c r="L369" i="5"/>
  <c r="L372" i="5"/>
  <c r="N372" i="5"/>
  <c r="L375" i="5"/>
  <c r="N375" i="5"/>
  <c r="L378" i="5"/>
  <c r="L381" i="5"/>
  <c r="N381" i="5"/>
  <c r="L394" i="5"/>
  <c r="N394" i="5"/>
  <c r="L398" i="5"/>
  <c r="N398" i="5"/>
  <c r="L401" i="5"/>
  <c r="L405" i="5"/>
  <c r="N405" i="5"/>
  <c r="L410" i="5"/>
  <c r="L413" i="5"/>
  <c r="N413" i="5"/>
  <c r="L416" i="5"/>
  <c r="N416" i="5"/>
  <c r="L421" i="5"/>
  <c r="L425" i="5"/>
  <c r="N425" i="5"/>
  <c r="L428" i="5"/>
  <c r="N428" i="5"/>
  <c r="L430" i="5"/>
  <c r="L433" i="5"/>
  <c r="N433" i="5"/>
  <c r="L436" i="5"/>
  <c r="N436" i="5"/>
  <c r="L438" i="5"/>
  <c r="L440" i="5"/>
  <c r="L442" i="5"/>
  <c r="L444" i="5"/>
  <c r="L446" i="5"/>
  <c r="L448" i="5"/>
  <c r="L450" i="5"/>
  <c r="L452" i="5"/>
  <c r="L454" i="5"/>
  <c r="L456" i="5"/>
  <c r="L459" i="5"/>
  <c r="N459" i="5"/>
  <c r="L465" i="5"/>
  <c r="L469" i="5"/>
  <c r="N469" i="5"/>
  <c r="L472" i="5"/>
  <c r="N472" i="5"/>
  <c r="L475" i="5"/>
  <c r="N475" i="5"/>
  <c r="L481" i="5"/>
  <c r="L484" i="5"/>
  <c r="N484" i="5"/>
  <c r="L488" i="5"/>
  <c r="N488" i="5"/>
  <c r="L490" i="5"/>
  <c r="L493" i="5"/>
  <c r="N493" i="5"/>
  <c r="L497" i="5"/>
  <c r="N497" i="5"/>
  <c r="L500" i="5"/>
  <c r="N500" i="5"/>
  <c r="L503" i="5"/>
  <c r="N503" i="5"/>
  <c r="L508" i="5"/>
  <c r="L512" i="5"/>
  <c r="N512" i="5"/>
  <c r="L515" i="5"/>
  <c r="L519" i="5"/>
  <c r="N519" i="5"/>
  <c r="L526" i="5"/>
  <c r="N526" i="5"/>
  <c r="L530" i="5"/>
  <c r="N530" i="5"/>
  <c r="L536" i="5"/>
  <c r="N536" i="5"/>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K537" i="3" l="1"/>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U14" i="3" l="1"/>
  <c r="M14" i="3"/>
  <c r="L14" i="3"/>
  <c r="U30" i="3"/>
  <c r="M30" i="3"/>
  <c r="L30" i="3"/>
  <c r="U42" i="3"/>
  <c r="M42" i="3"/>
  <c r="L42" i="3"/>
  <c r="U54" i="3"/>
  <c r="M54" i="3"/>
  <c r="L54" i="3"/>
  <c r="U70" i="3"/>
  <c r="M70" i="3"/>
  <c r="L70" i="3"/>
  <c r="U86" i="3"/>
  <c r="M86" i="3"/>
  <c r="L86" i="3"/>
  <c r="U142" i="3"/>
  <c r="M142" i="3"/>
  <c r="L142" i="3"/>
  <c r="U154" i="3"/>
  <c r="M154" i="3"/>
  <c r="L154" i="3"/>
  <c r="U170" i="3"/>
  <c r="M170" i="3"/>
  <c r="L170" i="3"/>
  <c r="U186" i="3"/>
  <c r="M186" i="3"/>
  <c r="L186" i="3"/>
  <c r="U202" i="3"/>
  <c r="M202" i="3"/>
  <c r="L202" i="3"/>
  <c r="U218" i="3"/>
  <c r="M218" i="3"/>
  <c r="L218" i="3"/>
  <c r="U230" i="3"/>
  <c r="M230" i="3"/>
  <c r="L230" i="3"/>
  <c r="U250" i="3"/>
  <c r="M250" i="3"/>
  <c r="L250" i="3"/>
  <c r="U262" i="3"/>
  <c r="M262" i="3"/>
  <c r="L262" i="3"/>
  <c r="U282" i="3"/>
  <c r="M282" i="3"/>
  <c r="L282" i="3"/>
  <c r="U294" i="3"/>
  <c r="M294" i="3"/>
  <c r="L294" i="3"/>
  <c r="U306" i="3"/>
  <c r="M306" i="3"/>
  <c r="L306" i="3"/>
  <c r="U326" i="3"/>
  <c r="M326" i="3"/>
  <c r="L326" i="3"/>
  <c r="U338" i="3"/>
  <c r="M338" i="3"/>
  <c r="L338" i="3"/>
  <c r="U350" i="3"/>
  <c r="M350" i="3"/>
  <c r="L350" i="3"/>
  <c r="U366" i="3"/>
  <c r="M366" i="3"/>
  <c r="L366" i="3"/>
  <c r="U378" i="3"/>
  <c r="M378" i="3"/>
  <c r="L378" i="3"/>
  <c r="U394" i="3"/>
  <c r="M394" i="3"/>
  <c r="L394" i="3"/>
  <c r="U410" i="3"/>
  <c r="M410" i="3"/>
  <c r="L410" i="3"/>
  <c r="U422" i="3"/>
  <c r="M422" i="3"/>
  <c r="L422" i="3"/>
  <c r="U434" i="3"/>
  <c r="M434" i="3"/>
  <c r="L434" i="3"/>
  <c r="U446" i="3"/>
  <c r="M446" i="3"/>
  <c r="L446" i="3"/>
  <c r="U458" i="3"/>
  <c r="M458" i="3"/>
  <c r="L458" i="3"/>
  <c r="U470" i="3"/>
  <c r="M470" i="3"/>
  <c r="L470" i="3"/>
  <c r="U474" i="3"/>
  <c r="M474" i="3"/>
  <c r="L474" i="3"/>
  <c r="U486" i="3"/>
  <c r="M486" i="3"/>
  <c r="L486" i="3"/>
  <c r="U490" i="3"/>
  <c r="M490" i="3"/>
  <c r="L490" i="3"/>
  <c r="U494" i="3"/>
  <c r="M494" i="3"/>
  <c r="L494" i="3"/>
  <c r="U498" i="3"/>
  <c r="M498" i="3"/>
  <c r="L498" i="3"/>
  <c r="U502" i="3"/>
  <c r="M502" i="3"/>
  <c r="L502" i="3"/>
  <c r="U506" i="3"/>
  <c r="M506" i="3"/>
  <c r="L506" i="3"/>
  <c r="U510" i="3"/>
  <c r="M510" i="3"/>
  <c r="L510" i="3"/>
  <c r="U514" i="3"/>
  <c r="M514" i="3"/>
  <c r="L514" i="3"/>
  <c r="U518" i="3"/>
  <c r="M518" i="3"/>
  <c r="L518" i="3"/>
  <c r="U522" i="3"/>
  <c r="M522" i="3"/>
  <c r="L522" i="3"/>
  <c r="U526" i="3"/>
  <c r="M526" i="3"/>
  <c r="L526" i="3"/>
  <c r="U23" i="3"/>
  <c r="M23" i="3"/>
  <c r="L23" i="3"/>
  <c r="U47" i="3"/>
  <c r="M47" i="3"/>
  <c r="L47" i="3"/>
  <c r="U67" i="3"/>
  <c r="M67" i="3"/>
  <c r="L67" i="3"/>
  <c r="U83" i="3"/>
  <c r="M83" i="3"/>
  <c r="L83" i="3"/>
  <c r="U131" i="3"/>
  <c r="T131" i="3"/>
  <c r="M131" i="3"/>
  <c r="L131" i="3"/>
  <c r="U135" i="3"/>
  <c r="M135" i="3"/>
  <c r="L135" i="3"/>
  <c r="U139" i="3"/>
  <c r="M139" i="3"/>
  <c r="L139" i="3"/>
  <c r="U143" i="3"/>
  <c r="M143" i="3"/>
  <c r="L143" i="3"/>
  <c r="U147" i="3"/>
  <c r="M147" i="3"/>
  <c r="L147" i="3"/>
  <c r="U151" i="3"/>
  <c r="M151" i="3"/>
  <c r="L151" i="3"/>
  <c r="U155" i="3"/>
  <c r="M155" i="3"/>
  <c r="L155" i="3"/>
  <c r="U159" i="3"/>
  <c r="M159" i="3"/>
  <c r="L159" i="3"/>
  <c r="U163" i="3"/>
  <c r="M163" i="3"/>
  <c r="L163" i="3"/>
  <c r="U167" i="3"/>
  <c r="M167" i="3"/>
  <c r="L167" i="3"/>
  <c r="U171" i="3"/>
  <c r="M171" i="3"/>
  <c r="L171" i="3"/>
  <c r="U175" i="3"/>
  <c r="M175" i="3"/>
  <c r="L175" i="3"/>
  <c r="U179" i="3"/>
  <c r="M179" i="3"/>
  <c r="L179" i="3"/>
  <c r="U183" i="3"/>
  <c r="M183" i="3"/>
  <c r="L183" i="3"/>
  <c r="U187" i="3"/>
  <c r="M187" i="3"/>
  <c r="L187" i="3"/>
  <c r="U191" i="3"/>
  <c r="M191" i="3"/>
  <c r="L191" i="3"/>
  <c r="U195" i="3"/>
  <c r="M195" i="3"/>
  <c r="L195" i="3"/>
  <c r="U199" i="3"/>
  <c r="M199" i="3"/>
  <c r="L199" i="3"/>
  <c r="U203" i="3"/>
  <c r="M203" i="3"/>
  <c r="L203" i="3"/>
  <c r="U207" i="3"/>
  <c r="M207" i="3"/>
  <c r="L207" i="3"/>
  <c r="U211" i="3"/>
  <c r="M211" i="3"/>
  <c r="L211" i="3"/>
  <c r="U215" i="3"/>
  <c r="M215" i="3"/>
  <c r="L215" i="3"/>
  <c r="U219" i="3"/>
  <c r="M219" i="3"/>
  <c r="L219" i="3"/>
  <c r="U223" i="3"/>
  <c r="M223" i="3"/>
  <c r="L223" i="3"/>
  <c r="U227" i="3"/>
  <c r="M227" i="3"/>
  <c r="L227" i="3"/>
  <c r="U231" i="3"/>
  <c r="M231" i="3"/>
  <c r="L231" i="3"/>
  <c r="U235" i="3"/>
  <c r="M235" i="3"/>
  <c r="L235" i="3"/>
  <c r="U239" i="3"/>
  <c r="M239" i="3"/>
  <c r="L239" i="3"/>
  <c r="U243" i="3"/>
  <c r="M243" i="3"/>
  <c r="L243" i="3"/>
  <c r="U247" i="3"/>
  <c r="M247" i="3"/>
  <c r="L247" i="3"/>
  <c r="U251" i="3"/>
  <c r="L251" i="3"/>
  <c r="M251" i="3"/>
  <c r="U255" i="3"/>
  <c r="M255" i="3"/>
  <c r="L255" i="3"/>
  <c r="U259" i="3"/>
  <c r="L259" i="3"/>
  <c r="M259" i="3"/>
  <c r="U263" i="3"/>
  <c r="M263" i="3"/>
  <c r="L263" i="3"/>
  <c r="U267" i="3"/>
  <c r="M267" i="3"/>
  <c r="L267" i="3"/>
  <c r="U271" i="3"/>
  <c r="M271" i="3"/>
  <c r="L271" i="3"/>
  <c r="U275" i="3"/>
  <c r="L275" i="3"/>
  <c r="M275" i="3"/>
  <c r="U279" i="3"/>
  <c r="M279" i="3"/>
  <c r="L279" i="3"/>
  <c r="U283" i="3"/>
  <c r="L283" i="3"/>
  <c r="M283" i="3"/>
  <c r="U287" i="3"/>
  <c r="M287" i="3"/>
  <c r="L287" i="3"/>
  <c r="U291" i="3"/>
  <c r="M291" i="3"/>
  <c r="L291" i="3"/>
  <c r="U295" i="3"/>
  <c r="M295" i="3"/>
  <c r="L295" i="3"/>
  <c r="U299" i="3"/>
  <c r="M299" i="3"/>
  <c r="L299" i="3"/>
  <c r="U303" i="3"/>
  <c r="M303" i="3"/>
  <c r="L303" i="3"/>
  <c r="U307" i="3"/>
  <c r="M307" i="3"/>
  <c r="L307" i="3"/>
  <c r="U311" i="3"/>
  <c r="M311" i="3"/>
  <c r="L311" i="3"/>
  <c r="U315" i="3"/>
  <c r="M315" i="3"/>
  <c r="L315" i="3"/>
  <c r="U319" i="3"/>
  <c r="M319" i="3"/>
  <c r="L319" i="3"/>
  <c r="U323" i="3"/>
  <c r="M323" i="3"/>
  <c r="L323" i="3"/>
  <c r="U327" i="3"/>
  <c r="M327" i="3"/>
  <c r="L327" i="3"/>
  <c r="U331" i="3"/>
  <c r="M331" i="3"/>
  <c r="L331" i="3"/>
  <c r="U335" i="3"/>
  <c r="M335" i="3"/>
  <c r="L335" i="3"/>
  <c r="U339" i="3"/>
  <c r="M339" i="3"/>
  <c r="L339" i="3"/>
  <c r="U343" i="3"/>
  <c r="M343" i="3"/>
  <c r="L343" i="3"/>
  <c r="U347" i="3"/>
  <c r="M347" i="3"/>
  <c r="L347" i="3"/>
  <c r="U351" i="3"/>
  <c r="M351" i="3"/>
  <c r="L351" i="3"/>
  <c r="U355" i="3"/>
  <c r="M355" i="3"/>
  <c r="L355" i="3"/>
  <c r="U359" i="3"/>
  <c r="M359" i="3"/>
  <c r="L359" i="3"/>
  <c r="U363" i="3"/>
  <c r="M363" i="3"/>
  <c r="L363" i="3"/>
  <c r="U367" i="3"/>
  <c r="M367" i="3"/>
  <c r="L367" i="3"/>
  <c r="U371" i="3"/>
  <c r="M371" i="3"/>
  <c r="L371" i="3"/>
  <c r="U375" i="3"/>
  <c r="M375" i="3"/>
  <c r="L375" i="3"/>
  <c r="U379" i="3"/>
  <c r="M379" i="3"/>
  <c r="L379" i="3"/>
  <c r="U383" i="3"/>
  <c r="M383" i="3"/>
  <c r="L383" i="3"/>
  <c r="U387" i="3"/>
  <c r="M387" i="3"/>
  <c r="L387" i="3"/>
  <c r="U391" i="3"/>
  <c r="M391" i="3"/>
  <c r="L391" i="3"/>
  <c r="U395" i="3"/>
  <c r="M395" i="3"/>
  <c r="L395" i="3"/>
  <c r="U399" i="3"/>
  <c r="M399" i="3"/>
  <c r="L399" i="3"/>
  <c r="U403" i="3"/>
  <c r="M403" i="3"/>
  <c r="L403" i="3"/>
  <c r="U407" i="3"/>
  <c r="M407" i="3"/>
  <c r="L407" i="3"/>
  <c r="U411" i="3"/>
  <c r="M411" i="3"/>
  <c r="L411" i="3"/>
  <c r="U415" i="3"/>
  <c r="M415" i="3"/>
  <c r="L415" i="3"/>
  <c r="U419" i="3"/>
  <c r="M419" i="3"/>
  <c r="L419" i="3"/>
  <c r="U423" i="3"/>
  <c r="M423" i="3"/>
  <c r="L423" i="3"/>
  <c r="U427" i="3"/>
  <c r="M427" i="3"/>
  <c r="L427" i="3"/>
  <c r="U431" i="3"/>
  <c r="M431" i="3"/>
  <c r="L431" i="3"/>
  <c r="U435" i="3"/>
  <c r="M435" i="3"/>
  <c r="L435" i="3"/>
  <c r="U439" i="3"/>
  <c r="M439" i="3"/>
  <c r="L439" i="3"/>
  <c r="U443" i="3"/>
  <c r="M443" i="3"/>
  <c r="L443" i="3"/>
  <c r="U447" i="3"/>
  <c r="M447" i="3"/>
  <c r="L447" i="3"/>
  <c r="U451" i="3"/>
  <c r="M451" i="3"/>
  <c r="L451" i="3"/>
  <c r="U455" i="3"/>
  <c r="M455" i="3"/>
  <c r="L455" i="3"/>
  <c r="U459" i="3"/>
  <c r="M459" i="3"/>
  <c r="L459" i="3"/>
  <c r="U463" i="3"/>
  <c r="M463" i="3"/>
  <c r="L463" i="3"/>
  <c r="U467" i="3"/>
  <c r="M467" i="3"/>
  <c r="L467" i="3"/>
  <c r="U471" i="3"/>
  <c r="M471" i="3"/>
  <c r="L471" i="3"/>
  <c r="U475" i="3"/>
  <c r="M475" i="3"/>
  <c r="L475" i="3"/>
  <c r="U479" i="3"/>
  <c r="M479" i="3"/>
  <c r="L479" i="3"/>
  <c r="U483" i="3"/>
  <c r="M483" i="3"/>
  <c r="L483" i="3"/>
  <c r="U487" i="3"/>
  <c r="M487" i="3"/>
  <c r="L487" i="3"/>
  <c r="U491" i="3"/>
  <c r="M491" i="3"/>
  <c r="L491" i="3"/>
  <c r="U495" i="3"/>
  <c r="M495" i="3"/>
  <c r="L495" i="3"/>
  <c r="U499" i="3"/>
  <c r="M499" i="3"/>
  <c r="L499" i="3"/>
  <c r="U503" i="3"/>
  <c r="M503" i="3"/>
  <c r="L503" i="3"/>
  <c r="U507" i="3"/>
  <c r="M507" i="3"/>
  <c r="L507" i="3"/>
  <c r="U511" i="3"/>
  <c r="M511" i="3"/>
  <c r="L511" i="3"/>
  <c r="U515" i="3"/>
  <c r="M515" i="3"/>
  <c r="L515" i="3"/>
  <c r="U519" i="3"/>
  <c r="M519" i="3"/>
  <c r="L519" i="3"/>
  <c r="U523" i="3"/>
  <c r="M523" i="3"/>
  <c r="L523" i="3"/>
  <c r="U527" i="3"/>
  <c r="M527" i="3"/>
  <c r="L527" i="3"/>
  <c r="U531" i="3"/>
  <c r="M531" i="3"/>
  <c r="L531" i="3"/>
  <c r="U535" i="3"/>
  <c r="M535" i="3"/>
  <c r="L535" i="3"/>
  <c r="U10" i="3"/>
  <c r="M10" i="3"/>
  <c r="L10" i="3"/>
  <c r="U22" i="3"/>
  <c r="M22" i="3"/>
  <c r="L22" i="3"/>
  <c r="U34" i="3"/>
  <c r="M34" i="3"/>
  <c r="L34" i="3"/>
  <c r="U46" i="3"/>
  <c r="L46" i="3"/>
  <c r="U58" i="3"/>
  <c r="M58" i="3"/>
  <c r="L58" i="3"/>
  <c r="U66" i="3"/>
  <c r="M66" i="3"/>
  <c r="L66" i="3"/>
  <c r="U78" i="3"/>
  <c r="M78" i="3"/>
  <c r="L78" i="3"/>
  <c r="U138" i="3"/>
  <c r="M138" i="3"/>
  <c r="L138" i="3"/>
  <c r="U146" i="3"/>
  <c r="M146" i="3"/>
  <c r="L146" i="3"/>
  <c r="U158" i="3"/>
  <c r="M158" i="3"/>
  <c r="L158" i="3"/>
  <c r="U166" i="3"/>
  <c r="M166" i="3"/>
  <c r="L166" i="3"/>
  <c r="U178" i="3"/>
  <c r="M178" i="3"/>
  <c r="L178" i="3"/>
  <c r="U190" i="3"/>
  <c r="M190" i="3"/>
  <c r="L190" i="3"/>
  <c r="U198" i="3"/>
  <c r="M198" i="3"/>
  <c r="L198" i="3"/>
  <c r="U210" i="3"/>
  <c r="M210" i="3"/>
  <c r="L210" i="3"/>
  <c r="U222" i="3"/>
  <c r="M222" i="3"/>
  <c r="L222" i="3"/>
  <c r="U234" i="3"/>
  <c r="M234" i="3"/>
  <c r="L234" i="3"/>
  <c r="U242" i="3"/>
  <c r="M242" i="3"/>
  <c r="L242" i="3"/>
  <c r="U258" i="3"/>
  <c r="M258" i="3"/>
  <c r="L258" i="3"/>
  <c r="U270" i="3"/>
  <c r="M270" i="3"/>
  <c r="L270" i="3"/>
  <c r="U278" i="3"/>
  <c r="M278" i="3"/>
  <c r="L278" i="3"/>
  <c r="U286" i="3"/>
  <c r="M286" i="3"/>
  <c r="L286" i="3"/>
  <c r="U298" i="3"/>
  <c r="M298" i="3"/>
  <c r="L298" i="3"/>
  <c r="U310" i="3"/>
  <c r="M310" i="3"/>
  <c r="L310" i="3"/>
  <c r="U318" i="3"/>
  <c r="M318" i="3"/>
  <c r="L318" i="3"/>
  <c r="U334" i="3"/>
  <c r="M334" i="3"/>
  <c r="L334" i="3"/>
  <c r="U346" i="3"/>
  <c r="M346" i="3"/>
  <c r="L346" i="3"/>
  <c r="U358" i="3"/>
  <c r="M358" i="3"/>
  <c r="L358" i="3"/>
  <c r="U370" i="3"/>
  <c r="M370" i="3"/>
  <c r="L370" i="3"/>
  <c r="U382" i="3"/>
  <c r="M382" i="3"/>
  <c r="L382" i="3"/>
  <c r="U390" i="3"/>
  <c r="M390" i="3"/>
  <c r="L390" i="3"/>
  <c r="U402" i="3"/>
  <c r="M402" i="3"/>
  <c r="L402" i="3"/>
  <c r="U418" i="3"/>
  <c r="M418" i="3"/>
  <c r="L418" i="3"/>
  <c r="U426" i="3"/>
  <c r="M426" i="3"/>
  <c r="L426" i="3"/>
  <c r="U438" i="3"/>
  <c r="M438" i="3"/>
  <c r="L438" i="3"/>
  <c r="U454" i="3"/>
  <c r="M454" i="3"/>
  <c r="L454" i="3"/>
  <c r="U462" i="3"/>
  <c r="M462" i="3"/>
  <c r="L462" i="3"/>
  <c r="U478" i="3"/>
  <c r="M478" i="3"/>
  <c r="L478" i="3"/>
  <c r="U530" i="3"/>
  <c r="M530" i="3"/>
  <c r="L530" i="3"/>
  <c r="U3" i="3"/>
  <c r="P3" i="3"/>
  <c r="M3" i="3"/>
  <c r="L3" i="3"/>
  <c r="U11" i="3"/>
  <c r="M11" i="3"/>
  <c r="L11" i="3"/>
  <c r="U19" i="3"/>
  <c r="M19" i="3"/>
  <c r="L19" i="3"/>
  <c r="U27" i="3"/>
  <c r="M27" i="3"/>
  <c r="L27" i="3"/>
  <c r="U35" i="3"/>
  <c r="M35" i="3"/>
  <c r="L35" i="3"/>
  <c r="U43" i="3"/>
  <c r="M43" i="3"/>
  <c r="L43" i="3"/>
  <c r="U55" i="3"/>
  <c r="M55" i="3"/>
  <c r="L55" i="3"/>
  <c r="U63" i="3"/>
  <c r="M63" i="3"/>
  <c r="L63" i="3"/>
  <c r="U71" i="3"/>
  <c r="M71" i="3"/>
  <c r="L71" i="3"/>
  <c r="U79" i="3"/>
  <c r="M79" i="3"/>
  <c r="L79" i="3"/>
  <c r="U4" i="3"/>
  <c r="M4" i="3"/>
  <c r="L4" i="3"/>
  <c r="U8" i="3"/>
  <c r="M8" i="3"/>
  <c r="L8" i="3"/>
  <c r="U16" i="3"/>
  <c r="M16" i="3"/>
  <c r="L16" i="3"/>
  <c r="U24" i="3"/>
  <c r="M24" i="3"/>
  <c r="L24" i="3"/>
  <c r="U32" i="3"/>
  <c r="M32" i="3"/>
  <c r="L32" i="3"/>
  <c r="U36" i="3"/>
  <c r="M36" i="3"/>
  <c r="L36" i="3"/>
  <c r="U40" i="3"/>
  <c r="M40" i="3"/>
  <c r="L40" i="3"/>
  <c r="U44" i="3"/>
  <c r="M44" i="3"/>
  <c r="L44" i="3"/>
  <c r="U48" i="3"/>
  <c r="M48" i="3"/>
  <c r="L48" i="3"/>
  <c r="U52" i="3"/>
  <c r="M52" i="3"/>
  <c r="L52" i="3"/>
  <c r="U56" i="3"/>
  <c r="M56" i="3"/>
  <c r="L56" i="3"/>
  <c r="U60" i="3"/>
  <c r="M60" i="3"/>
  <c r="L60" i="3"/>
  <c r="U64" i="3"/>
  <c r="M64" i="3"/>
  <c r="L64" i="3"/>
  <c r="U68" i="3"/>
  <c r="M68" i="3"/>
  <c r="L68" i="3"/>
  <c r="U72" i="3"/>
  <c r="M72" i="3"/>
  <c r="L72" i="3"/>
  <c r="U76" i="3"/>
  <c r="M76" i="3"/>
  <c r="L76" i="3"/>
  <c r="U80" i="3"/>
  <c r="M80" i="3"/>
  <c r="L80" i="3"/>
  <c r="U84" i="3"/>
  <c r="M84" i="3"/>
  <c r="L84" i="3"/>
  <c r="U88" i="3"/>
  <c r="M88" i="3"/>
  <c r="L88" i="3"/>
  <c r="U132" i="3"/>
  <c r="T132" i="3"/>
  <c r="M132" i="3"/>
  <c r="L132" i="3"/>
  <c r="U136" i="3"/>
  <c r="M136" i="3"/>
  <c r="L136" i="3"/>
  <c r="U140" i="3"/>
  <c r="M140" i="3"/>
  <c r="L140" i="3"/>
  <c r="U144" i="3"/>
  <c r="M144" i="3"/>
  <c r="L144" i="3"/>
  <c r="U148" i="3"/>
  <c r="M148" i="3"/>
  <c r="L148" i="3"/>
  <c r="U152" i="3"/>
  <c r="M152" i="3"/>
  <c r="L152" i="3"/>
  <c r="U156" i="3"/>
  <c r="M156" i="3"/>
  <c r="L156" i="3"/>
  <c r="U160" i="3"/>
  <c r="M160" i="3"/>
  <c r="L160" i="3"/>
  <c r="U164" i="3"/>
  <c r="M164" i="3"/>
  <c r="L164" i="3"/>
  <c r="U168" i="3"/>
  <c r="M168" i="3"/>
  <c r="L168" i="3"/>
  <c r="U172" i="3"/>
  <c r="M172" i="3"/>
  <c r="L172" i="3"/>
  <c r="U176" i="3"/>
  <c r="M176" i="3"/>
  <c r="L176" i="3"/>
  <c r="U180" i="3"/>
  <c r="M180" i="3"/>
  <c r="L180" i="3"/>
  <c r="U184" i="3"/>
  <c r="M184" i="3"/>
  <c r="L184" i="3"/>
  <c r="U188" i="3"/>
  <c r="M188" i="3"/>
  <c r="L188" i="3"/>
  <c r="U192" i="3"/>
  <c r="M192" i="3"/>
  <c r="L192" i="3"/>
  <c r="U196" i="3"/>
  <c r="M196" i="3"/>
  <c r="L196" i="3"/>
  <c r="U200" i="3"/>
  <c r="M200" i="3"/>
  <c r="L200" i="3"/>
  <c r="U204" i="3"/>
  <c r="M204" i="3"/>
  <c r="L204" i="3"/>
  <c r="U208" i="3"/>
  <c r="M208" i="3"/>
  <c r="L208" i="3"/>
  <c r="U212" i="3"/>
  <c r="M212" i="3"/>
  <c r="L212" i="3"/>
  <c r="U216" i="3"/>
  <c r="M216" i="3"/>
  <c r="L216" i="3"/>
  <c r="U220" i="3"/>
  <c r="M220" i="3"/>
  <c r="L220" i="3"/>
  <c r="U224" i="3"/>
  <c r="M224" i="3"/>
  <c r="L224" i="3"/>
  <c r="U228" i="3"/>
  <c r="M228" i="3"/>
  <c r="L228" i="3"/>
  <c r="U232" i="3"/>
  <c r="M232" i="3"/>
  <c r="L232" i="3"/>
  <c r="U236" i="3"/>
  <c r="M236" i="3"/>
  <c r="L236" i="3"/>
  <c r="U240" i="3"/>
  <c r="M240" i="3"/>
  <c r="L240" i="3"/>
  <c r="U244" i="3"/>
  <c r="M244" i="3"/>
  <c r="L244" i="3"/>
  <c r="U248" i="3"/>
  <c r="M248" i="3"/>
  <c r="L248" i="3"/>
  <c r="U252" i="3"/>
  <c r="M252" i="3"/>
  <c r="L252" i="3"/>
  <c r="U256" i="3"/>
  <c r="M256" i="3"/>
  <c r="L256" i="3"/>
  <c r="U260" i="3"/>
  <c r="M260" i="3"/>
  <c r="L260" i="3"/>
  <c r="U264" i="3"/>
  <c r="M264" i="3"/>
  <c r="L264" i="3"/>
  <c r="U268" i="3"/>
  <c r="M268" i="3"/>
  <c r="L268" i="3"/>
  <c r="U272" i="3"/>
  <c r="M272" i="3"/>
  <c r="L272" i="3"/>
  <c r="U276" i="3"/>
  <c r="M276" i="3"/>
  <c r="L276" i="3"/>
  <c r="U280" i="3"/>
  <c r="M280" i="3"/>
  <c r="L280" i="3"/>
  <c r="U284" i="3"/>
  <c r="M284" i="3"/>
  <c r="L284" i="3"/>
  <c r="U288" i="3"/>
  <c r="L288" i="3"/>
  <c r="M288" i="3"/>
  <c r="U292" i="3"/>
  <c r="M292" i="3"/>
  <c r="L292" i="3"/>
  <c r="U296" i="3"/>
  <c r="M296" i="3"/>
  <c r="L296" i="3"/>
  <c r="U300" i="3"/>
  <c r="L300" i="3"/>
  <c r="M300" i="3"/>
  <c r="U304" i="3"/>
  <c r="L304" i="3"/>
  <c r="M304" i="3"/>
  <c r="U308" i="3"/>
  <c r="M308" i="3"/>
  <c r="L308" i="3"/>
  <c r="U312" i="3"/>
  <c r="L312" i="3"/>
  <c r="M312" i="3"/>
  <c r="U316" i="3"/>
  <c r="M316" i="3"/>
  <c r="L316" i="3"/>
  <c r="U320" i="3"/>
  <c r="L320" i="3"/>
  <c r="M320" i="3"/>
  <c r="U324" i="3"/>
  <c r="M324" i="3"/>
  <c r="L324" i="3"/>
  <c r="U328" i="3"/>
  <c r="L328" i="3"/>
  <c r="M328" i="3"/>
  <c r="U332" i="3"/>
  <c r="M332" i="3"/>
  <c r="L332" i="3"/>
  <c r="U336" i="3"/>
  <c r="L336" i="3"/>
  <c r="M336" i="3"/>
  <c r="U340" i="3"/>
  <c r="M340" i="3"/>
  <c r="L340" i="3"/>
  <c r="U344" i="3"/>
  <c r="L344" i="3"/>
  <c r="M344" i="3"/>
  <c r="U348" i="3"/>
  <c r="M348" i="3"/>
  <c r="L348" i="3"/>
  <c r="U352" i="3"/>
  <c r="L352" i="3"/>
  <c r="M352" i="3"/>
  <c r="U356" i="3"/>
  <c r="M356" i="3"/>
  <c r="L356" i="3"/>
  <c r="U360" i="3"/>
  <c r="L360" i="3"/>
  <c r="M360" i="3"/>
  <c r="U364" i="3"/>
  <c r="M364" i="3"/>
  <c r="L364" i="3"/>
  <c r="U368" i="3"/>
  <c r="L368" i="3"/>
  <c r="M368" i="3"/>
  <c r="U372" i="3"/>
  <c r="M372" i="3"/>
  <c r="L372" i="3"/>
  <c r="U376" i="3"/>
  <c r="L376" i="3"/>
  <c r="M376" i="3"/>
  <c r="U380" i="3"/>
  <c r="M380" i="3"/>
  <c r="L380" i="3"/>
  <c r="U384" i="3"/>
  <c r="L384" i="3"/>
  <c r="M384" i="3"/>
  <c r="U388" i="3"/>
  <c r="M388" i="3"/>
  <c r="L388" i="3"/>
  <c r="U392" i="3"/>
  <c r="L392" i="3"/>
  <c r="M392" i="3"/>
  <c r="U396" i="3"/>
  <c r="M396" i="3"/>
  <c r="L396" i="3"/>
  <c r="U400" i="3"/>
  <c r="L400" i="3"/>
  <c r="M400" i="3"/>
  <c r="U404" i="3"/>
  <c r="M404" i="3"/>
  <c r="L404" i="3"/>
  <c r="U408" i="3"/>
  <c r="L408" i="3"/>
  <c r="M408" i="3"/>
  <c r="U412" i="3"/>
  <c r="M412" i="3"/>
  <c r="L412" i="3"/>
  <c r="U416" i="3"/>
  <c r="L416" i="3"/>
  <c r="M416" i="3"/>
  <c r="U420" i="3"/>
  <c r="M420" i="3"/>
  <c r="L420" i="3"/>
  <c r="U424" i="3"/>
  <c r="L424" i="3"/>
  <c r="M424" i="3"/>
  <c r="U428" i="3"/>
  <c r="M428" i="3"/>
  <c r="L428" i="3"/>
  <c r="U432" i="3"/>
  <c r="L432" i="3"/>
  <c r="M432" i="3"/>
  <c r="U436" i="3"/>
  <c r="M436" i="3"/>
  <c r="L436" i="3"/>
  <c r="U440" i="3"/>
  <c r="L440" i="3"/>
  <c r="M440" i="3"/>
  <c r="U444" i="3"/>
  <c r="M444" i="3"/>
  <c r="L444" i="3"/>
  <c r="U448" i="3"/>
  <c r="L448" i="3"/>
  <c r="M448" i="3"/>
  <c r="U452" i="3"/>
  <c r="M452" i="3"/>
  <c r="L452" i="3"/>
  <c r="U456" i="3"/>
  <c r="L456" i="3"/>
  <c r="M456" i="3"/>
  <c r="U460" i="3"/>
  <c r="M460" i="3"/>
  <c r="L460" i="3"/>
  <c r="U464" i="3"/>
  <c r="L464" i="3"/>
  <c r="M464" i="3"/>
  <c r="U468" i="3"/>
  <c r="M468" i="3"/>
  <c r="L468" i="3"/>
  <c r="U472" i="3"/>
  <c r="L472" i="3"/>
  <c r="M472" i="3"/>
  <c r="U476" i="3"/>
  <c r="M476" i="3"/>
  <c r="L476" i="3"/>
  <c r="U480" i="3"/>
  <c r="L480" i="3"/>
  <c r="M480" i="3"/>
  <c r="U484" i="3"/>
  <c r="M484" i="3"/>
  <c r="L484" i="3"/>
  <c r="U488" i="3"/>
  <c r="L488" i="3"/>
  <c r="M488" i="3"/>
  <c r="U492" i="3"/>
  <c r="M492" i="3"/>
  <c r="L492" i="3"/>
  <c r="U496" i="3"/>
  <c r="L496" i="3"/>
  <c r="M496" i="3"/>
  <c r="U500" i="3"/>
  <c r="M500" i="3"/>
  <c r="L500" i="3"/>
  <c r="U504" i="3"/>
  <c r="L504" i="3"/>
  <c r="M504" i="3"/>
  <c r="U508" i="3"/>
  <c r="M508" i="3"/>
  <c r="L508" i="3"/>
  <c r="U512" i="3"/>
  <c r="L512" i="3"/>
  <c r="M512" i="3"/>
  <c r="U516" i="3"/>
  <c r="M516" i="3"/>
  <c r="L516" i="3"/>
  <c r="U520" i="3"/>
  <c r="L520" i="3"/>
  <c r="M520" i="3"/>
  <c r="U524" i="3"/>
  <c r="M524" i="3"/>
  <c r="L524" i="3"/>
  <c r="U528" i="3"/>
  <c r="L528" i="3"/>
  <c r="M528" i="3"/>
  <c r="U532" i="3"/>
  <c r="M532" i="3"/>
  <c r="L532" i="3"/>
  <c r="U536" i="3"/>
  <c r="L536" i="3"/>
  <c r="M536" i="3"/>
  <c r="U6" i="3"/>
  <c r="M6" i="3"/>
  <c r="L6" i="3"/>
  <c r="U18" i="3"/>
  <c r="M18" i="3"/>
  <c r="L18" i="3"/>
  <c r="U26" i="3"/>
  <c r="M26" i="3"/>
  <c r="L26" i="3"/>
  <c r="U38" i="3"/>
  <c r="M38" i="3"/>
  <c r="L38" i="3"/>
  <c r="U50" i="3"/>
  <c r="M50" i="3"/>
  <c r="L50" i="3"/>
  <c r="U62" i="3"/>
  <c r="M62" i="3"/>
  <c r="L62" i="3"/>
  <c r="U74" i="3"/>
  <c r="M74" i="3"/>
  <c r="L74" i="3"/>
  <c r="U82" i="3"/>
  <c r="M82" i="3"/>
  <c r="L82" i="3"/>
  <c r="U134" i="3"/>
  <c r="M134" i="3"/>
  <c r="L134" i="3"/>
  <c r="U150" i="3"/>
  <c r="M150" i="3"/>
  <c r="L150" i="3"/>
  <c r="U162" i="3"/>
  <c r="M162" i="3"/>
  <c r="L162" i="3"/>
  <c r="U174" i="3"/>
  <c r="M174" i="3"/>
  <c r="L174" i="3"/>
  <c r="U182" i="3"/>
  <c r="M182" i="3"/>
  <c r="L182" i="3"/>
  <c r="U194" i="3"/>
  <c r="M194" i="3"/>
  <c r="L194" i="3"/>
  <c r="U206" i="3"/>
  <c r="M206" i="3"/>
  <c r="L206" i="3"/>
  <c r="U214" i="3"/>
  <c r="M214" i="3"/>
  <c r="L214" i="3"/>
  <c r="U226" i="3"/>
  <c r="M226" i="3"/>
  <c r="L226" i="3"/>
  <c r="U238" i="3"/>
  <c r="M238" i="3"/>
  <c r="L238" i="3"/>
  <c r="U246" i="3"/>
  <c r="M246" i="3"/>
  <c r="L246" i="3"/>
  <c r="U254" i="3"/>
  <c r="M254" i="3"/>
  <c r="L254" i="3"/>
  <c r="U266" i="3"/>
  <c r="M266" i="3"/>
  <c r="L266" i="3"/>
  <c r="U274" i="3"/>
  <c r="M274" i="3"/>
  <c r="L274" i="3"/>
  <c r="U290" i="3"/>
  <c r="M290" i="3"/>
  <c r="L290" i="3"/>
  <c r="U302" i="3"/>
  <c r="M302" i="3"/>
  <c r="L302" i="3"/>
  <c r="U314" i="3"/>
  <c r="M314" i="3"/>
  <c r="L314" i="3"/>
  <c r="U322" i="3"/>
  <c r="M322" i="3"/>
  <c r="L322" i="3"/>
  <c r="U330" i="3"/>
  <c r="M330" i="3"/>
  <c r="L330" i="3"/>
  <c r="U342" i="3"/>
  <c r="M342" i="3"/>
  <c r="L342" i="3"/>
  <c r="U354" i="3"/>
  <c r="M354" i="3"/>
  <c r="L354" i="3"/>
  <c r="U362" i="3"/>
  <c r="M362" i="3"/>
  <c r="L362" i="3"/>
  <c r="U374" i="3"/>
  <c r="M374" i="3"/>
  <c r="L374" i="3"/>
  <c r="U386" i="3"/>
  <c r="M386" i="3"/>
  <c r="L386" i="3"/>
  <c r="U398" i="3"/>
  <c r="M398" i="3"/>
  <c r="L398" i="3"/>
  <c r="U406" i="3"/>
  <c r="M406" i="3"/>
  <c r="L406" i="3"/>
  <c r="U414" i="3"/>
  <c r="M414" i="3"/>
  <c r="L414" i="3"/>
  <c r="U430" i="3"/>
  <c r="M430" i="3"/>
  <c r="L430" i="3"/>
  <c r="U442" i="3"/>
  <c r="M442" i="3"/>
  <c r="L442" i="3"/>
  <c r="U450" i="3"/>
  <c r="M450" i="3"/>
  <c r="L450" i="3"/>
  <c r="U466" i="3"/>
  <c r="M466" i="3"/>
  <c r="L466" i="3"/>
  <c r="U482" i="3"/>
  <c r="M482" i="3"/>
  <c r="L482" i="3"/>
  <c r="U534" i="3"/>
  <c r="M534" i="3"/>
  <c r="L534" i="3"/>
  <c r="U7" i="3"/>
  <c r="M7" i="3"/>
  <c r="L7" i="3"/>
  <c r="U15" i="3"/>
  <c r="M15" i="3"/>
  <c r="L15" i="3"/>
  <c r="U31" i="3"/>
  <c r="M31" i="3"/>
  <c r="L31" i="3"/>
  <c r="U39" i="3"/>
  <c r="M39" i="3"/>
  <c r="L39" i="3"/>
  <c r="U51" i="3"/>
  <c r="M51" i="3"/>
  <c r="L51" i="3"/>
  <c r="U59" i="3"/>
  <c r="M59" i="3"/>
  <c r="L59" i="3"/>
  <c r="U75" i="3"/>
  <c r="M75" i="3"/>
  <c r="L75" i="3"/>
  <c r="U87" i="3"/>
  <c r="M87" i="3"/>
  <c r="L87" i="3"/>
  <c r="U12" i="3"/>
  <c r="M12" i="3"/>
  <c r="L12" i="3"/>
  <c r="U20" i="3"/>
  <c r="M20" i="3"/>
  <c r="L20" i="3"/>
  <c r="U28" i="3"/>
  <c r="M28" i="3"/>
  <c r="L28" i="3"/>
  <c r="U5" i="3"/>
  <c r="M5" i="3"/>
  <c r="L5" i="3"/>
  <c r="U9" i="3"/>
  <c r="M9" i="3"/>
  <c r="L9" i="3"/>
  <c r="U13" i="3"/>
  <c r="M13" i="3"/>
  <c r="L13" i="3"/>
  <c r="U17" i="3"/>
  <c r="M17" i="3"/>
  <c r="L17" i="3"/>
  <c r="U21" i="3"/>
  <c r="M21" i="3"/>
  <c r="L21" i="3"/>
  <c r="U25" i="3"/>
  <c r="M25" i="3"/>
  <c r="L25" i="3"/>
  <c r="U29" i="3"/>
  <c r="M29" i="3"/>
  <c r="L29" i="3"/>
  <c r="U33" i="3"/>
  <c r="M33" i="3"/>
  <c r="L33" i="3"/>
  <c r="U37" i="3"/>
  <c r="M37" i="3"/>
  <c r="L37" i="3"/>
  <c r="U41" i="3"/>
  <c r="M41" i="3"/>
  <c r="L41" i="3"/>
  <c r="U45" i="3"/>
  <c r="M45" i="3"/>
  <c r="L45" i="3"/>
  <c r="U49" i="3"/>
  <c r="M49" i="3"/>
  <c r="L49" i="3"/>
  <c r="U53" i="3"/>
  <c r="M53" i="3"/>
  <c r="L53" i="3"/>
  <c r="U57" i="3"/>
  <c r="M57" i="3"/>
  <c r="L57" i="3"/>
  <c r="U61" i="3"/>
  <c r="M61" i="3"/>
  <c r="L61" i="3"/>
  <c r="U65" i="3"/>
  <c r="M65" i="3"/>
  <c r="L65" i="3"/>
  <c r="U69" i="3"/>
  <c r="M69" i="3"/>
  <c r="L69" i="3"/>
  <c r="U73" i="3"/>
  <c r="M73" i="3"/>
  <c r="L73" i="3"/>
  <c r="U77" i="3"/>
  <c r="M77" i="3"/>
  <c r="L77" i="3"/>
  <c r="U81" i="3"/>
  <c r="M81" i="3"/>
  <c r="L81" i="3"/>
  <c r="U85" i="3"/>
  <c r="M85" i="3"/>
  <c r="L85" i="3"/>
  <c r="U89" i="3"/>
  <c r="M89" i="3"/>
  <c r="L89" i="3"/>
  <c r="U133" i="3"/>
  <c r="T133" i="3"/>
  <c r="M133" i="3"/>
  <c r="L133" i="3"/>
  <c r="U137" i="3"/>
  <c r="M137" i="3"/>
  <c r="L137" i="3"/>
  <c r="U141" i="3"/>
  <c r="M141" i="3"/>
  <c r="L141" i="3"/>
  <c r="U145" i="3"/>
  <c r="M145" i="3"/>
  <c r="L145" i="3"/>
  <c r="U149" i="3"/>
  <c r="M149" i="3"/>
  <c r="L149" i="3"/>
  <c r="U153" i="3"/>
  <c r="M153" i="3"/>
  <c r="L153" i="3"/>
  <c r="U157" i="3"/>
  <c r="M157" i="3"/>
  <c r="L157" i="3"/>
  <c r="U161" i="3"/>
  <c r="M161" i="3"/>
  <c r="L161" i="3"/>
  <c r="U165" i="3"/>
  <c r="M165" i="3"/>
  <c r="L165" i="3"/>
  <c r="U169" i="3"/>
  <c r="M169" i="3"/>
  <c r="L169" i="3"/>
  <c r="U173" i="3"/>
  <c r="M173" i="3"/>
  <c r="L173" i="3"/>
  <c r="U177" i="3"/>
  <c r="M177" i="3"/>
  <c r="L177" i="3"/>
  <c r="U181" i="3"/>
  <c r="M181" i="3"/>
  <c r="L181" i="3"/>
  <c r="U185" i="3"/>
  <c r="M185" i="3"/>
  <c r="L185" i="3"/>
  <c r="U189" i="3"/>
  <c r="M189" i="3"/>
  <c r="L189" i="3"/>
  <c r="U193" i="3"/>
  <c r="M193" i="3"/>
  <c r="L193" i="3"/>
  <c r="U197" i="3"/>
  <c r="M197" i="3"/>
  <c r="L197" i="3"/>
  <c r="U201" i="3"/>
  <c r="M201" i="3"/>
  <c r="L201" i="3"/>
  <c r="U205" i="3"/>
  <c r="M205" i="3"/>
  <c r="L205" i="3"/>
  <c r="U209" i="3"/>
  <c r="M209" i="3"/>
  <c r="L209" i="3"/>
  <c r="U213" i="3"/>
  <c r="M213" i="3"/>
  <c r="L213" i="3"/>
  <c r="U217" i="3"/>
  <c r="M217" i="3"/>
  <c r="L217" i="3"/>
  <c r="U221" i="3"/>
  <c r="M221" i="3"/>
  <c r="L221" i="3"/>
  <c r="U225" i="3"/>
  <c r="M225" i="3"/>
  <c r="L225" i="3"/>
  <c r="U229" i="3"/>
  <c r="M229" i="3"/>
  <c r="L229" i="3"/>
  <c r="U233" i="3"/>
  <c r="M233" i="3"/>
  <c r="L233" i="3"/>
  <c r="U237" i="3"/>
  <c r="M237" i="3"/>
  <c r="L237" i="3"/>
  <c r="U241" i="3"/>
  <c r="M241" i="3"/>
  <c r="L241" i="3"/>
  <c r="U245" i="3"/>
  <c r="M245" i="3"/>
  <c r="L245" i="3"/>
  <c r="U249" i="3"/>
  <c r="M249" i="3"/>
  <c r="L249" i="3"/>
  <c r="U253" i="3"/>
  <c r="M253" i="3"/>
  <c r="L253" i="3"/>
  <c r="U257" i="3"/>
  <c r="M257" i="3"/>
  <c r="L257" i="3"/>
  <c r="U261" i="3"/>
  <c r="M261" i="3"/>
  <c r="L261" i="3"/>
  <c r="U265" i="3"/>
  <c r="M265" i="3"/>
  <c r="L265" i="3"/>
  <c r="U269" i="3"/>
  <c r="M269" i="3"/>
  <c r="L269" i="3"/>
  <c r="U273" i="3"/>
  <c r="M273" i="3"/>
  <c r="L273" i="3"/>
  <c r="U277" i="3"/>
  <c r="M277" i="3"/>
  <c r="L277" i="3"/>
  <c r="U281" i="3"/>
  <c r="M281" i="3"/>
  <c r="L281" i="3"/>
  <c r="U285" i="3"/>
  <c r="M285" i="3"/>
  <c r="L285" i="3"/>
  <c r="U289" i="3"/>
  <c r="M289" i="3"/>
  <c r="L289" i="3"/>
  <c r="U293" i="3"/>
  <c r="M293" i="3"/>
  <c r="L293" i="3"/>
  <c r="U297" i="3"/>
  <c r="M297" i="3"/>
  <c r="L297" i="3"/>
  <c r="U301" i="3"/>
  <c r="M301" i="3"/>
  <c r="L301" i="3"/>
  <c r="U305" i="3"/>
  <c r="M305" i="3"/>
  <c r="L305" i="3"/>
  <c r="U309" i="3"/>
  <c r="M309" i="3"/>
  <c r="L309" i="3"/>
  <c r="U313" i="3"/>
  <c r="M313" i="3"/>
  <c r="L313" i="3"/>
  <c r="U317" i="3"/>
  <c r="M317" i="3"/>
  <c r="L317" i="3"/>
  <c r="U321" i="3"/>
  <c r="M321" i="3"/>
  <c r="L321" i="3"/>
  <c r="U325" i="3"/>
  <c r="M325" i="3"/>
  <c r="L325" i="3"/>
  <c r="U329" i="3"/>
  <c r="M329" i="3"/>
  <c r="L329" i="3"/>
  <c r="U333" i="3"/>
  <c r="M333" i="3"/>
  <c r="L333" i="3"/>
  <c r="U337" i="3"/>
  <c r="M337" i="3"/>
  <c r="L337" i="3"/>
  <c r="U341" i="3"/>
  <c r="M341" i="3"/>
  <c r="L341" i="3"/>
  <c r="U345" i="3"/>
  <c r="M345" i="3"/>
  <c r="L345" i="3"/>
  <c r="U349" i="3"/>
  <c r="M349" i="3"/>
  <c r="L349" i="3"/>
  <c r="U353" i="3"/>
  <c r="M353" i="3"/>
  <c r="L353" i="3"/>
  <c r="U357" i="3"/>
  <c r="M357" i="3"/>
  <c r="L357" i="3"/>
  <c r="U361" i="3"/>
  <c r="M361" i="3"/>
  <c r="L361" i="3"/>
  <c r="U365" i="3"/>
  <c r="M365" i="3"/>
  <c r="L365" i="3"/>
  <c r="U369" i="3"/>
  <c r="M369" i="3"/>
  <c r="L369" i="3"/>
  <c r="U373" i="3"/>
  <c r="M373" i="3"/>
  <c r="L373" i="3"/>
  <c r="U377" i="3"/>
  <c r="M377" i="3"/>
  <c r="L377" i="3"/>
  <c r="U381" i="3"/>
  <c r="M381" i="3"/>
  <c r="L381" i="3"/>
  <c r="U385" i="3"/>
  <c r="M385" i="3"/>
  <c r="L385" i="3"/>
  <c r="U389" i="3"/>
  <c r="M389" i="3"/>
  <c r="L389" i="3"/>
  <c r="U393" i="3"/>
  <c r="M393" i="3"/>
  <c r="L393" i="3"/>
  <c r="U397" i="3"/>
  <c r="M397" i="3"/>
  <c r="L397" i="3"/>
  <c r="U401" i="3"/>
  <c r="M401" i="3"/>
  <c r="L401" i="3"/>
  <c r="U405" i="3"/>
  <c r="M405" i="3"/>
  <c r="L405" i="3"/>
  <c r="U409" i="3"/>
  <c r="M409" i="3"/>
  <c r="L409" i="3"/>
  <c r="U413" i="3"/>
  <c r="M413" i="3"/>
  <c r="L413" i="3"/>
  <c r="U417" i="3"/>
  <c r="M417" i="3"/>
  <c r="L417" i="3"/>
  <c r="U421" i="3"/>
  <c r="M421" i="3"/>
  <c r="L421" i="3"/>
  <c r="U425" i="3"/>
  <c r="M425" i="3"/>
  <c r="L425" i="3"/>
  <c r="U429" i="3"/>
  <c r="M429" i="3"/>
  <c r="L429" i="3"/>
  <c r="U433" i="3"/>
  <c r="M433" i="3"/>
  <c r="L433" i="3"/>
  <c r="U437" i="3"/>
  <c r="M437" i="3"/>
  <c r="L437" i="3"/>
  <c r="U441" i="3"/>
  <c r="M441" i="3"/>
  <c r="L441" i="3"/>
  <c r="U445" i="3"/>
  <c r="M445" i="3"/>
  <c r="L445" i="3"/>
  <c r="U449" i="3"/>
  <c r="M449" i="3"/>
  <c r="L449" i="3"/>
  <c r="U453" i="3"/>
  <c r="M453" i="3"/>
  <c r="L453" i="3"/>
  <c r="U457" i="3"/>
  <c r="M457" i="3"/>
  <c r="L457" i="3"/>
  <c r="U461" i="3"/>
  <c r="M461" i="3"/>
  <c r="L461" i="3"/>
  <c r="U465" i="3"/>
  <c r="M465" i="3"/>
  <c r="L465" i="3"/>
  <c r="U469" i="3"/>
  <c r="M469" i="3"/>
  <c r="L469" i="3"/>
  <c r="U473" i="3"/>
  <c r="M473" i="3"/>
  <c r="L473" i="3"/>
  <c r="U477" i="3"/>
  <c r="M477" i="3"/>
  <c r="L477" i="3"/>
  <c r="U481" i="3"/>
  <c r="M481" i="3"/>
  <c r="L481" i="3"/>
  <c r="U485" i="3"/>
  <c r="M485" i="3"/>
  <c r="L485" i="3"/>
  <c r="U489" i="3"/>
  <c r="M489" i="3"/>
  <c r="L489" i="3"/>
  <c r="U493" i="3"/>
  <c r="M493" i="3"/>
  <c r="L493" i="3"/>
  <c r="U497" i="3"/>
  <c r="M497" i="3"/>
  <c r="L497" i="3"/>
  <c r="U501" i="3"/>
  <c r="M501" i="3"/>
  <c r="L501" i="3"/>
  <c r="U505" i="3"/>
  <c r="M505" i="3"/>
  <c r="L505" i="3"/>
  <c r="U509" i="3"/>
  <c r="M509" i="3"/>
  <c r="L509" i="3"/>
  <c r="U513" i="3"/>
  <c r="M513" i="3"/>
  <c r="L513" i="3"/>
  <c r="U517" i="3"/>
  <c r="M517" i="3"/>
  <c r="L517" i="3"/>
  <c r="U521" i="3"/>
  <c r="M521" i="3"/>
  <c r="L521" i="3"/>
  <c r="U525" i="3"/>
  <c r="M525" i="3"/>
  <c r="L525" i="3"/>
  <c r="U529" i="3"/>
  <c r="M529" i="3"/>
  <c r="L529" i="3"/>
  <c r="U533" i="3"/>
  <c r="M533" i="3"/>
  <c r="L533" i="3"/>
  <c r="U537" i="3"/>
  <c r="M537" i="3"/>
  <c r="L537" i="3"/>
  <c r="P11" i="3"/>
  <c r="P19" i="3"/>
  <c r="P31" i="3"/>
  <c r="P43" i="3"/>
  <c r="P51" i="3"/>
  <c r="P63" i="3"/>
  <c r="P71" i="3"/>
  <c r="P83" i="3"/>
  <c r="P87" i="3"/>
  <c r="P139" i="3"/>
  <c r="P143" i="3"/>
  <c r="P155" i="3"/>
  <c r="P167" i="3"/>
  <c r="P179" i="3"/>
  <c r="P183" i="3"/>
  <c r="P195" i="3"/>
  <c r="P199" i="3"/>
  <c r="P211" i="3"/>
  <c r="P219" i="3"/>
  <c r="P227" i="3"/>
  <c r="P239" i="3"/>
  <c r="P247" i="3"/>
  <c r="P255" i="3"/>
  <c r="P267" i="3"/>
  <c r="P271" i="3"/>
  <c r="P283" i="3"/>
  <c r="P287" i="3"/>
  <c r="P299" i="3"/>
  <c r="P303" i="3"/>
  <c r="P315" i="3"/>
  <c r="P323" i="3"/>
  <c r="P331" i="3"/>
  <c r="P339" i="3"/>
  <c r="P347" i="3"/>
  <c r="P359" i="3"/>
  <c r="P371" i="3"/>
  <c r="P379" i="3"/>
  <c r="P387" i="3"/>
  <c r="P399" i="3"/>
  <c r="P407" i="3"/>
  <c r="P415" i="3"/>
  <c r="P427" i="3"/>
  <c r="P435" i="3"/>
  <c r="P443" i="3"/>
  <c r="P455" i="3"/>
  <c r="P475" i="3"/>
  <c r="P535" i="3"/>
  <c r="P4" i="3"/>
  <c r="P12" i="3"/>
  <c r="P20" i="3"/>
  <c r="P28" i="3"/>
  <c r="P36" i="3"/>
  <c r="P5" i="3"/>
  <c r="P9" i="3"/>
  <c r="P13" i="3"/>
  <c r="P17" i="3"/>
  <c r="P21" i="3"/>
  <c r="P29" i="3"/>
  <c r="P33" i="3"/>
  <c r="P37" i="3"/>
  <c r="P41" i="3"/>
  <c r="P49" i="3"/>
  <c r="P53" i="3"/>
  <c r="P57" i="3"/>
  <c r="P65" i="3"/>
  <c r="P69" i="3"/>
  <c r="P77" i="3"/>
  <c r="P85" i="3"/>
  <c r="P6" i="3"/>
  <c r="P10" i="3"/>
  <c r="P14" i="3"/>
  <c r="P18" i="3"/>
  <c r="P22" i="3"/>
  <c r="P26" i="3"/>
  <c r="P30" i="3"/>
  <c r="P34" i="3"/>
  <c r="P38" i="3"/>
  <c r="P42" i="3"/>
  <c r="P46" i="3"/>
  <c r="P50" i="3"/>
  <c r="P54" i="3"/>
  <c r="P58" i="3"/>
  <c r="P62" i="3"/>
  <c r="P66" i="3"/>
  <c r="P70" i="3"/>
  <c r="P74" i="3"/>
  <c r="P78" i="3"/>
  <c r="P82" i="3"/>
  <c r="P86" i="3"/>
  <c r="P134" i="3"/>
  <c r="P138" i="3"/>
  <c r="P142" i="3"/>
  <c r="P146" i="3"/>
  <c r="P150" i="3"/>
  <c r="P154" i="3"/>
  <c r="P158" i="3"/>
  <c r="P162" i="3"/>
  <c r="P166" i="3"/>
  <c r="P170" i="3"/>
  <c r="P174" i="3"/>
  <c r="P178" i="3"/>
  <c r="P182" i="3"/>
  <c r="P186" i="3"/>
  <c r="P190" i="3"/>
  <c r="P194" i="3"/>
  <c r="P198" i="3"/>
  <c r="P202" i="3"/>
  <c r="P206" i="3"/>
  <c r="P210" i="3"/>
  <c r="P214" i="3"/>
  <c r="P218" i="3"/>
  <c r="P222" i="3"/>
  <c r="P226" i="3"/>
  <c r="P230" i="3"/>
  <c r="P234" i="3"/>
  <c r="P238" i="3"/>
  <c r="P242" i="3"/>
  <c r="P246" i="3"/>
  <c r="P250" i="3"/>
  <c r="P254" i="3"/>
  <c r="P258" i="3"/>
  <c r="P262" i="3"/>
  <c r="P266" i="3"/>
  <c r="P270" i="3"/>
  <c r="P274" i="3"/>
  <c r="P278" i="3"/>
  <c r="P282" i="3"/>
  <c r="P286" i="3"/>
  <c r="P290" i="3"/>
  <c r="P294" i="3"/>
  <c r="P298" i="3"/>
  <c r="P302" i="3"/>
  <c r="P306" i="3"/>
  <c r="P310" i="3"/>
  <c r="P314" i="3"/>
  <c r="P318" i="3"/>
  <c r="P322" i="3"/>
  <c r="P326" i="3"/>
  <c r="P330" i="3"/>
  <c r="P334" i="3"/>
  <c r="P338" i="3"/>
  <c r="P342" i="3"/>
  <c r="P346" i="3"/>
  <c r="P350" i="3"/>
  <c r="P354" i="3"/>
  <c r="P358" i="3"/>
  <c r="P362" i="3"/>
  <c r="P366" i="3"/>
  <c r="P370" i="3"/>
  <c r="P374" i="3"/>
  <c r="P378" i="3"/>
  <c r="P382" i="3"/>
  <c r="P386" i="3"/>
  <c r="P390" i="3"/>
  <c r="P394" i="3"/>
  <c r="P398" i="3"/>
  <c r="P402" i="3"/>
  <c r="P406" i="3"/>
  <c r="P410" i="3"/>
  <c r="P414" i="3"/>
  <c r="P418" i="3"/>
  <c r="P422" i="3"/>
  <c r="P426" i="3"/>
  <c r="P430" i="3"/>
  <c r="P434" i="3"/>
  <c r="P438" i="3"/>
  <c r="P442" i="3"/>
  <c r="P446" i="3"/>
  <c r="P450" i="3"/>
  <c r="P454" i="3"/>
  <c r="P458" i="3"/>
  <c r="P462" i="3"/>
  <c r="P466" i="3"/>
  <c r="P470" i="3"/>
  <c r="P474" i="3"/>
  <c r="P478" i="3"/>
  <c r="P482" i="3"/>
  <c r="P486" i="3"/>
  <c r="P490" i="3"/>
  <c r="P494" i="3"/>
  <c r="P498" i="3"/>
  <c r="P502" i="3"/>
  <c r="P506" i="3"/>
  <c r="P510" i="3"/>
  <c r="P514" i="3"/>
  <c r="P518" i="3"/>
  <c r="P522" i="3"/>
  <c r="P526" i="3"/>
  <c r="P530" i="3"/>
  <c r="P534" i="3"/>
  <c r="P7" i="3"/>
  <c r="P23" i="3"/>
  <c r="P35" i="3"/>
  <c r="P47" i="3"/>
  <c r="P59" i="3"/>
  <c r="P75" i="3"/>
  <c r="P131" i="3"/>
  <c r="P147" i="3"/>
  <c r="P159" i="3"/>
  <c r="P171" i="3"/>
  <c r="P191" i="3"/>
  <c r="P203" i="3"/>
  <c r="P223" i="3"/>
  <c r="P235" i="3"/>
  <c r="P243" i="3"/>
  <c r="P259" i="3"/>
  <c r="P279" i="3"/>
  <c r="P295" i="3"/>
  <c r="P307" i="3"/>
  <c r="P319" i="3"/>
  <c r="P335" i="3"/>
  <c r="P351" i="3"/>
  <c r="P367" i="3"/>
  <c r="P383" i="3"/>
  <c r="P395" i="3"/>
  <c r="P411" i="3"/>
  <c r="P423" i="3"/>
  <c r="P439" i="3"/>
  <c r="P451" i="3"/>
  <c r="P459" i="3"/>
  <c r="P467" i="3"/>
  <c r="P479" i="3"/>
  <c r="P491" i="3"/>
  <c r="P499" i="3"/>
  <c r="P507" i="3"/>
  <c r="P515" i="3"/>
  <c r="P523" i="3"/>
  <c r="P527" i="3"/>
  <c r="P16" i="3"/>
  <c r="P32" i="3"/>
  <c r="P40" i="3"/>
  <c r="P44" i="3"/>
  <c r="P48" i="3"/>
  <c r="P52" i="3"/>
  <c r="P56" i="3"/>
  <c r="P60" i="3"/>
  <c r="P64" i="3"/>
  <c r="P68" i="3"/>
  <c r="P72" i="3"/>
  <c r="P76" i="3"/>
  <c r="P80" i="3"/>
  <c r="P84" i="3"/>
  <c r="P88" i="3"/>
  <c r="P132" i="3"/>
  <c r="P136" i="3"/>
  <c r="P140" i="3"/>
  <c r="P144" i="3"/>
  <c r="P148" i="3"/>
  <c r="P152" i="3"/>
  <c r="P156" i="3"/>
  <c r="P160" i="3"/>
  <c r="P164" i="3"/>
  <c r="P168" i="3"/>
  <c r="P172" i="3"/>
  <c r="P176" i="3"/>
  <c r="P180" i="3"/>
  <c r="P184" i="3"/>
  <c r="P188" i="3"/>
  <c r="P192" i="3"/>
  <c r="P196" i="3"/>
  <c r="P200" i="3"/>
  <c r="P204" i="3"/>
  <c r="P208" i="3"/>
  <c r="P212" i="3"/>
  <c r="P216" i="3"/>
  <c r="P220" i="3"/>
  <c r="P224" i="3"/>
  <c r="P228" i="3"/>
  <c r="P232" i="3"/>
  <c r="P236" i="3"/>
  <c r="P240" i="3"/>
  <c r="P244" i="3"/>
  <c r="P248" i="3"/>
  <c r="P252" i="3"/>
  <c r="P256" i="3"/>
  <c r="P260" i="3"/>
  <c r="P264" i="3"/>
  <c r="P268" i="3"/>
  <c r="P272" i="3"/>
  <c r="P276" i="3"/>
  <c r="P280" i="3"/>
  <c r="P284" i="3"/>
  <c r="P288" i="3"/>
  <c r="P292" i="3"/>
  <c r="P296" i="3"/>
  <c r="P300" i="3"/>
  <c r="P304" i="3"/>
  <c r="P308" i="3"/>
  <c r="P312" i="3"/>
  <c r="P316" i="3"/>
  <c r="P320" i="3"/>
  <c r="P324" i="3"/>
  <c r="P328" i="3"/>
  <c r="P332" i="3"/>
  <c r="P336" i="3"/>
  <c r="P340" i="3"/>
  <c r="P344" i="3"/>
  <c r="P348" i="3"/>
  <c r="P352" i="3"/>
  <c r="P356" i="3"/>
  <c r="P360" i="3"/>
  <c r="P364" i="3"/>
  <c r="P368" i="3"/>
  <c r="P372" i="3"/>
  <c r="P376" i="3"/>
  <c r="P380" i="3"/>
  <c r="P384" i="3"/>
  <c r="P388" i="3"/>
  <c r="P392" i="3"/>
  <c r="P396" i="3"/>
  <c r="P400" i="3"/>
  <c r="P404" i="3"/>
  <c r="P408" i="3"/>
  <c r="P412" i="3"/>
  <c r="P416" i="3"/>
  <c r="P420" i="3"/>
  <c r="P424" i="3"/>
  <c r="P428" i="3"/>
  <c r="P432" i="3"/>
  <c r="P436" i="3"/>
  <c r="P440" i="3"/>
  <c r="P444" i="3"/>
  <c r="P448" i="3"/>
  <c r="P452" i="3"/>
  <c r="P456" i="3"/>
  <c r="P460" i="3"/>
  <c r="P464" i="3"/>
  <c r="P468" i="3"/>
  <c r="P472" i="3"/>
  <c r="P476" i="3"/>
  <c r="P480" i="3"/>
  <c r="P484" i="3"/>
  <c r="P488" i="3"/>
  <c r="P492" i="3"/>
  <c r="P496" i="3"/>
  <c r="P500" i="3"/>
  <c r="P504" i="3"/>
  <c r="P508" i="3"/>
  <c r="P512" i="3"/>
  <c r="P516" i="3"/>
  <c r="P520" i="3"/>
  <c r="P524" i="3"/>
  <c r="P528" i="3"/>
  <c r="P532" i="3"/>
  <c r="P536" i="3"/>
  <c r="P15" i="3"/>
  <c r="P27" i="3"/>
  <c r="P39" i="3"/>
  <c r="P55" i="3"/>
  <c r="P67" i="3"/>
  <c r="P79" i="3"/>
  <c r="P135" i="3"/>
  <c r="P151" i="3"/>
  <c r="P163" i="3"/>
  <c r="P175" i="3"/>
  <c r="P187" i="3"/>
  <c r="P207" i="3"/>
  <c r="P215" i="3"/>
  <c r="P231" i="3"/>
  <c r="P251" i="3"/>
  <c r="P263" i="3"/>
  <c r="P275" i="3"/>
  <c r="P291" i="3"/>
  <c r="P311" i="3"/>
  <c r="P327" i="3"/>
  <c r="P343" i="3"/>
  <c r="P355" i="3"/>
  <c r="P363" i="3"/>
  <c r="P375" i="3"/>
  <c r="P391" i="3"/>
  <c r="P403" i="3"/>
  <c r="P419" i="3"/>
  <c r="P431" i="3"/>
  <c r="P447" i="3"/>
  <c r="P463" i="3"/>
  <c r="P471" i="3"/>
  <c r="P483" i="3"/>
  <c r="P487" i="3"/>
  <c r="P495" i="3"/>
  <c r="P503" i="3"/>
  <c r="P511" i="3"/>
  <c r="P519" i="3"/>
  <c r="P531" i="3"/>
  <c r="P8" i="3"/>
  <c r="P24" i="3"/>
  <c r="P25" i="3"/>
  <c r="P45" i="3"/>
  <c r="P61" i="3"/>
  <c r="P73" i="3"/>
  <c r="P81" i="3"/>
  <c r="P89" i="3"/>
  <c r="P133" i="3"/>
  <c r="P137" i="3"/>
  <c r="P141" i="3"/>
  <c r="P145" i="3"/>
  <c r="P149" i="3"/>
  <c r="P153" i="3"/>
  <c r="P157" i="3"/>
  <c r="P161" i="3"/>
  <c r="P165" i="3"/>
  <c r="P169" i="3"/>
  <c r="P173" i="3"/>
  <c r="P177" i="3"/>
  <c r="P181" i="3"/>
  <c r="P185" i="3"/>
  <c r="P189" i="3"/>
  <c r="P193" i="3"/>
  <c r="P197" i="3"/>
  <c r="P201" i="3"/>
  <c r="P205" i="3"/>
  <c r="P209" i="3"/>
  <c r="P213" i="3"/>
  <c r="P217" i="3"/>
  <c r="P221" i="3"/>
  <c r="P225" i="3"/>
  <c r="P229" i="3"/>
  <c r="P233" i="3"/>
  <c r="P237" i="3"/>
  <c r="P241" i="3"/>
  <c r="P245" i="3"/>
  <c r="P249" i="3"/>
  <c r="P253" i="3"/>
  <c r="P257" i="3"/>
  <c r="P261" i="3"/>
  <c r="P265" i="3"/>
  <c r="P269" i="3"/>
  <c r="P273" i="3"/>
  <c r="P277" i="3"/>
  <c r="P281" i="3"/>
  <c r="P285" i="3"/>
  <c r="P289" i="3"/>
  <c r="P293" i="3"/>
  <c r="P297" i="3"/>
  <c r="P301" i="3"/>
  <c r="P305" i="3"/>
  <c r="P309" i="3"/>
  <c r="P313" i="3"/>
  <c r="P317" i="3"/>
  <c r="P321" i="3"/>
  <c r="P325" i="3"/>
  <c r="P329" i="3"/>
  <c r="P333" i="3"/>
  <c r="P337" i="3"/>
  <c r="P341" i="3"/>
  <c r="P345" i="3"/>
  <c r="P349" i="3"/>
  <c r="P353" i="3"/>
  <c r="P357" i="3"/>
  <c r="P361" i="3"/>
  <c r="P365" i="3"/>
  <c r="P369" i="3"/>
  <c r="P373" i="3"/>
  <c r="P377" i="3"/>
  <c r="P381" i="3"/>
  <c r="P385" i="3"/>
  <c r="P389" i="3"/>
  <c r="P393" i="3"/>
  <c r="P397" i="3"/>
  <c r="P401" i="3"/>
  <c r="P405" i="3"/>
  <c r="P409" i="3"/>
  <c r="P413" i="3"/>
  <c r="P417" i="3"/>
  <c r="P421" i="3"/>
  <c r="P425" i="3"/>
  <c r="P429" i="3"/>
  <c r="P433" i="3"/>
  <c r="P437" i="3"/>
  <c r="P441" i="3"/>
  <c r="P445" i="3"/>
  <c r="P449" i="3"/>
  <c r="P453" i="3"/>
  <c r="P457" i="3"/>
  <c r="P461" i="3"/>
  <c r="P465" i="3"/>
  <c r="P469" i="3"/>
  <c r="P473" i="3"/>
  <c r="P477" i="3"/>
  <c r="P481" i="3"/>
  <c r="P485" i="3"/>
  <c r="P489" i="3"/>
  <c r="P493" i="3"/>
  <c r="P497" i="3"/>
  <c r="P501" i="3"/>
  <c r="P505" i="3"/>
  <c r="P509" i="3"/>
  <c r="P513" i="3"/>
  <c r="P517" i="3"/>
  <c r="P521" i="3"/>
  <c r="P525" i="3"/>
  <c r="P529" i="3"/>
  <c r="P533" i="3"/>
  <c r="P537" i="3"/>
  <c r="T6" i="3"/>
  <c r="S6" i="3"/>
  <c r="R6" i="3"/>
  <c r="Q6" i="3"/>
  <c r="T10" i="3"/>
  <c r="S10" i="3"/>
  <c r="R10" i="3"/>
  <c r="Q10" i="3"/>
  <c r="T14" i="3"/>
  <c r="S14" i="3"/>
  <c r="R14" i="3"/>
  <c r="Q14" i="3"/>
  <c r="T18" i="3"/>
  <c r="S18" i="3"/>
  <c r="R18" i="3"/>
  <c r="Q18" i="3"/>
  <c r="T22" i="3"/>
  <c r="S22" i="3"/>
  <c r="R22" i="3"/>
  <c r="Q22" i="3"/>
  <c r="T26" i="3"/>
  <c r="S26" i="3"/>
  <c r="R26" i="3"/>
  <c r="Q26" i="3"/>
  <c r="T30" i="3"/>
  <c r="S30" i="3"/>
  <c r="R30" i="3"/>
  <c r="Q30" i="3"/>
  <c r="T34" i="3"/>
  <c r="S34" i="3"/>
  <c r="R34" i="3"/>
  <c r="Q34" i="3"/>
  <c r="T38" i="3"/>
  <c r="S38" i="3"/>
  <c r="R38" i="3"/>
  <c r="Q38" i="3"/>
  <c r="T42" i="3"/>
  <c r="S42" i="3"/>
  <c r="R42" i="3"/>
  <c r="Q42" i="3"/>
  <c r="T46" i="3"/>
  <c r="S46" i="3"/>
  <c r="R46" i="3"/>
  <c r="Q46" i="3"/>
  <c r="T50" i="3"/>
  <c r="S50" i="3"/>
  <c r="R50" i="3"/>
  <c r="Q50" i="3"/>
  <c r="T54" i="3"/>
  <c r="S54" i="3"/>
  <c r="R54" i="3"/>
  <c r="Q54" i="3"/>
  <c r="T58" i="3"/>
  <c r="S58" i="3"/>
  <c r="R58" i="3"/>
  <c r="Q58" i="3"/>
  <c r="T62" i="3"/>
  <c r="S62" i="3"/>
  <c r="R62" i="3"/>
  <c r="Q62" i="3"/>
  <c r="T66" i="3"/>
  <c r="S66" i="3"/>
  <c r="R66" i="3"/>
  <c r="Q66" i="3"/>
  <c r="T70" i="3"/>
  <c r="S70" i="3"/>
  <c r="R70" i="3"/>
  <c r="Q70" i="3"/>
  <c r="T74" i="3"/>
  <c r="S74" i="3"/>
  <c r="R74" i="3"/>
  <c r="Q74" i="3"/>
  <c r="T78" i="3"/>
  <c r="S78" i="3"/>
  <c r="R78" i="3"/>
  <c r="Q78" i="3"/>
  <c r="T82" i="3"/>
  <c r="S82" i="3"/>
  <c r="R82" i="3"/>
  <c r="Q82" i="3"/>
  <c r="T86" i="3"/>
  <c r="S86" i="3"/>
  <c r="R86" i="3"/>
  <c r="Q86" i="3"/>
  <c r="T134" i="3"/>
  <c r="S134" i="3"/>
  <c r="R134" i="3"/>
  <c r="Q134" i="3"/>
  <c r="T138" i="3"/>
  <c r="S138" i="3"/>
  <c r="R138" i="3"/>
  <c r="Q138" i="3"/>
  <c r="T142" i="3"/>
  <c r="S142" i="3"/>
  <c r="R142" i="3"/>
  <c r="Q142" i="3"/>
  <c r="T146" i="3"/>
  <c r="S146" i="3"/>
  <c r="R146" i="3"/>
  <c r="Q146" i="3"/>
  <c r="T150" i="3"/>
  <c r="S150" i="3"/>
  <c r="R150" i="3"/>
  <c r="Q150" i="3"/>
  <c r="T154" i="3"/>
  <c r="S154" i="3"/>
  <c r="R154" i="3"/>
  <c r="Q154" i="3"/>
  <c r="T158" i="3"/>
  <c r="S158" i="3"/>
  <c r="R158" i="3"/>
  <c r="Q158" i="3"/>
  <c r="T162" i="3"/>
  <c r="S162" i="3"/>
  <c r="R162" i="3"/>
  <c r="Q162" i="3"/>
  <c r="T166" i="3"/>
  <c r="S166" i="3"/>
  <c r="R166" i="3"/>
  <c r="Q166" i="3"/>
  <c r="T170" i="3"/>
  <c r="S170" i="3"/>
  <c r="R170" i="3"/>
  <c r="Q170" i="3"/>
  <c r="T174" i="3"/>
  <c r="S174" i="3"/>
  <c r="R174" i="3"/>
  <c r="Q174" i="3"/>
  <c r="T178" i="3"/>
  <c r="S178" i="3"/>
  <c r="R178" i="3"/>
  <c r="Q178" i="3"/>
  <c r="T182" i="3"/>
  <c r="S182" i="3"/>
  <c r="R182" i="3"/>
  <c r="Q182" i="3"/>
  <c r="T186" i="3"/>
  <c r="S186" i="3"/>
  <c r="R186" i="3"/>
  <c r="Q186" i="3"/>
  <c r="T190" i="3"/>
  <c r="S190" i="3"/>
  <c r="R190" i="3"/>
  <c r="Q190" i="3"/>
  <c r="T194" i="3"/>
  <c r="S194" i="3"/>
  <c r="R194" i="3"/>
  <c r="Q194" i="3"/>
  <c r="T198" i="3"/>
  <c r="S198" i="3"/>
  <c r="R198" i="3"/>
  <c r="Q198" i="3"/>
  <c r="T202" i="3"/>
  <c r="S202" i="3"/>
  <c r="R202" i="3"/>
  <c r="Q202" i="3"/>
  <c r="T206" i="3"/>
  <c r="S206" i="3"/>
  <c r="R206" i="3"/>
  <c r="Q206" i="3"/>
  <c r="T210" i="3"/>
  <c r="S210" i="3"/>
  <c r="R210" i="3"/>
  <c r="Q210" i="3"/>
  <c r="T214" i="3"/>
  <c r="S214" i="3"/>
  <c r="R214" i="3"/>
  <c r="Q214" i="3"/>
  <c r="T218" i="3"/>
  <c r="S218" i="3"/>
  <c r="R218" i="3"/>
  <c r="Q218" i="3"/>
  <c r="T222" i="3"/>
  <c r="S222" i="3"/>
  <c r="R222" i="3"/>
  <c r="Q222" i="3"/>
  <c r="T226" i="3"/>
  <c r="S226" i="3"/>
  <c r="R226" i="3"/>
  <c r="Q226" i="3"/>
  <c r="T230" i="3"/>
  <c r="S230" i="3"/>
  <c r="R230" i="3"/>
  <c r="Q230" i="3"/>
  <c r="T234" i="3"/>
  <c r="S234" i="3"/>
  <c r="R234" i="3"/>
  <c r="Q234" i="3"/>
  <c r="T238" i="3"/>
  <c r="S238" i="3"/>
  <c r="R238" i="3"/>
  <c r="Q238" i="3"/>
  <c r="T242" i="3"/>
  <c r="S242" i="3"/>
  <c r="R242" i="3"/>
  <c r="Q242" i="3"/>
  <c r="T246" i="3"/>
  <c r="S246" i="3"/>
  <c r="R246" i="3"/>
  <c r="Q246" i="3"/>
  <c r="T250" i="3"/>
  <c r="S250" i="3"/>
  <c r="R250" i="3"/>
  <c r="Q250" i="3"/>
  <c r="T254" i="3"/>
  <c r="S254" i="3"/>
  <c r="R254" i="3"/>
  <c r="Q254" i="3"/>
  <c r="T258" i="3"/>
  <c r="S258" i="3"/>
  <c r="R258" i="3"/>
  <c r="Q258" i="3"/>
  <c r="S262" i="3"/>
  <c r="T262" i="3"/>
  <c r="R262" i="3"/>
  <c r="Q262" i="3"/>
  <c r="T266" i="3"/>
  <c r="S266" i="3"/>
  <c r="R266" i="3"/>
  <c r="Q266" i="3"/>
  <c r="T270" i="3"/>
  <c r="S270" i="3"/>
  <c r="R270" i="3"/>
  <c r="Q270" i="3"/>
  <c r="T274" i="3"/>
  <c r="S274" i="3"/>
  <c r="R274" i="3"/>
  <c r="Q274" i="3"/>
  <c r="T278" i="3"/>
  <c r="S278" i="3"/>
  <c r="R278" i="3"/>
  <c r="Q278" i="3"/>
  <c r="S282" i="3"/>
  <c r="T282" i="3"/>
  <c r="R282" i="3"/>
  <c r="Q282" i="3"/>
  <c r="T286" i="3"/>
  <c r="S286" i="3"/>
  <c r="R286" i="3"/>
  <c r="Q286" i="3"/>
  <c r="T290" i="3"/>
  <c r="S290" i="3"/>
  <c r="R290" i="3"/>
  <c r="Q290" i="3"/>
  <c r="T294" i="3"/>
  <c r="S294" i="3"/>
  <c r="R294" i="3"/>
  <c r="Q294" i="3"/>
  <c r="T298" i="3"/>
  <c r="S298" i="3"/>
  <c r="R298" i="3"/>
  <c r="Q298" i="3"/>
  <c r="T302" i="3"/>
  <c r="S302" i="3"/>
  <c r="R302" i="3"/>
  <c r="Q302" i="3"/>
  <c r="T306" i="3"/>
  <c r="S306" i="3"/>
  <c r="R306" i="3"/>
  <c r="Q306" i="3"/>
  <c r="T310" i="3"/>
  <c r="S310" i="3"/>
  <c r="R310" i="3"/>
  <c r="Q310" i="3"/>
  <c r="S314" i="3"/>
  <c r="T314" i="3"/>
  <c r="R314" i="3"/>
  <c r="Q314" i="3"/>
  <c r="T318" i="3"/>
  <c r="S318" i="3"/>
  <c r="R318" i="3"/>
  <c r="Q318" i="3"/>
  <c r="T322" i="3"/>
  <c r="S322" i="3"/>
  <c r="R322" i="3"/>
  <c r="Q322" i="3"/>
  <c r="T326" i="3"/>
  <c r="S326" i="3"/>
  <c r="R326" i="3"/>
  <c r="Q326" i="3"/>
  <c r="T330" i="3"/>
  <c r="S330" i="3"/>
  <c r="R330" i="3"/>
  <c r="Q330" i="3"/>
  <c r="T334" i="3"/>
  <c r="S334" i="3"/>
  <c r="R334" i="3"/>
  <c r="Q334" i="3"/>
  <c r="T338" i="3"/>
  <c r="S338" i="3"/>
  <c r="R338" i="3"/>
  <c r="Q338" i="3"/>
  <c r="T342" i="3"/>
  <c r="S342" i="3"/>
  <c r="R342" i="3"/>
  <c r="Q342" i="3"/>
  <c r="S346" i="3"/>
  <c r="T346" i="3"/>
  <c r="R346" i="3"/>
  <c r="Q346" i="3"/>
  <c r="T350" i="3"/>
  <c r="S350" i="3"/>
  <c r="R350" i="3"/>
  <c r="Q350" i="3"/>
  <c r="T354" i="3"/>
  <c r="S354" i="3"/>
  <c r="R354" i="3"/>
  <c r="Q354" i="3"/>
  <c r="T358" i="3"/>
  <c r="S358" i="3"/>
  <c r="R358" i="3"/>
  <c r="Q358" i="3"/>
  <c r="T362" i="3"/>
  <c r="S362" i="3"/>
  <c r="R362" i="3"/>
  <c r="Q362" i="3"/>
  <c r="T366" i="3"/>
  <c r="S366" i="3"/>
  <c r="R366" i="3"/>
  <c r="Q366" i="3"/>
  <c r="T370" i="3"/>
  <c r="S370" i="3"/>
  <c r="R370" i="3"/>
  <c r="Q370" i="3"/>
  <c r="T374" i="3"/>
  <c r="S374" i="3"/>
  <c r="R374" i="3"/>
  <c r="Q374" i="3"/>
  <c r="T378" i="3"/>
  <c r="S378" i="3"/>
  <c r="R378" i="3"/>
  <c r="Q378" i="3"/>
  <c r="T382" i="3"/>
  <c r="S382" i="3"/>
  <c r="R382" i="3"/>
  <c r="Q382" i="3"/>
  <c r="T386" i="3"/>
  <c r="S386" i="3"/>
  <c r="R386" i="3"/>
  <c r="Q386" i="3"/>
  <c r="T390" i="3"/>
  <c r="S390" i="3"/>
  <c r="R390" i="3"/>
  <c r="Q390" i="3"/>
  <c r="T394" i="3"/>
  <c r="S394" i="3"/>
  <c r="R394" i="3"/>
  <c r="Q394" i="3"/>
  <c r="S398" i="3"/>
  <c r="T398" i="3"/>
  <c r="R398" i="3"/>
  <c r="Q398" i="3"/>
  <c r="T402" i="3"/>
  <c r="S402" i="3"/>
  <c r="R402" i="3"/>
  <c r="Q402" i="3"/>
  <c r="S406" i="3"/>
  <c r="T406" i="3"/>
  <c r="R406" i="3"/>
  <c r="Q406" i="3"/>
  <c r="T410" i="3"/>
  <c r="S410" i="3"/>
  <c r="R410" i="3"/>
  <c r="Q410" i="3"/>
  <c r="T414" i="3"/>
  <c r="S414" i="3"/>
  <c r="R414" i="3"/>
  <c r="Q414" i="3"/>
  <c r="T418" i="3"/>
  <c r="S418" i="3"/>
  <c r="R418" i="3"/>
  <c r="Q418" i="3"/>
  <c r="T422" i="3"/>
  <c r="S422" i="3"/>
  <c r="R422" i="3"/>
  <c r="Q422" i="3"/>
  <c r="T426" i="3"/>
  <c r="S426" i="3"/>
  <c r="R426" i="3"/>
  <c r="Q426" i="3"/>
  <c r="T430" i="3"/>
  <c r="S430" i="3"/>
  <c r="R430" i="3"/>
  <c r="Q430" i="3"/>
  <c r="T434" i="3"/>
  <c r="S434" i="3"/>
  <c r="R434" i="3"/>
  <c r="Q434" i="3"/>
  <c r="T438" i="3"/>
  <c r="S438" i="3"/>
  <c r="R438" i="3"/>
  <c r="Q438" i="3"/>
  <c r="T442" i="3"/>
  <c r="S442" i="3"/>
  <c r="R442" i="3"/>
  <c r="Q442" i="3"/>
  <c r="S446" i="3"/>
  <c r="T446" i="3"/>
  <c r="R446" i="3"/>
  <c r="Q446" i="3"/>
  <c r="T450" i="3"/>
  <c r="S450" i="3"/>
  <c r="R450" i="3"/>
  <c r="Q450" i="3"/>
  <c r="T454" i="3"/>
  <c r="S454" i="3"/>
  <c r="R454" i="3"/>
  <c r="Q454" i="3"/>
  <c r="T458" i="3"/>
  <c r="S458" i="3"/>
  <c r="R458" i="3"/>
  <c r="Q458" i="3"/>
  <c r="T462" i="3"/>
  <c r="S462" i="3"/>
  <c r="R462" i="3"/>
  <c r="Q462" i="3"/>
  <c r="T466" i="3"/>
  <c r="S466" i="3"/>
  <c r="R466" i="3"/>
  <c r="Q466" i="3"/>
  <c r="T470" i="3"/>
  <c r="S470" i="3"/>
  <c r="R470" i="3"/>
  <c r="Q470" i="3"/>
  <c r="T474" i="3"/>
  <c r="S474" i="3"/>
  <c r="R474" i="3"/>
  <c r="Q474" i="3"/>
  <c r="T478" i="3"/>
  <c r="S478" i="3"/>
  <c r="R478" i="3"/>
  <c r="Q478" i="3"/>
  <c r="T482" i="3"/>
  <c r="S482" i="3"/>
  <c r="R482" i="3"/>
  <c r="Q482" i="3"/>
  <c r="S486" i="3"/>
  <c r="T486" i="3"/>
  <c r="R486" i="3"/>
  <c r="Q486" i="3"/>
  <c r="T490" i="3"/>
  <c r="S490" i="3"/>
  <c r="R490" i="3"/>
  <c r="Q490" i="3"/>
  <c r="T494" i="3"/>
  <c r="S494" i="3"/>
  <c r="R494" i="3"/>
  <c r="Q494" i="3"/>
  <c r="T498" i="3"/>
  <c r="S498" i="3"/>
  <c r="R498" i="3"/>
  <c r="Q498" i="3"/>
  <c r="T502" i="3"/>
  <c r="S502" i="3"/>
  <c r="R502" i="3"/>
  <c r="Q502" i="3"/>
  <c r="T506" i="3"/>
  <c r="S506" i="3"/>
  <c r="R506" i="3"/>
  <c r="Q506" i="3"/>
  <c r="T510" i="3"/>
  <c r="S510" i="3"/>
  <c r="R510" i="3"/>
  <c r="Q510" i="3"/>
  <c r="T514" i="3"/>
  <c r="S514" i="3"/>
  <c r="R514" i="3"/>
  <c r="Q514" i="3"/>
  <c r="T518" i="3"/>
  <c r="S518" i="3"/>
  <c r="R518" i="3"/>
  <c r="Q518" i="3"/>
  <c r="T522" i="3"/>
  <c r="S522" i="3"/>
  <c r="R522" i="3"/>
  <c r="Q522" i="3"/>
  <c r="T526" i="3"/>
  <c r="S526" i="3"/>
  <c r="R526" i="3"/>
  <c r="Q526" i="3"/>
  <c r="T530" i="3"/>
  <c r="S530" i="3"/>
  <c r="R530" i="3"/>
  <c r="Q530" i="3"/>
  <c r="T534" i="3"/>
  <c r="S534" i="3"/>
  <c r="R534" i="3"/>
  <c r="Q534" i="3"/>
  <c r="S3" i="3"/>
  <c r="T3" i="3"/>
  <c r="R3" i="3"/>
  <c r="Q3" i="3"/>
  <c r="T7" i="3"/>
  <c r="S7" i="3"/>
  <c r="Q7" i="3"/>
  <c r="R7" i="3"/>
  <c r="T11" i="3"/>
  <c r="S11" i="3"/>
  <c r="Q11" i="3"/>
  <c r="R11" i="3"/>
  <c r="T15" i="3"/>
  <c r="S15" i="3"/>
  <c r="Q15" i="3"/>
  <c r="R15" i="3"/>
  <c r="T19" i="3"/>
  <c r="S19" i="3"/>
  <c r="R19" i="3"/>
  <c r="Q19" i="3"/>
  <c r="T23" i="3"/>
  <c r="S23" i="3"/>
  <c r="R23" i="3"/>
  <c r="Q23" i="3"/>
  <c r="T27" i="3"/>
  <c r="S27" i="3"/>
  <c r="Q27" i="3"/>
  <c r="R27" i="3"/>
  <c r="T31" i="3"/>
  <c r="S31" i="3"/>
  <c r="Q31" i="3"/>
  <c r="R31" i="3"/>
  <c r="T35" i="3"/>
  <c r="S35" i="3"/>
  <c r="R35" i="3"/>
  <c r="Q35" i="3"/>
  <c r="T39" i="3"/>
  <c r="S39" i="3"/>
  <c r="Q39" i="3"/>
  <c r="R39" i="3"/>
  <c r="T43" i="3"/>
  <c r="S43" i="3"/>
  <c r="Q43" i="3"/>
  <c r="R43" i="3"/>
  <c r="T47" i="3"/>
  <c r="S47" i="3"/>
  <c r="Q47" i="3"/>
  <c r="R47" i="3"/>
  <c r="T51" i="3"/>
  <c r="S51" i="3"/>
  <c r="R51" i="3"/>
  <c r="Q51" i="3"/>
  <c r="T55" i="3"/>
  <c r="S55" i="3"/>
  <c r="R55" i="3"/>
  <c r="Q55" i="3"/>
  <c r="T59" i="3"/>
  <c r="S59" i="3"/>
  <c r="Q59" i="3"/>
  <c r="R59" i="3"/>
  <c r="T63" i="3"/>
  <c r="S63" i="3"/>
  <c r="Q63" i="3"/>
  <c r="R63" i="3"/>
  <c r="T67" i="3"/>
  <c r="S67" i="3"/>
  <c r="R67" i="3"/>
  <c r="Q67" i="3"/>
  <c r="T71" i="3"/>
  <c r="S71" i="3"/>
  <c r="Q71" i="3"/>
  <c r="R71" i="3"/>
  <c r="T75" i="3"/>
  <c r="S75" i="3"/>
  <c r="Q75" i="3"/>
  <c r="R75" i="3"/>
  <c r="T79" i="3"/>
  <c r="S79" i="3"/>
  <c r="Q79" i="3"/>
  <c r="R79" i="3"/>
  <c r="T83" i="3"/>
  <c r="S83" i="3"/>
  <c r="R83" i="3"/>
  <c r="Q83" i="3"/>
  <c r="T87" i="3"/>
  <c r="S87" i="3"/>
  <c r="R87" i="3"/>
  <c r="Q87" i="3"/>
  <c r="S131" i="3"/>
  <c r="Q131" i="3"/>
  <c r="R131" i="3"/>
  <c r="T135" i="3"/>
  <c r="S135" i="3"/>
  <c r="Q135" i="3"/>
  <c r="R135" i="3"/>
  <c r="T139" i="3"/>
  <c r="S139" i="3"/>
  <c r="R139" i="3"/>
  <c r="Q139" i="3"/>
  <c r="T143" i="3"/>
  <c r="S143" i="3"/>
  <c r="R143" i="3"/>
  <c r="Q143" i="3"/>
  <c r="T147" i="3"/>
  <c r="S147" i="3"/>
  <c r="Q147" i="3"/>
  <c r="R147" i="3"/>
  <c r="T151" i="3"/>
  <c r="S151" i="3"/>
  <c r="Q151" i="3"/>
  <c r="R151" i="3"/>
  <c r="T155" i="3"/>
  <c r="S155" i="3"/>
  <c r="R155" i="3"/>
  <c r="Q155" i="3"/>
  <c r="T159" i="3"/>
  <c r="S159" i="3"/>
  <c r="R159" i="3"/>
  <c r="Q159" i="3"/>
  <c r="T163" i="3"/>
  <c r="S163" i="3"/>
  <c r="Q163" i="3"/>
  <c r="R163" i="3"/>
  <c r="T167" i="3"/>
  <c r="S167" i="3"/>
  <c r="Q167" i="3"/>
  <c r="R167" i="3"/>
  <c r="T171" i="3"/>
  <c r="S171" i="3"/>
  <c r="R171" i="3"/>
  <c r="Q171" i="3"/>
  <c r="T175" i="3"/>
  <c r="S175" i="3"/>
  <c r="R175" i="3"/>
  <c r="Q175" i="3"/>
  <c r="T179" i="3"/>
  <c r="S179" i="3"/>
  <c r="Q179" i="3"/>
  <c r="R179" i="3"/>
  <c r="T183" i="3"/>
  <c r="S183" i="3"/>
  <c r="Q183" i="3"/>
  <c r="R183" i="3"/>
  <c r="T187" i="3"/>
  <c r="S187" i="3"/>
  <c r="R187" i="3"/>
  <c r="Q187" i="3"/>
  <c r="T191" i="3"/>
  <c r="S191" i="3"/>
  <c r="R191" i="3"/>
  <c r="Q191" i="3"/>
  <c r="T195" i="3"/>
  <c r="S195" i="3"/>
  <c r="Q195" i="3"/>
  <c r="R195" i="3"/>
  <c r="T199" i="3"/>
  <c r="S199" i="3"/>
  <c r="Q199" i="3"/>
  <c r="R199" i="3"/>
  <c r="T203" i="3"/>
  <c r="S203" i="3"/>
  <c r="R203" i="3"/>
  <c r="Q203" i="3"/>
  <c r="T207" i="3"/>
  <c r="S207" i="3"/>
  <c r="R207" i="3"/>
  <c r="Q207" i="3"/>
  <c r="T211" i="3"/>
  <c r="S211" i="3"/>
  <c r="Q211" i="3"/>
  <c r="R211" i="3"/>
  <c r="T215" i="3"/>
  <c r="S215" i="3"/>
  <c r="Q215" i="3"/>
  <c r="R215" i="3"/>
  <c r="T219" i="3"/>
  <c r="S219" i="3"/>
  <c r="R219" i="3"/>
  <c r="Q219" i="3"/>
  <c r="T223" i="3"/>
  <c r="S223" i="3"/>
  <c r="R223" i="3"/>
  <c r="Q223" i="3"/>
  <c r="T227" i="3"/>
  <c r="S227" i="3"/>
  <c r="Q227" i="3"/>
  <c r="R227" i="3"/>
  <c r="T231" i="3"/>
  <c r="S231" i="3"/>
  <c r="Q231" i="3"/>
  <c r="R231" i="3"/>
  <c r="T235" i="3"/>
  <c r="S235" i="3"/>
  <c r="R235" i="3"/>
  <c r="Q235" i="3"/>
  <c r="T239" i="3"/>
  <c r="S239" i="3"/>
  <c r="R239" i="3"/>
  <c r="Q239" i="3"/>
  <c r="T243" i="3"/>
  <c r="S243" i="3"/>
  <c r="Q243" i="3"/>
  <c r="R243" i="3"/>
  <c r="T247" i="3"/>
  <c r="S247" i="3"/>
  <c r="Q247" i="3"/>
  <c r="R247" i="3"/>
  <c r="T251" i="3"/>
  <c r="S251" i="3"/>
  <c r="R251" i="3"/>
  <c r="Q251" i="3"/>
  <c r="T255" i="3"/>
  <c r="S255" i="3"/>
  <c r="R255" i="3"/>
  <c r="Q255" i="3"/>
  <c r="T259" i="3"/>
  <c r="S259" i="3"/>
  <c r="Q259" i="3"/>
  <c r="R259" i="3"/>
  <c r="T263" i="3"/>
  <c r="S263" i="3"/>
  <c r="Q263" i="3"/>
  <c r="R263" i="3"/>
  <c r="T267" i="3"/>
  <c r="S267" i="3"/>
  <c r="R267" i="3"/>
  <c r="Q267" i="3"/>
  <c r="T271" i="3"/>
  <c r="S271" i="3"/>
  <c r="R271" i="3"/>
  <c r="Q271" i="3"/>
  <c r="T275" i="3"/>
  <c r="S275" i="3"/>
  <c r="Q275" i="3"/>
  <c r="R275" i="3"/>
  <c r="T279" i="3"/>
  <c r="S279" i="3"/>
  <c r="Q279" i="3"/>
  <c r="R279" i="3"/>
  <c r="T283" i="3"/>
  <c r="S283" i="3"/>
  <c r="R283" i="3"/>
  <c r="Q283" i="3"/>
  <c r="T287" i="3"/>
  <c r="S287" i="3"/>
  <c r="R287" i="3"/>
  <c r="Q287" i="3"/>
  <c r="T291" i="3"/>
  <c r="S291" i="3"/>
  <c r="Q291" i="3"/>
  <c r="R291" i="3"/>
  <c r="T295" i="3"/>
  <c r="S295" i="3"/>
  <c r="Q295" i="3"/>
  <c r="R295" i="3"/>
  <c r="T299" i="3"/>
  <c r="S299" i="3"/>
  <c r="R299" i="3"/>
  <c r="Q299" i="3"/>
  <c r="T303" i="3"/>
  <c r="S303" i="3"/>
  <c r="R303" i="3"/>
  <c r="Q303" i="3"/>
  <c r="T307" i="3"/>
  <c r="S307" i="3"/>
  <c r="Q307" i="3"/>
  <c r="R307" i="3"/>
  <c r="T311" i="3"/>
  <c r="S311" i="3"/>
  <c r="Q311" i="3"/>
  <c r="R311" i="3"/>
  <c r="T315" i="3"/>
  <c r="S315" i="3"/>
  <c r="R315" i="3"/>
  <c r="Q315" i="3"/>
  <c r="T319" i="3"/>
  <c r="S319" i="3"/>
  <c r="R319" i="3"/>
  <c r="Q319" i="3"/>
  <c r="T323" i="3"/>
  <c r="S323" i="3"/>
  <c r="Q323" i="3"/>
  <c r="R323" i="3"/>
  <c r="T327" i="3"/>
  <c r="S327" i="3"/>
  <c r="Q327" i="3"/>
  <c r="R327" i="3"/>
  <c r="T331" i="3"/>
  <c r="S331" i="3"/>
  <c r="R331" i="3"/>
  <c r="Q331" i="3"/>
  <c r="T335" i="3"/>
  <c r="S335" i="3"/>
  <c r="R335" i="3"/>
  <c r="Q335" i="3"/>
  <c r="T339" i="3"/>
  <c r="S339" i="3"/>
  <c r="Q339" i="3"/>
  <c r="R339" i="3"/>
  <c r="T343" i="3"/>
  <c r="S343" i="3"/>
  <c r="Q343" i="3"/>
  <c r="R343" i="3"/>
  <c r="T347" i="3"/>
  <c r="S347" i="3"/>
  <c r="R347" i="3"/>
  <c r="Q347" i="3"/>
  <c r="T351" i="3"/>
  <c r="S351" i="3"/>
  <c r="R351" i="3"/>
  <c r="Q351" i="3"/>
  <c r="T355" i="3"/>
  <c r="S355" i="3"/>
  <c r="Q355" i="3"/>
  <c r="R355" i="3"/>
  <c r="T359" i="3"/>
  <c r="S359" i="3"/>
  <c r="Q359" i="3"/>
  <c r="R359" i="3"/>
  <c r="T363" i="3"/>
  <c r="S363" i="3"/>
  <c r="R363" i="3"/>
  <c r="Q363" i="3"/>
  <c r="T367" i="3"/>
  <c r="S367" i="3"/>
  <c r="R367" i="3"/>
  <c r="Q367" i="3"/>
  <c r="T371" i="3"/>
  <c r="S371" i="3"/>
  <c r="Q371" i="3"/>
  <c r="R371" i="3"/>
  <c r="T375" i="3"/>
  <c r="S375" i="3"/>
  <c r="Q375" i="3"/>
  <c r="R375" i="3"/>
  <c r="T379" i="3"/>
  <c r="S379" i="3"/>
  <c r="R379" i="3"/>
  <c r="Q379" i="3"/>
  <c r="T383" i="3"/>
  <c r="S383" i="3"/>
  <c r="R383" i="3"/>
  <c r="Q383" i="3"/>
  <c r="T387" i="3"/>
  <c r="S387" i="3"/>
  <c r="Q387" i="3"/>
  <c r="R387" i="3"/>
  <c r="T391" i="3"/>
  <c r="S391" i="3"/>
  <c r="Q391" i="3"/>
  <c r="R391" i="3"/>
  <c r="T395" i="3"/>
  <c r="S395" i="3"/>
  <c r="R395" i="3"/>
  <c r="Q395" i="3"/>
  <c r="T399" i="3"/>
  <c r="S399" i="3"/>
  <c r="R399" i="3"/>
  <c r="Q399" i="3"/>
  <c r="T403" i="3"/>
  <c r="S403" i="3"/>
  <c r="Q403" i="3"/>
  <c r="R403" i="3"/>
  <c r="T407" i="3"/>
  <c r="S407" i="3"/>
  <c r="Q407" i="3"/>
  <c r="R407" i="3"/>
  <c r="T411" i="3"/>
  <c r="S411" i="3"/>
  <c r="R411" i="3"/>
  <c r="Q411" i="3"/>
  <c r="T415" i="3"/>
  <c r="S415" i="3"/>
  <c r="R415" i="3"/>
  <c r="Q415" i="3"/>
  <c r="T419" i="3"/>
  <c r="S419" i="3"/>
  <c r="Q419" i="3"/>
  <c r="R419" i="3"/>
  <c r="T423" i="3"/>
  <c r="S423" i="3"/>
  <c r="Q423" i="3"/>
  <c r="R423" i="3"/>
  <c r="T427" i="3"/>
  <c r="S427" i="3"/>
  <c r="R427" i="3"/>
  <c r="Q427" i="3"/>
  <c r="T431" i="3"/>
  <c r="S431" i="3"/>
  <c r="R431" i="3"/>
  <c r="Q431" i="3"/>
  <c r="T435" i="3"/>
  <c r="S435" i="3"/>
  <c r="Q435" i="3"/>
  <c r="R435" i="3"/>
  <c r="T439" i="3"/>
  <c r="S439" i="3"/>
  <c r="Q439" i="3"/>
  <c r="R439" i="3"/>
  <c r="T443" i="3"/>
  <c r="S443" i="3"/>
  <c r="R443" i="3"/>
  <c r="Q443" i="3"/>
  <c r="T447" i="3"/>
  <c r="S447" i="3"/>
  <c r="R447" i="3"/>
  <c r="Q447" i="3"/>
  <c r="T451" i="3"/>
  <c r="S451" i="3"/>
  <c r="Q451" i="3"/>
  <c r="R451" i="3"/>
  <c r="T455" i="3"/>
  <c r="S455" i="3"/>
  <c r="Q455" i="3"/>
  <c r="R455" i="3"/>
  <c r="T459" i="3"/>
  <c r="S459" i="3"/>
  <c r="R459" i="3"/>
  <c r="Q459" i="3"/>
  <c r="T463" i="3"/>
  <c r="S463" i="3"/>
  <c r="R463" i="3"/>
  <c r="Q463" i="3"/>
  <c r="T467" i="3"/>
  <c r="S467" i="3"/>
  <c r="Q467" i="3"/>
  <c r="R467" i="3"/>
  <c r="T471" i="3"/>
  <c r="S471" i="3"/>
  <c r="Q471" i="3"/>
  <c r="R471" i="3"/>
  <c r="T475" i="3"/>
  <c r="S475" i="3"/>
  <c r="R475" i="3"/>
  <c r="Q475" i="3"/>
  <c r="T479" i="3"/>
  <c r="S479" i="3"/>
  <c r="R479" i="3"/>
  <c r="Q479" i="3"/>
  <c r="T483" i="3"/>
  <c r="S483" i="3"/>
  <c r="Q483" i="3"/>
  <c r="R483" i="3"/>
  <c r="T487" i="3"/>
  <c r="S487" i="3"/>
  <c r="Q487" i="3"/>
  <c r="R487" i="3"/>
  <c r="T491" i="3"/>
  <c r="S491" i="3"/>
  <c r="R491" i="3"/>
  <c r="Q491" i="3"/>
  <c r="T495" i="3"/>
  <c r="S495" i="3"/>
  <c r="R495" i="3"/>
  <c r="Q495" i="3"/>
  <c r="T499" i="3"/>
  <c r="S499" i="3"/>
  <c r="Q499" i="3"/>
  <c r="R499" i="3"/>
  <c r="T503" i="3"/>
  <c r="S503" i="3"/>
  <c r="Q503" i="3"/>
  <c r="R503" i="3"/>
  <c r="T507" i="3"/>
  <c r="S507" i="3"/>
  <c r="R507" i="3"/>
  <c r="Q507" i="3"/>
  <c r="T511" i="3"/>
  <c r="S511" i="3"/>
  <c r="R511" i="3"/>
  <c r="Q511" i="3"/>
  <c r="T515" i="3"/>
  <c r="S515" i="3"/>
  <c r="Q515" i="3"/>
  <c r="R515" i="3"/>
  <c r="T519" i="3"/>
  <c r="S519" i="3"/>
  <c r="Q519" i="3"/>
  <c r="R519" i="3"/>
  <c r="T523" i="3"/>
  <c r="S523" i="3"/>
  <c r="R523" i="3"/>
  <c r="Q523" i="3"/>
  <c r="T527" i="3"/>
  <c r="S527" i="3"/>
  <c r="R527" i="3"/>
  <c r="Q527" i="3"/>
  <c r="T531" i="3"/>
  <c r="S531" i="3"/>
  <c r="Q531" i="3"/>
  <c r="R531" i="3"/>
  <c r="T535" i="3"/>
  <c r="S535" i="3"/>
  <c r="Q535" i="3"/>
  <c r="R535" i="3"/>
  <c r="S4" i="3"/>
  <c r="T4" i="3"/>
  <c r="Q4" i="3"/>
  <c r="R4" i="3"/>
  <c r="T8" i="3"/>
  <c r="S8" i="3"/>
  <c r="R8" i="3"/>
  <c r="Q8" i="3"/>
  <c r="T12" i="3"/>
  <c r="S12" i="3"/>
  <c r="R12" i="3"/>
  <c r="Q12" i="3"/>
  <c r="S16" i="3"/>
  <c r="T16" i="3"/>
  <c r="Q16" i="3"/>
  <c r="R16" i="3"/>
  <c r="T20" i="3"/>
  <c r="S20" i="3"/>
  <c r="Q20" i="3"/>
  <c r="R20" i="3"/>
  <c r="S24" i="3"/>
  <c r="T24" i="3"/>
  <c r="R24" i="3"/>
  <c r="Q24" i="3"/>
  <c r="T28" i="3"/>
  <c r="S28" i="3"/>
  <c r="Q28" i="3"/>
  <c r="R28" i="3"/>
  <c r="T32" i="3"/>
  <c r="S32" i="3"/>
  <c r="Q32" i="3"/>
  <c r="R32" i="3"/>
  <c r="T36" i="3"/>
  <c r="S36" i="3"/>
  <c r="Q36" i="3"/>
  <c r="R36" i="3"/>
  <c r="S40" i="3"/>
  <c r="T40" i="3"/>
  <c r="R40" i="3"/>
  <c r="Q40" i="3"/>
  <c r="T44" i="3"/>
  <c r="S44" i="3"/>
  <c r="R44" i="3"/>
  <c r="Q44" i="3"/>
  <c r="T48" i="3"/>
  <c r="S48" i="3"/>
  <c r="Q48" i="3"/>
  <c r="R48" i="3"/>
  <c r="S52" i="3"/>
  <c r="T52" i="3"/>
  <c r="Q52" i="3"/>
  <c r="R52" i="3"/>
  <c r="T56" i="3"/>
  <c r="S56" i="3"/>
  <c r="R56" i="3"/>
  <c r="Q56" i="3"/>
  <c r="T60" i="3"/>
  <c r="S60" i="3"/>
  <c r="Q60" i="3"/>
  <c r="R60" i="3"/>
  <c r="T64" i="3"/>
  <c r="S64" i="3"/>
  <c r="Q64" i="3"/>
  <c r="R64" i="3"/>
  <c r="S68" i="3"/>
  <c r="T68" i="3"/>
  <c r="Q68" i="3"/>
  <c r="R68" i="3"/>
  <c r="T72" i="3"/>
  <c r="S72" i="3"/>
  <c r="R72" i="3"/>
  <c r="Q72" i="3"/>
  <c r="T76" i="3"/>
  <c r="S76" i="3"/>
  <c r="R76" i="3"/>
  <c r="Q76" i="3"/>
  <c r="T80" i="3"/>
  <c r="S80" i="3"/>
  <c r="Q80" i="3"/>
  <c r="R80" i="3"/>
  <c r="T84" i="3"/>
  <c r="S84" i="3"/>
  <c r="Q84" i="3"/>
  <c r="R84" i="3"/>
  <c r="S88" i="3"/>
  <c r="T88" i="3"/>
  <c r="R88" i="3"/>
  <c r="Q88" i="3"/>
  <c r="S132" i="3"/>
  <c r="R132" i="3"/>
  <c r="Q132" i="3"/>
  <c r="T136" i="3"/>
  <c r="S136" i="3"/>
  <c r="Q136" i="3"/>
  <c r="R136" i="3"/>
  <c r="T140" i="3"/>
  <c r="S140" i="3"/>
  <c r="Q140" i="3"/>
  <c r="R140" i="3"/>
  <c r="S144" i="3"/>
  <c r="T144" i="3"/>
  <c r="R144" i="3"/>
  <c r="Q144" i="3"/>
  <c r="T148" i="3"/>
  <c r="S148" i="3"/>
  <c r="R148" i="3"/>
  <c r="Q148" i="3"/>
  <c r="T152" i="3"/>
  <c r="S152" i="3"/>
  <c r="Q152" i="3"/>
  <c r="R152" i="3"/>
  <c r="S156" i="3"/>
  <c r="T156" i="3"/>
  <c r="Q156" i="3"/>
  <c r="R156" i="3"/>
  <c r="T160" i="3"/>
  <c r="S160" i="3"/>
  <c r="R160" i="3"/>
  <c r="Q160" i="3"/>
  <c r="T164" i="3"/>
  <c r="S164" i="3"/>
  <c r="R164" i="3"/>
  <c r="Q164" i="3"/>
  <c r="T168" i="3"/>
  <c r="S168" i="3"/>
  <c r="Q168" i="3"/>
  <c r="R168" i="3"/>
  <c r="T172" i="3"/>
  <c r="S172" i="3"/>
  <c r="Q172" i="3"/>
  <c r="R172" i="3"/>
  <c r="S176" i="3"/>
  <c r="T176" i="3"/>
  <c r="R176" i="3"/>
  <c r="Q176" i="3"/>
  <c r="T180" i="3"/>
  <c r="S180" i="3"/>
  <c r="R180" i="3"/>
  <c r="Q180" i="3"/>
  <c r="T184" i="3"/>
  <c r="S184" i="3"/>
  <c r="Q184" i="3"/>
  <c r="R184" i="3"/>
  <c r="T188" i="3"/>
  <c r="S188" i="3"/>
  <c r="Q188" i="3"/>
  <c r="R188" i="3"/>
  <c r="S192" i="3"/>
  <c r="T192" i="3"/>
  <c r="R192" i="3"/>
  <c r="Q192" i="3"/>
  <c r="T196" i="3"/>
  <c r="S196" i="3"/>
  <c r="R196" i="3"/>
  <c r="Q196" i="3"/>
  <c r="S200" i="3"/>
  <c r="T200" i="3"/>
  <c r="Q200" i="3"/>
  <c r="R200" i="3"/>
  <c r="T204" i="3"/>
  <c r="S204" i="3"/>
  <c r="Q204" i="3"/>
  <c r="R204" i="3"/>
  <c r="T208" i="3"/>
  <c r="S208" i="3"/>
  <c r="R208" i="3"/>
  <c r="Q208" i="3"/>
  <c r="T212" i="3"/>
  <c r="S212" i="3"/>
  <c r="R212" i="3"/>
  <c r="Q212" i="3"/>
  <c r="T216" i="3"/>
  <c r="S216" i="3"/>
  <c r="Q216" i="3"/>
  <c r="R216" i="3"/>
  <c r="T220" i="3"/>
  <c r="S220" i="3"/>
  <c r="Q220" i="3"/>
  <c r="R220" i="3"/>
  <c r="T224" i="3"/>
  <c r="S224" i="3"/>
  <c r="R224" i="3"/>
  <c r="Q224" i="3"/>
  <c r="T228" i="3"/>
  <c r="S228" i="3"/>
  <c r="R228" i="3"/>
  <c r="Q228" i="3"/>
  <c r="S232" i="3"/>
  <c r="T232" i="3"/>
  <c r="Q232" i="3"/>
  <c r="R232" i="3"/>
  <c r="T236" i="3"/>
  <c r="S236" i="3"/>
  <c r="Q236" i="3"/>
  <c r="R236" i="3"/>
  <c r="T240" i="3"/>
  <c r="S240" i="3"/>
  <c r="R240" i="3"/>
  <c r="Q240" i="3"/>
  <c r="T244" i="3"/>
  <c r="S244" i="3"/>
  <c r="R244" i="3"/>
  <c r="Q244" i="3"/>
  <c r="T248" i="3"/>
  <c r="S248" i="3"/>
  <c r="Q248" i="3"/>
  <c r="R248" i="3"/>
  <c r="T252" i="3"/>
  <c r="S252" i="3"/>
  <c r="Q252" i="3"/>
  <c r="R252" i="3"/>
  <c r="T256" i="3"/>
  <c r="S256" i="3"/>
  <c r="R256" i="3"/>
  <c r="Q256" i="3"/>
  <c r="T260" i="3"/>
  <c r="S260" i="3"/>
  <c r="R260" i="3"/>
  <c r="Q260" i="3"/>
  <c r="T264" i="3"/>
  <c r="S264" i="3"/>
  <c r="Q264" i="3"/>
  <c r="R264" i="3"/>
  <c r="S268" i="3"/>
  <c r="T268" i="3"/>
  <c r="Q268" i="3"/>
  <c r="R268" i="3"/>
  <c r="T272" i="3"/>
  <c r="S272" i="3"/>
  <c r="R272" i="3"/>
  <c r="Q272" i="3"/>
  <c r="T276" i="3"/>
  <c r="S276" i="3"/>
  <c r="R276" i="3"/>
  <c r="Q276" i="3"/>
  <c r="T280" i="3"/>
  <c r="S280" i="3"/>
  <c r="Q280" i="3"/>
  <c r="R280" i="3"/>
  <c r="T284" i="3"/>
  <c r="S284" i="3"/>
  <c r="Q284" i="3"/>
  <c r="R284" i="3"/>
  <c r="T288" i="3"/>
  <c r="S288" i="3"/>
  <c r="R288" i="3"/>
  <c r="Q288" i="3"/>
  <c r="T292" i="3"/>
  <c r="S292" i="3"/>
  <c r="R292" i="3"/>
  <c r="Q292" i="3"/>
  <c r="T296" i="3"/>
  <c r="S296" i="3"/>
  <c r="Q296" i="3"/>
  <c r="R296" i="3"/>
  <c r="S300" i="3"/>
  <c r="T300" i="3"/>
  <c r="Q300" i="3"/>
  <c r="R300" i="3"/>
  <c r="T304" i="3"/>
  <c r="S304" i="3"/>
  <c r="R304" i="3"/>
  <c r="Q304" i="3"/>
  <c r="T308" i="3"/>
  <c r="S308" i="3"/>
  <c r="R308" i="3"/>
  <c r="Q308" i="3"/>
  <c r="T312" i="3"/>
  <c r="S312" i="3"/>
  <c r="Q312" i="3"/>
  <c r="R312" i="3"/>
  <c r="T316" i="3"/>
  <c r="S316" i="3"/>
  <c r="Q316" i="3"/>
  <c r="R316" i="3"/>
  <c r="T320" i="3"/>
  <c r="S320" i="3"/>
  <c r="R320" i="3"/>
  <c r="Q320" i="3"/>
  <c r="T324" i="3"/>
  <c r="S324" i="3"/>
  <c r="R324" i="3"/>
  <c r="Q324" i="3"/>
  <c r="S328" i="3"/>
  <c r="T328" i="3"/>
  <c r="Q328" i="3"/>
  <c r="R328" i="3"/>
  <c r="T332" i="3"/>
  <c r="S332" i="3"/>
  <c r="Q332" i="3"/>
  <c r="R332" i="3"/>
  <c r="T336" i="3"/>
  <c r="S336" i="3"/>
  <c r="R336" i="3"/>
  <c r="Q336" i="3"/>
  <c r="T340" i="3"/>
  <c r="S340" i="3"/>
  <c r="R340" i="3"/>
  <c r="Q340" i="3"/>
  <c r="T344" i="3"/>
  <c r="S344" i="3"/>
  <c r="Q344" i="3"/>
  <c r="R344" i="3"/>
  <c r="T348" i="3"/>
  <c r="S348" i="3"/>
  <c r="Q348" i="3"/>
  <c r="R348" i="3"/>
  <c r="T352" i="3"/>
  <c r="S352" i="3"/>
  <c r="R352" i="3"/>
  <c r="Q352" i="3"/>
  <c r="T356" i="3"/>
  <c r="S356" i="3"/>
  <c r="R356" i="3"/>
  <c r="Q356" i="3"/>
  <c r="T360" i="3"/>
  <c r="S360" i="3"/>
  <c r="Q360" i="3"/>
  <c r="R360" i="3"/>
  <c r="T364" i="3"/>
  <c r="S364" i="3"/>
  <c r="Q364" i="3"/>
  <c r="R364" i="3"/>
  <c r="T368" i="3"/>
  <c r="S368" i="3"/>
  <c r="R368" i="3"/>
  <c r="Q368" i="3"/>
  <c r="T372" i="3"/>
  <c r="S372" i="3"/>
  <c r="R372" i="3"/>
  <c r="Q372" i="3"/>
  <c r="T376" i="3"/>
  <c r="S376" i="3"/>
  <c r="Q376" i="3"/>
  <c r="R376" i="3"/>
  <c r="T380" i="3"/>
  <c r="S380" i="3"/>
  <c r="Q380" i="3"/>
  <c r="R380" i="3"/>
  <c r="T384" i="3"/>
  <c r="S384" i="3"/>
  <c r="R384" i="3"/>
  <c r="Q384" i="3"/>
  <c r="T388" i="3"/>
  <c r="S388" i="3"/>
  <c r="R388" i="3"/>
  <c r="Q388" i="3"/>
  <c r="T392" i="3"/>
  <c r="S392" i="3"/>
  <c r="Q392" i="3"/>
  <c r="R392" i="3"/>
  <c r="T396" i="3"/>
  <c r="S396" i="3"/>
  <c r="Q396" i="3"/>
  <c r="R396" i="3"/>
  <c r="T400" i="3"/>
  <c r="S400" i="3"/>
  <c r="R400" i="3"/>
  <c r="Q400" i="3"/>
  <c r="T404" i="3"/>
  <c r="S404" i="3"/>
  <c r="R404" i="3"/>
  <c r="Q404" i="3"/>
  <c r="T408" i="3"/>
  <c r="S408" i="3"/>
  <c r="Q408" i="3"/>
  <c r="R408" i="3"/>
  <c r="T412" i="3"/>
  <c r="S412" i="3"/>
  <c r="Q412" i="3"/>
  <c r="R412" i="3"/>
  <c r="T416" i="3"/>
  <c r="S416" i="3"/>
  <c r="R416" i="3"/>
  <c r="Q416" i="3"/>
  <c r="T420" i="3"/>
  <c r="S420" i="3"/>
  <c r="R420" i="3"/>
  <c r="Q420" i="3"/>
  <c r="T424" i="3"/>
  <c r="S424" i="3"/>
  <c r="Q424" i="3"/>
  <c r="R424" i="3"/>
  <c r="S428" i="3"/>
  <c r="T428" i="3"/>
  <c r="Q428" i="3"/>
  <c r="R428" i="3"/>
  <c r="T432" i="3"/>
  <c r="S432" i="3"/>
  <c r="R432" i="3"/>
  <c r="Q432" i="3"/>
  <c r="T436" i="3"/>
  <c r="S436" i="3"/>
  <c r="R436" i="3"/>
  <c r="Q436" i="3"/>
  <c r="T440" i="3"/>
  <c r="S440" i="3"/>
  <c r="Q440" i="3"/>
  <c r="R440" i="3"/>
  <c r="T444" i="3"/>
  <c r="S444" i="3"/>
  <c r="Q444" i="3"/>
  <c r="R444" i="3"/>
  <c r="T448" i="3"/>
  <c r="S448" i="3"/>
  <c r="R448" i="3"/>
  <c r="Q448" i="3"/>
  <c r="T452" i="3"/>
  <c r="S452" i="3"/>
  <c r="R452" i="3"/>
  <c r="Q452" i="3"/>
  <c r="T456" i="3"/>
  <c r="S456" i="3"/>
  <c r="Q456" i="3"/>
  <c r="R456" i="3"/>
  <c r="T460" i="3"/>
  <c r="S460" i="3"/>
  <c r="Q460" i="3"/>
  <c r="R460" i="3"/>
  <c r="T464" i="3"/>
  <c r="S464" i="3"/>
  <c r="R464" i="3"/>
  <c r="Q464" i="3"/>
  <c r="T468" i="3"/>
  <c r="S468" i="3"/>
  <c r="R468" i="3"/>
  <c r="Q468" i="3"/>
  <c r="T472" i="3"/>
  <c r="S472" i="3"/>
  <c r="Q472" i="3"/>
  <c r="R472" i="3"/>
  <c r="T476" i="3"/>
  <c r="S476" i="3"/>
  <c r="Q476" i="3"/>
  <c r="R476" i="3"/>
  <c r="T480" i="3"/>
  <c r="S480" i="3"/>
  <c r="R480" i="3"/>
  <c r="Q480" i="3"/>
  <c r="T484" i="3"/>
  <c r="S484" i="3"/>
  <c r="R484" i="3"/>
  <c r="Q484" i="3"/>
  <c r="T488" i="3"/>
  <c r="S488" i="3"/>
  <c r="Q488" i="3"/>
  <c r="R488" i="3"/>
  <c r="T492" i="3"/>
  <c r="S492" i="3"/>
  <c r="Q492" i="3"/>
  <c r="R492" i="3"/>
  <c r="T496" i="3"/>
  <c r="S496" i="3"/>
  <c r="R496" i="3"/>
  <c r="Q496" i="3"/>
  <c r="T500" i="3"/>
  <c r="S500" i="3"/>
  <c r="R500" i="3"/>
  <c r="Q500" i="3"/>
  <c r="T504" i="3"/>
  <c r="S504" i="3"/>
  <c r="Q504" i="3"/>
  <c r="R504" i="3"/>
  <c r="T508" i="3"/>
  <c r="S508" i="3"/>
  <c r="Q508" i="3"/>
  <c r="R508" i="3"/>
  <c r="T512" i="3"/>
  <c r="S512" i="3"/>
  <c r="R512" i="3"/>
  <c r="Q512" i="3"/>
  <c r="T516" i="3"/>
  <c r="S516" i="3"/>
  <c r="R516" i="3"/>
  <c r="Q516" i="3"/>
  <c r="T520" i="3"/>
  <c r="S520" i="3"/>
  <c r="Q520" i="3"/>
  <c r="R520" i="3"/>
  <c r="S524" i="3"/>
  <c r="T524" i="3"/>
  <c r="Q524" i="3"/>
  <c r="R524" i="3"/>
  <c r="T528" i="3"/>
  <c r="S528" i="3"/>
  <c r="R528" i="3"/>
  <c r="Q528" i="3"/>
  <c r="T532" i="3"/>
  <c r="S532" i="3"/>
  <c r="R532" i="3"/>
  <c r="Q532" i="3"/>
  <c r="T536" i="3"/>
  <c r="S536" i="3"/>
  <c r="Q536" i="3"/>
  <c r="R536" i="3"/>
  <c r="T5" i="3"/>
  <c r="S5" i="3"/>
  <c r="Q5" i="3"/>
  <c r="R5" i="3"/>
  <c r="T9" i="3"/>
  <c r="S9" i="3"/>
  <c r="Q9" i="3"/>
  <c r="R9" i="3"/>
  <c r="T13" i="3"/>
  <c r="S13" i="3"/>
  <c r="Q13" i="3"/>
  <c r="R13" i="3"/>
  <c r="T17" i="3"/>
  <c r="S17" i="3"/>
  <c r="Q17" i="3"/>
  <c r="R17" i="3"/>
  <c r="T21" i="3"/>
  <c r="S21" i="3"/>
  <c r="Q21" i="3"/>
  <c r="R21" i="3"/>
  <c r="T25" i="3"/>
  <c r="S25" i="3"/>
  <c r="Q25" i="3"/>
  <c r="R25" i="3"/>
  <c r="T29" i="3"/>
  <c r="S29" i="3"/>
  <c r="Q29" i="3"/>
  <c r="R29" i="3"/>
  <c r="T33" i="3"/>
  <c r="S33" i="3"/>
  <c r="Q33" i="3"/>
  <c r="R33" i="3"/>
  <c r="T37" i="3"/>
  <c r="S37" i="3"/>
  <c r="Q37" i="3"/>
  <c r="R37" i="3"/>
  <c r="T41" i="3"/>
  <c r="S41" i="3"/>
  <c r="Q41" i="3"/>
  <c r="R41" i="3"/>
  <c r="T45" i="3"/>
  <c r="S45" i="3"/>
  <c r="Q45" i="3"/>
  <c r="R45" i="3"/>
  <c r="T49" i="3"/>
  <c r="S49" i="3"/>
  <c r="Q49" i="3"/>
  <c r="R49" i="3"/>
  <c r="T53" i="3"/>
  <c r="S53" i="3"/>
  <c r="Q53" i="3"/>
  <c r="R53" i="3"/>
  <c r="T57" i="3"/>
  <c r="S57" i="3"/>
  <c r="Q57" i="3"/>
  <c r="R57" i="3"/>
  <c r="T61" i="3"/>
  <c r="S61" i="3"/>
  <c r="Q61" i="3"/>
  <c r="R61" i="3"/>
  <c r="T65" i="3"/>
  <c r="S65" i="3"/>
  <c r="Q65" i="3"/>
  <c r="R65" i="3"/>
  <c r="T69" i="3"/>
  <c r="S69" i="3"/>
  <c r="Q69" i="3"/>
  <c r="R69" i="3"/>
  <c r="T73" i="3"/>
  <c r="S73" i="3"/>
  <c r="Q73" i="3"/>
  <c r="R73" i="3"/>
  <c r="T77" i="3"/>
  <c r="S77" i="3"/>
  <c r="Q77" i="3"/>
  <c r="R77" i="3"/>
  <c r="T81" i="3"/>
  <c r="S81" i="3"/>
  <c r="Q81" i="3"/>
  <c r="R81" i="3"/>
  <c r="T85" i="3"/>
  <c r="S85" i="3"/>
  <c r="Q85" i="3"/>
  <c r="R85" i="3"/>
  <c r="T89" i="3"/>
  <c r="S89" i="3"/>
  <c r="Q89" i="3"/>
  <c r="R89" i="3"/>
  <c r="S133" i="3"/>
  <c r="Q133" i="3"/>
  <c r="R133" i="3"/>
  <c r="T137" i="3"/>
  <c r="S137" i="3"/>
  <c r="Q137" i="3"/>
  <c r="R137" i="3"/>
  <c r="T141" i="3"/>
  <c r="S141" i="3"/>
  <c r="Q141" i="3"/>
  <c r="R141" i="3"/>
  <c r="T145" i="3"/>
  <c r="S145" i="3"/>
  <c r="Q145" i="3"/>
  <c r="R145" i="3"/>
  <c r="T149" i="3"/>
  <c r="S149" i="3"/>
  <c r="Q149" i="3"/>
  <c r="R149" i="3"/>
  <c r="T153" i="3"/>
  <c r="S153" i="3"/>
  <c r="Q153" i="3"/>
  <c r="R153" i="3"/>
  <c r="T157" i="3"/>
  <c r="S157" i="3"/>
  <c r="Q157" i="3"/>
  <c r="R157" i="3"/>
  <c r="T161" i="3"/>
  <c r="S161" i="3"/>
  <c r="Q161" i="3"/>
  <c r="R161" i="3"/>
  <c r="S165" i="3"/>
  <c r="T165" i="3"/>
  <c r="Q165" i="3"/>
  <c r="R165" i="3"/>
  <c r="T169" i="3"/>
  <c r="S169" i="3"/>
  <c r="Q169" i="3"/>
  <c r="R169" i="3"/>
  <c r="T173" i="3"/>
  <c r="S173" i="3"/>
  <c r="Q173" i="3"/>
  <c r="R173" i="3"/>
  <c r="T177" i="3"/>
  <c r="S177" i="3"/>
  <c r="Q177" i="3"/>
  <c r="R177" i="3"/>
  <c r="T181" i="3"/>
  <c r="S181" i="3"/>
  <c r="Q181" i="3"/>
  <c r="R181" i="3"/>
  <c r="T185" i="3"/>
  <c r="S185" i="3"/>
  <c r="Q185" i="3"/>
  <c r="R185" i="3"/>
  <c r="T189" i="3"/>
  <c r="S189" i="3"/>
  <c r="Q189" i="3"/>
  <c r="R189" i="3"/>
  <c r="T193" i="3"/>
  <c r="S193" i="3"/>
  <c r="Q193" i="3"/>
  <c r="R193" i="3"/>
  <c r="T197" i="3"/>
  <c r="S197" i="3"/>
  <c r="Q197" i="3"/>
  <c r="R197" i="3"/>
  <c r="T201" i="3"/>
  <c r="S201" i="3"/>
  <c r="Q201" i="3"/>
  <c r="R201" i="3"/>
  <c r="T205" i="3"/>
  <c r="S205" i="3"/>
  <c r="Q205" i="3"/>
  <c r="R205" i="3"/>
  <c r="T209" i="3"/>
  <c r="S209" i="3"/>
  <c r="Q209" i="3"/>
  <c r="R209" i="3"/>
  <c r="T213" i="3"/>
  <c r="S213" i="3"/>
  <c r="Q213" i="3"/>
  <c r="R213" i="3"/>
  <c r="T217" i="3"/>
  <c r="S217" i="3"/>
  <c r="Q217" i="3"/>
  <c r="R217" i="3"/>
  <c r="T221" i="3"/>
  <c r="S221" i="3"/>
  <c r="Q221" i="3"/>
  <c r="R221" i="3"/>
  <c r="T225" i="3"/>
  <c r="S225" i="3"/>
  <c r="Q225" i="3"/>
  <c r="R225" i="3"/>
  <c r="T229" i="3"/>
  <c r="S229" i="3"/>
  <c r="Q229" i="3"/>
  <c r="R229" i="3"/>
  <c r="T233" i="3"/>
  <c r="S233" i="3"/>
  <c r="Q233" i="3"/>
  <c r="R233" i="3"/>
  <c r="T237" i="3"/>
  <c r="S237" i="3"/>
  <c r="Q237" i="3"/>
  <c r="R237" i="3"/>
  <c r="T241" i="3"/>
  <c r="S241" i="3"/>
  <c r="Q241" i="3"/>
  <c r="R241" i="3"/>
  <c r="T245" i="3"/>
  <c r="S245" i="3"/>
  <c r="Q245" i="3"/>
  <c r="R245" i="3"/>
  <c r="T249" i="3"/>
  <c r="S249" i="3"/>
  <c r="Q249" i="3"/>
  <c r="R249" i="3"/>
  <c r="T253" i="3"/>
  <c r="S253" i="3"/>
  <c r="Q253" i="3"/>
  <c r="R253" i="3"/>
  <c r="T257" i="3"/>
  <c r="S257" i="3"/>
  <c r="Q257" i="3"/>
  <c r="R257" i="3"/>
  <c r="T261" i="3"/>
  <c r="S261" i="3"/>
  <c r="Q261" i="3"/>
  <c r="R261" i="3"/>
  <c r="T265" i="3"/>
  <c r="S265" i="3"/>
  <c r="Q265" i="3"/>
  <c r="R265" i="3"/>
  <c r="T269" i="3"/>
  <c r="S269" i="3"/>
  <c r="Q269" i="3"/>
  <c r="R269" i="3"/>
  <c r="T273" i="3"/>
  <c r="S273" i="3"/>
  <c r="Q273" i="3"/>
  <c r="R273" i="3"/>
  <c r="T277" i="3"/>
  <c r="S277" i="3"/>
  <c r="Q277" i="3"/>
  <c r="R277" i="3"/>
  <c r="T281" i="3"/>
  <c r="S281" i="3"/>
  <c r="Q281" i="3"/>
  <c r="R281" i="3"/>
  <c r="T285" i="3"/>
  <c r="S285" i="3"/>
  <c r="Q285" i="3"/>
  <c r="R285" i="3"/>
  <c r="T289" i="3"/>
  <c r="S289" i="3"/>
  <c r="Q289" i="3"/>
  <c r="R289" i="3"/>
  <c r="T293" i="3"/>
  <c r="S293" i="3"/>
  <c r="Q293" i="3"/>
  <c r="R293" i="3"/>
  <c r="T297" i="3"/>
  <c r="S297" i="3"/>
  <c r="Q297" i="3"/>
  <c r="R297" i="3"/>
  <c r="T301" i="3"/>
  <c r="S301" i="3"/>
  <c r="Q301" i="3"/>
  <c r="R301" i="3"/>
  <c r="T305" i="3"/>
  <c r="S305" i="3"/>
  <c r="Q305" i="3"/>
  <c r="R305" i="3"/>
  <c r="T309" i="3"/>
  <c r="S309" i="3"/>
  <c r="Q309" i="3"/>
  <c r="R309" i="3"/>
  <c r="T313" i="3"/>
  <c r="S313" i="3"/>
  <c r="Q313" i="3"/>
  <c r="R313" i="3"/>
  <c r="T317" i="3"/>
  <c r="S317" i="3"/>
  <c r="Q317" i="3"/>
  <c r="R317" i="3"/>
  <c r="T321" i="3"/>
  <c r="S321" i="3"/>
  <c r="Q321" i="3"/>
  <c r="R321" i="3"/>
  <c r="T325" i="3"/>
  <c r="S325" i="3"/>
  <c r="Q325" i="3"/>
  <c r="R325" i="3"/>
  <c r="T329" i="3"/>
  <c r="S329" i="3"/>
  <c r="Q329" i="3"/>
  <c r="R329" i="3"/>
  <c r="T333" i="3"/>
  <c r="S333" i="3"/>
  <c r="Q333" i="3"/>
  <c r="R333" i="3"/>
  <c r="T337" i="3"/>
  <c r="S337" i="3"/>
  <c r="Q337" i="3"/>
  <c r="R337" i="3"/>
  <c r="T341" i="3"/>
  <c r="S341" i="3"/>
  <c r="Q341" i="3"/>
  <c r="R341" i="3"/>
  <c r="T345" i="3"/>
  <c r="S345" i="3"/>
  <c r="Q345" i="3"/>
  <c r="R345" i="3"/>
  <c r="T349" i="3"/>
  <c r="S349" i="3"/>
  <c r="Q349" i="3"/>
  <c r="R349" i="3"/>
  <c r="S353" i="3"/>
  <c r="T353" i="3"/>
  <c r="Q353" i="3"/>
  <c r="R353" i="3"/>
  <c r="T357" i="3"/>
  <c r="S357" i="3"/>
  <c r="Q357" i="3"/>
  <c r="R357" i="3"/>
  <c r="T361" i="3"/>
  <c r="S361" i="3"/>
  <c r="Q361" i="3"/>
  <c r="R361" i="3"/>
  <c r="T365" i="3"/>
  <c r="S365" i="3"/>
  <c r="Q365" i="3"/>
  <c r="R365" i="3"/>
  <c r="T369" i="3"/>
  <c r="S369" i="3"/>
  <c r="Q369" i="3"/>
  <c r="R369" i="3"/>
  <c r="T373" i="3"/>
  <c r="S373" i="3"/>
  <c r="Q373" i="3"/>
  <c r="R373" i="3"/>
  <c r="T377" i="3"/>
  <c r="S377" i="3"/>
  <c r="Q377" i="3"/>
  <c r="R377" i="3"/>
  <c r="S381" i="3"/>
  <c r="T381" i="3"/>
  <c r="Q381" i="3"/>
  <c r="R381" i="3"/>
  <c r="T385" i="3"/>
  <c r="S385" i="3"/>
  <c r="Q385" i="3"/>
  <c r="R385" i="3"/>
  <c r="T389" i="3"/>
  <c r="S389" i="3"/>
  <c r="Q389" i="3"/>
  <c r="R389" i="3"/>
  <c r="T393" i="3"/>
  <c r="S393" i="3"/>
  <c r="Q393" i="3"/>
  <c r="R393" i="3"/>
  <c r="T397" i="3"/>
  <c r="S397" i="3"/>
  <c r="Q397" i="3"/>
  <c r="R397" i="3"/>
  <c r="T401" i="3"/>
  <c r="S401" i="3"/>
  <c r="Q401" i="3"/>
  <c r="R401" i="3"/>
  <c r="T405" i="3"/>
  <c r="S405" i="3"/>
  <c r="Q405" i="3"/>
  <c r="R405" i="3"/>
  <c r="T409" i="3"/>
  <c r="S409" i="3"/>
  <c r="Q409" i="3"/>
  <c r="R409" i="3"/>
  <c r="T413" i="3"/>
  <c r="S413" i="3"/>
  <c r="Q413" i="3"/>
  <c r="R413" i="3"/>
  <c r="T417" i="3"/>
  <c r="S417" i="3"/>
  <c r="Q417" i="3"/>
  <c r="R417" i="3"/>
  <c r="T421" i="3"/>
  <c r="S421" i="3"/>
  <c r="Q421" i="3"/>
  <c r="R421" i="3"/>
  <c r="T425" i="3"/>
  <c r="S425" i="3"/>
  <c r="Q425" i="3"/>
  <c r="R425" i="3"/>
  <c r="T429" i="3"/>
  <c r="S429" i="3"/>
  <c r="Q429" i="3"/>
  <c r="R429" i="3"/>
  <c r="T433" i="3"/>
  <c r="S433" i="3"/>
  <c r="Q433" i="3"/>
  <c r="R433" i="3"/>
  <c r="T437" i="3"/>
  <c r="S437" i="3"/>
  <c r="Q437" i="3"/>
  <c r="R437" i="3"/>
  <c r="T441" i="3"/>
  <c r="S441" i="3"/>
  <c r="Q441" i="3"/>
  <c r="R441" i="3"/>
  <c r="T445" i="3"/>
  <c r="S445" i="3"/>
  <c r="Q445" i="3"/>
  <c r="R445" i="3"/>
  <c r="T449" i="3"/>
  <c r="S449" i="3"/>
  <c r="Q449" i="3"/>
  <c r="R449" i="3"/>
  <c r="T453" i="3"/>
  <c r="S453" i="3"/>
  <c r="Q453" i="3"/>
  <c r="R453" i="3"/>
  <c r="T457" i="3"/>
  <c r="S457" i="3"/>
  <c r="Q457" i="3"/>
  <c r="R457" i="3"/>
  <c r="T461" i="3"/>
  <c r="S461" i="3"/>
  <c r="Q461" i="3"/>
  <c r="R461" i="3"/>
  <c r="T465" i="3"/>
  <c r="S465" i="3"/>
  <c r="Q465" i="3"/>
  <c r="R465" i="3"/>
  <c r="T469" i="3"/>
  <c r="S469" i="3"/>
  <c r="Q469" i="3"/>
  <c r="R469" i="3"/>
  <c r="T473" i="3"/>
  <c r="S473" i="3"/>
  <c r="Q473" i="3"/>
  <c r="R473" i="3"/>
  <c r="T477" i="3"/>
  <c r="S477" i="3"/>
  <c r="Q477" i="3"/>
  <c r="R477" i="3"/>
  <c r="T481" i="3"/>
  <c r="S481" i="3"/>
  <c r="Q481" i="3"/>
  <c r="R481" i="3"/>
  <c r="T485" i="3"/>
  <c r="S485" i="3"/>
  <c r="Q485" i="3"/>
  <c r="R485" i="3"/>
  <c r="T489" i="3"/>
  <c r="S489" i="3"/>
  <c r="Q489" i="3"/>
  <c r="R489" i="3"/>
  <c r="T493" i="3"/>
  <c r="S493" i="3"/>
  <c r="Q493" i="3"/>
  <c r="R493" i="3"/>
  <c r="T497" i="3"/>
  <c r="S497" i="3"/>
  <c r="Q497" i="3"/>
  <c r="R497" i="3"/>
  <c r="T501" i="3"/>
  <c r="S501" i="3"/>
  <c r="Q501" i="3"/>
  <c r="R501" i="3"/>
  <c r="T505" i="3"/>
  <c r="S505" i="3"/>
  <c r="Q505" i="3"/>
  <c r="R505" i="3"/>
  <c r="T509" i="3"/>
  <c r="S509" i="3"/>
  <c r="Q509" i="3"/>
  <c r="R509" i="3"/>
  <c r="T513" i="3"/>
  <c r="S513" i="3"/>
  <c r="Q513" i="3"/>
  <c r="R513" i="3"/>
  <c r="T517" i="3"/>
  <c r="S517" i="3"/>
  <c r="Q517" i="3"/>
  <c r="R517" i="3"/>
  <c r="T521" i="3"/>
  <c r="S521" i="3"/>
  <c r="Q521" i="3"/>
  <c r="R521" i="3"/>
  <c r="T525" i="3"/>
  <c r="S525" i="3"/>
  <c r="Q525" i="3"/>
  <c r="R525" i="3"/>
  <c r="T529" i="3"/>
  <c r="S529" i="3"/>
  <c r="Q529" i="3"/>
  <c r="R529" i="3"/>
  <c r="T533" i="3"/>
  <c r="S533" i="3"/>
  <c r="Q533" i="3"/>
  <c r="R533" i="3"/>
  <c r="T537" i="3"/>
  <c r="S537" i="3"/>
  <c r="Q537" i="3"/>
  <c r="R537" i="3"/>
  <c r="N207" i="3"/>
  <c r="N335" i="3"/>
  <c r="N239" i="3"/>
  <c r="N367" i="3"/>
  <c r="N143" i="3"/>
  <c r="N271" i="3"/>
  <c r="N65" i="3"/>
  <c r="N175" i="3"/>
  <c r="N303" i="3"/>
  <c r="N452" i="3"/>
  <c r="N4" i="3"/>
  <c r="N8" i="3"/>
  <c r="N12" i="3"/>
  <c r="N16" i="3"/>
  <c r="N20" i="3"/>
  <c r="N24" i="3"/>
  <c r="N28" i="3"/>
  <c r="N32" i="3"/>
  <c r="N35" i="3"/>
  <c r="N39" i="3"/>
  <c r="N42" i="3"/>
  <c r="N46" i="3"/>
  <c r="N50" i="3"/>
  <c r="N54" i="3"/>
  <c r="N58" i="3"/>
  <c r="N62" i="3"/>
  <c r="N69" i="3"/>
  <c r="N73" i="3"/>
  <c r="N77" i="3"/>
  <c r="N81" i="3"/>
  <c r="N85" i="3"/>
  <c r="N89" i="3"/>
  <c r="N133" i="3"/>
  <c r="N136" i="3"/>
  <c r="N140" i="3"/>
  <c r="N147" i="3"/>
  <c r="N154" i="3"/>
  <c r="N158" i="3"/>
  <c r="N161" i="3"/>
  <c r="N165" i="3"/>
  <c r="N168" i="3"/>
  <c r="N172" i="3"/>
  <c r="N179" i="3"/>
  <c r="N186" i="3"/>
  <c r="N190" i="3"/>
  <c r="N193" i="3"/>
  <c r="N197" i="3"/>
  <c r="N200" i="3"/>
  <c r="N204" i="3"/>
  <c r="N211" i="3"/>
  <c r="N218" i="3"/>
  <c r="N222" i="3"/>
  <c r="N225" i="3"/>
  <c r="N229" i="3"/>
  <c r="N232" i="3"/>
  <c r="N236" i="3"/>
  <c r="N243" i="3"/>
  <c r="N250" i="3"/>
  <c r="N254" i="3"/>
  <c r="N257" i="3"/>
  <c r="N261" i="3"/>
  <c r="N264" i="3"/>
  <c r="N268" i="3"/>
  <c r="N275" i="3"/>
  <c r="N282" i="3"/>
  <c r="N286" i="3"/>
  <c r="N289" i="3"/>
  <c r="N293" i="3"/>
  <c r="N296" i="3"/>
  <c r="N300" i="3"/>
  <c r="N307" i="3"/>
  <c r="N314" i="3"/>
  <c r="N318" i="3"/>
  <c r="N321" i="3"/>
  <c r="N325" i="3"/>
  <c r="N328" i="3"/>
  <c r="N332" i="3"/>
  <c r="N339" i="3"/>
  <c r="N346" i="3"/>
  <c r="N350" i="3"/>
  <c r="N353" i="3"/>
  <c r="N357" i="3"/>
  <c r="N360" i="3"/>
  <c r="N364" i="3"/>
  <c r="N371" i="3"/>
  <c r="N375" i="3"/>
  <c r="N379" i="3"/>
  <c r="N383" i="3"/>
  <c r="N387" i="3"/>
  <c r="N390" i="3"/>
  <c r="N394" i="3"/>
  <c r="N398" i="3"/>
  <c r="N402" i="3"/>
  <c r="N406" i="3"/>
  <c r="N410" i="3"/>
  <c r="N414" i="3"/>
  <c r="N418" i="3"/>
  <c r="N421" i="3"/>
  <c r="N425" i="3"/>
  <c r="N429" i="3"/>
  <c r="N433" i="3"/>
  <c r="N437" i="3"/>
  <c r="N441" i="3"/>
  <c r="N445" i="3"/>
  <c r="N449" i="3"/>
  <c r="N456" i="3"/>
  <c r="N460" i="3"/>
  <c r="N464" i="3"/>
  <c r="N468" i="3"/>
  <c r="N472" i="3"/>
  <c r="N476" i="3"/>
  <c r="N480" i="3"/>
  <c r="N487" i="3"/>
  <c r="N491" i="3"/>
  <c r="N495" i="3"/>
  <c r="N499" i="3"/>
  <c r="N503" i="3"/>
  <c r="N507" i="3"/>
  <c r="N511" i="3"/>
  <c r="N515" i="3"/>
  <c r="N518" i="3"/>
  <c r="N522" i="3"/>
  <c r="N526" i="3"/>
  <c r="N530" i="3"/>
  <c r="N534" i="3"/>
  <c r="N5" i="3"/>
  <c r="N9" i="3"/>
  <c r="N13" i="3"/>
  <c r="N17" i="3"/>
  <c r="N21" i="3"/>
  <c r="N25" i="3"/>
  <c r="N29" i="3"/>
  <c r="N36" i="3"/>
  <c r="N40" i="3"/>
  <c r="N43" i="3"/>
  <c r="N47" i="3"/>
  <c r="N51" i="3"/>
  <c r="N55" i="3"/>
  <c r="N59" i="3"/>
  <c r="N63" i="3"/>
  <c r="N66" i="3"/>
  <c r="N70" i="3"/>
  <c r="N74" i="3"/>
  <c r="N78" i="3"/>
  <c r="N82" i="3"/>
  <c r="N86" i="3"/>
  <c r="N134" i="3"/>
  <c r="N137" i="3"/>
  <c r="N141" i="3"/>
  <c r="N144" i="3"/>
  <c r="N148" i="3"/>
  <c r="N151" i="3"/>
  <c r="N155" i="3"/>
  <c r="N162" i="3"/>
  <c r="N166" i="3"/>
  <c r="N169" i="3"/>
  <c r="N173" i="3"/>
  <c r="N176" i="3"/>
  <c r="N180" i="3"/>
  <c r="N183" i="3"/>
  <c r="N187" i="3"/>
  <c r="N194" i="3"/>
  <c r="N198" i="3"/>
  <c r="N201" i="3"/>
  <c r="N205" i="3"/>
  <c r="N208" i="3"/>
  <c r="N212" i="3"/>
  <c r="N215" i="3"/>
  <c r="N219" i="3"/>
  <c r="N226" i="3"/>
  <c r="N230" i="3"/>
  <c r="N233" i="3"/>
  <c r="N237" i="3"/>
  <c r="N240" i="3"/>
  <c r="N244" i="3"/>
  <c r="N247" i="3"/>
  <c r="N251" i="3"/>
  <c r="N258" i="3"/>
  <c r="N262" i="3"/>
  <c r="N265" i="3"/>
  <c r="N269" i="3"/>
  <c r="N272" i="3"/>
  <c r="N276" i="3"/>
  <c r="N279" i="3"/>
  <c r="N283" i="3"/>
  <c r="N290" i="3"/>
  <c r="N294" i="3"/>
  <c r="N297" i="3"/>
  <c r="N301" i="3"/>
  <c r="N304" i="3"/>
  <c r="N308" i="3"/>
  <c r="N311" i="3"/>
  <c r="N315" i="3"/>
  <c r="N322" i="3"/>
  <c r="N326" i="3"/>
  <c r="N329" i="3"/>
  <c r="N333" i="3"/>
  <c r="N336" i="3"/>
  <c r="N340" i="3"/>
  <c r="N343" i="3"/>
  <c r="N347" i="3"/>
  <c r="N354" i="3"/>
  <c r="N358" i="3"/>
  <c r="N361" i="3"/>
  <c r="N365" i="3"/>
  <c r="N368" i="3"/>
  <c r="N372" i="3"/>
  <c r="N376" i="3"/>
  <c r="N380" i="3"/>
  <c r="N384" i="3"/>
  <c r="N391" i="3"/>
  <c r="N395" i="3"/>
  <c r="N399" i="3"/>
  <c r="N403" i="3"/>
  <c r="N407" i="3"/>
  <c r="N411" i="3"/>
  <c r="N415" i="3"/>
  <c r="N419" i="3"/>
  <c r="N422" i="3"/>
  <c r="N426" i="3"/>
  <c r="N430" i="3"/>
  <c r="N434" i="3"/>
  <c r="N438" i="3"/>
  <c r="N442" i="3"/>
  <c r="N446" i="3"/>
  <c r="N450" i="3"/>
  <c r="N453" i="3"/>
  <c r="N457" i="3"/>
  <c r="N461" i="3"/>
  <c r="N465" i="3"/>
  <c r="N469" i="3"/>
  <c r="N473" i="3"/>
  <c r="N477" i="3"/>
  <c r="N481" i="3"/>
  <c r="N484" i="3"/>
  <c r="N488" i="3"/>
  <c r="N492" i="3"/>
  <c r="N496" i="3"/>
  <c r="N500" i="3"/>
  <c r="N504" i="3"/>
  <c r="N508" i="3"/>
  <c r="N512" i="3"/>
  <c r="N519" i="3"/>
  <c r="N523" i="3"/>
  <c r="N527" i="3"/>
  <c r="N531" i="3"/>
  <c r="N535" i="3"/>
  <c r="N6" i="3"/>
  <c r="N10" i="3"/>
  <c r="N14" i="3"/>
  <c r="N18" i="3"/>
  <c r="N22" i="3"/>
  <c r="N26" i="3"/>
  <c r="N30" i="3"/>
  <c r="N33" i="3"/>
  <c r="N37" i="3"/>
  <c r="N44" i="3"/>
  <c r="N48" i="3"/>
  <c r="N52" i="3"/>
  <c r="N56" i="3"/>
  <c r="N60" i="3"/>
  <c r="N64" i="3"/>
  <c r="N67" i="3"/>
  <c r="N71" i="3"/>
  <c r="N75" i="3"/>
  <c r="N79" i="3"/>
  <c r="N83" i="3"/>
  <c r="N87" i="3"/>
  <c r="N131" i="3"/>
  <c r="N138" i="3"/>
  <c r="N142" i="3"/>
  <c r="N145" i="3"/>
  <c r="N149" i="3"/>
  <c r="N152" i="3"/>
  <c r="N156" i="3"/>
  <c r="N159" i="3"/>
  <c r="N163" i="3"/>
  <c r="N170" i="3"/>
  <c r="N174" i="3"/>
  <c r="N177" i="3"/>
  <c r="N181" i="3"/>
  <c r="N184" i="3"/>
  <c r="N188" i="3"/>
  <c r="N191" i="3"/>
  <c r="N195" i="3"/>
  <c r="N202" i="3"/>
  <c r="N206" i="3"/>
  <c r="N209" i="3"/>
  <c r="N213" i="3"/>
  <c r="N216" i="3"/>
  <c r="N220" i="3"/>
  <c r="N223" i="3"/>
  <c r="N227" i="3"/>
  <c r="N234" i="3"/>
  <c r="N238" i="3"/>
  <c r="N241" i="3"/>
  <c r="N245" i="3"/>
  <c r="N248" i="3"/>
  <c r="N252" i="3"/>
  <c r="N255" i="3"/>
  <c r="N259" i="3"/>
  <c r="N266" i="3"/>
  <c r="N270" i="3"/>
  <c r="N273" i="3"/>
  <c r="N277" i="3"/>
  <c r="N280" i="3"/>
  <c r="N284" i="3"/>
  <c r="N287" i="3"/>
  <c r="N291" i="3"/>
  <c r="N298" i="3"/>
  <c r="N302" i="3"/>
  <c r="N305" i="3"/>
  <c r="N309" i="3"/>
  <c r="N312" i="3"/>
  <c r="N316" i="3"/>
  <c r="N319" i="3"/>
  <c r="N323" i="3"/>
  <c r="N330" i="3"/>
  <c r="N334" i="3"/>
  <c r="N337" i="3"/>
  <c r="N341" i="3"/>
  <c r="N344" i="3"/>
  <c r="N348" i="3"/>
  <c r="N351" i="3"/>
  <c r="N355" i="3"/>
  <c r="N362" i="3"/>
  <c r="N366" i="3"/>
  <c r="N369" i="3"/>
  <c r="N373" i="3"/>
  <c r="N377" i="3"/>
  <c r="N381" i="3"/>
  <c r="N385" i="3"/>
  <c r="N388" i="3"/>
  <c r="N392" i="3"/>
  <c r="N396" i="3"/>
  <c r="N400" i="3"/>
  <c r="N404" i="3"/>
  <c r="N408" i="3"/>
  <c r="N412" i="3"/>
  <c r="N416" i="3"/>
  <c r="N423" i="3"/>
  <c r="N427" i="3"/>
  <c r="N431" i="3"/>
  <c r="N435" i="3"/>
  <c r="N439" i="3"/>
  <c r="N443" i="3"/>
  <c r="N447" i="3"/>
  <c r="N451" i="3"/>
  <c r="N454" i="3"/>
  <c r="N458" i="3"/>
  <c r="N462" i="3"/>
  <c r="N466" i="3"/>
  <c r="N470" i="3"/>
  <c r="N474" i="3"/>
  <c r="N478" i="3"/>
  <c r="N482" i="3"/>
  <c r="N485" i="3"/>
  <c r="N489" i="3"/>
  <c r="N493" i="3"/>
  <c r="N497" i="3"/>
  <c r="N501" i="3"/>
  <c r="N505" i="3"/>
  <c r="N509" i="3"/>
  <c r="N513" i="3"/>
  <c r="N516" i="3"/>
  <c r="N520" i="3"/>
  <c r="N524" i="3"/>
  <c r="N528" i="3"/>
  <c r="N532" i="3"/>
  <c r="N536" i="3"/>
  <c r="N3" i="3"/>
  <c r="N7" i="3"/>
  <c r="N11" i="3"/>
  <c r="N15" i="3"/>
  <c r="N19" i="3"/>
  <c r="N23" i="3"/>
  <c r="N27" i="3"/>
  <c r="N31" i="3"/>
  <c r="N34" i="3"/>
  <c r="N38" i="3"/>
  <c r="N41" i="3"/>
  <c r="N45" i="3"/>
  <c r="N49" i="3"/>
  <c r="N53" i="3"/>
  <c r="N57" i="3"/>
  <c r="N61" i="3"/>
  <c r="N68" i="3"/>
  <c r="N72" i="3"/>
  <c r="N76" i="3"/>
  <c r="N80" i="3"/>
  <c r="N84" i="3"/>
  <c r="N88" i="3"/>
  <c r="N132" i="3"/>
  <c r="N135" i="3"/>
  <c r="N139" i="3"/>
  <c r="N146" i="3"/>
  <c r="N150" i="3"/>
  <c r="N153" i="3"/>
  <c r="N157" i="3"/>
  <c r="N160" i="3"/>
  <c r="N164" i="3"/>
  <c r="N167" i="3"/>
  <c r="N171" i="3"/>
  <c r="N178" i="3"/>
  <c r="N182" i="3"/>
  <c r="N185" i="3"/>
  <c r="N189" i="3"/>
  <c r="N192" i="3"/>
  <c r="N196" i="3"/>
  <c r="N199" i="3"/>
  <c r="N203" i="3"/>
  <c r="N210" i="3"/>
  <c r="N214" i="3"/>
  <c r="N217" i="3"/>
  <c r="N221" i="3"/>
  <c r="N224" i="3"/>
  <c r="N228" i="3"/>
  <c r="N231" i="3"/>
  <c r="N235" i="3"/>
  <c r="N242" i="3"/>
  <c r="N246" i="3"/>
  <c r="N249" i="3"/>
  <c r="N253" i="3"/>
  <c r="N256" i="3"/>
  <c r="N260" i="3"/>
  <c r="N263" i="3"/>
  <c r="N267" i="3"/>
  <c r="N274" i="3"/>
  <c r="N278" i="3"/>
  <c r="N281" i="3"/>
  <c r="N285" i="3"/>
  <c r="N288" i="3"/>
  <c r="N292" i="3"/>
  <c r="N295" i="3"/>
  <c r="N299" i="3"/>
  <c r="N306" i="3"/>
  <c r="N310" i="3"/>
  <c r="N313" i="3"/>
  <c r="N317" i="3"/>
  <c r="N320" i="3"/>
  <c r="N324" i="3"/>
  <c r="N327" i="3"/>
  <c r="N331" i="3"/>
  <c r="N338" i="3"/>
  <c r="N342" i="3"/>
  <c r="N345" i="3"/>
  <c r="N349" i="3"/>
  <c r="N352" i="3"/>
  <c r="N356" i="3"/>
  <c r="N359" i="3"/>
  <c r="N363" i="3"/>
  <c r="N370" i="3"/>
  <c r="N374" i="3"/>
  <c r="N378" i="3"/>
  <c r="N382" i="3"/>
  <c r="N386" i="3"/>
  <c r="N389" i="3"/>
  <c r="N393" i="3"/>
  <c r="N397" i="3"/>
  <c r="N401" i="3"/>
  <c r="N405" i="3"/>
  <c r="N409" i="3"/>
  <c r="N413" i="3"/>
  <c r="N417" i="3"/>
  <c r="N420" i="3"/>
  <c r="N424" i="3"/>
  <c r="N428" i="3"/>
  <c r="N432" i="3"/>
  <c r="N436" i="3"/>
  <c r="N440" i="3"/>
  <c r="N444" i="3"/>
  <c r="N448" i="3"/>
  <c r="N455" i="3"/>
  <c r="N459" i="3"/>
  <c r="N463" i="3"/>
  <c r="N467" i="3"/>
  <c r="N471" i="3"/>
  <c r="N475" i="3"/>
  <c r="N479" i="3"/>
  <c r="N483" i="3"/>
  <c r="N486" i="3"/>
  <c r="N490" i="3"/>
  <c r="N494" i="3"/>
  <c r="N498" i="3"/>
  <c r="N502" i="3"/>
  <c r="N506" i="3"/>
  <c r="N510" i="3"/>
  <c r="N514" i="3"/>
  <c r="N517" i="3"/>
  <c r="N521" i="3"/>
  <c r="N525" i="3"/>
  <c r="N529" i="3"/>
  <c r="N533" i="3"/>
  <c r="N537" i="3"/>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V167" i="2"/>
  <c r="K166" i="2"/>
  <c r="K165" i="2"/>
  <c r="K164" i="2"/>
  <c r="K163" i="2"/>
  <c r="V162" i="2"/>
  <c r="K161" i="2"/>
  <c r="K160" i="2"/>
  <c r="K159" i="2"/>
  <c r="K158" i="2"/>
  <c r="K157" i="2"/>
  <c r="K156" i="2"/>
  <c r="K155" i="2"/>
  <c r="K154" i="2"/>
  <c r="K153" i="2"/>
  <c r="K152" i="2"/>
  <c r="K151" i="2"/>
  <c r="K150" i="2"/>
  <c r="K149" i="2"/>
  <c r="K148" i="2"/>
  <c r="K147" i="2"/>
  <c r="K146" i="2"/>
  <c r="K145" i="2"/>
  <c r="K144" i="2"/>
  <c r="K143" i="2"/>
  <c r="K142" i="2"/>
  <c r="K141" i="2"/>
  <c r="K140" i="2"/>
  <c r="K139" i="2"/>
  <c r="K137" i="2"/>
  <c r="K136" i="2"/>
  <c r="K135" i="2"/>
  <c r="K134" i="2"/>
  <c r="K133" i="2"/>
  <c r="K132" i="2"/>
  <c r="K131" i="2"/>
  <c r="K130" i="2"/>
  <c r="V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I67" i="2"/>
  <c r="K67" i="2" s="1"/>
  <c r="I66" i="2"/>
  <c r="K66" i="2" s="1"/>
  <c r="I65" i="2"/>
  <c r="K65" i="2" s="1"/>
  <c r="I64" i="2"/>
  <c r="K64" i="2" s="1"/>
  <c r="I63" i="2"/>
  <c r="K63" i="2" s="1"/>
  <c r="I62" i="2"/>
  <c r="K62" i="2" s="1"/>
  <c r="I61" i="2"/>
  <c r="K61" i="2" s="1"/>
  <c r="I60" i="2"/>
  <c r="K60" i="2" s="1"/>
  <c r="I59" i="2"/>
  <c r="K59" i="2" s="1"/>
  <c r="I58" i="2"/>
  <c r="K58" i="2" s="1"/>
  <c r="I57" i="2"/>
  <c r="K57" i="2" s="1"/>
  <c r="I56" i="2"/>
  <c r="K56" i="2" s="1"/>
  <c r="I55" i="2"/>
  <c r="K55" i="2" s="1"/>
  <c r="I54" i="2"/>
  <c r="K54" i="2" s="1"/>
  <c r="I53" i="2"/>
  <c r="K53" i="2" s="1"/>
  <c r="I52" i="2"/>
  <c r="K52" i="2" s="1"/>
  <c r="I51" i="2"/>
  <c r="K51" i="2" s="1"/>
  <c r="I50" i="2"/>
  <c r="K50" i="2" s="1"/>
  <c r="I49" i="2"/>
  <c r="K49" i="2" s="1"/>
  <c r="I48" i="2"/>
  <c r="K48" i="2" s="1"/>
  <c r="I47" i="2"/>
  <c r="K47" i="2" s="1"/>
  <c r="I46" i="2"/>
  <c r="K46" i="2" s="1"/>
  <c r="I45" i="2"/>
  <c r="K45" i="2" s="1"/>
  <c r="I44" i="2"/>
  <c r="K44" i="2" s="1"/>
  <c r="I43" i="2"/>
  <c r="K43" i="2" s="1"/>
  <c r="I42" i="2"/>
  <c r="K42" i="2" s="1"/>
  <c r="I41" i="2"/>
  <c r="K41" i="2" s="1"/>
  <c r="I40" i="2"/>
  <c r="K40" i="2" s="1"/>
  <c r="I39" i="2"/>
  <c r="K39" i="2" s="1"/>
  <c r="I38" i="2"/>
  <c r="K38" i="2" s="1"/>
  <c r="I37" i="2"/>
  <c r="K37" i="2" s="1"/>
  <c r="I36" i="2"/>
  <c r="K36" i="2" s="1"/>
  <c r="I35" i="2"/>
  <c r="K35" i="2" s="1"/>
  <c r="I34" i="2"/>
  <c r="K34" i="2" s="1"/>
  <c r="I33" i="2"/>
  <c r="K33" i="2" s="1"/>
  <c r="I32" i="2"/>
  <c r="K32" i="2" s="1"/>
  <c r="I31" i="2"/>
  <c r="K31" i="2" s="1"/>
  <c r="I30" i="2"/>
  <c r="K30" i="2" s="1"/>
  <c r="I29" i="2"/>
  <c r="K29" i="2" s="1"/>
  <c r="K28" i="2"/>
  <c r="K27" i="2"/>
  <c r="K26" i="2"/>
  <c r="K25" i="2"/>
  <c r="K24" i="2"/>
  <c r="I23" i="2"/>
  <c r="V23" i="2" s="1"/>
  <c r="K22" i="2"/>
  <c r="V21" i="2"/>
  <c r="K20" i="2"/>
  <c r="K19" i="2"/>
  <c r="K18" i="2"/>
  <c r="K17" i="2"/>
  <c r="K16" i="2"/>
  <c r="K15" i="2"/>
  <c r="K14" i="2"/>
  <c r="K13" i="2"/>
  <c r="K12" i="2"/>
  <c r="K11" i="2"/>
  <c r="K10" i="2"/>
  <c r="K9" i="2"/>
  <c r="K8" i="2"/>
  <c r="I7" i="2"/>
  <c r="K7" i="2" s="1"/>
  <c r="K6" i="2"/>
  <c r="K5" i="2"/>
  <c r="V4" i="2"/>
  <c r="K3" i="2"/>
  <c r="K2" i="2"/>
  <c r="V2" i="2" l="1"/>
  <c r="M2" i="2"/>
  <c r="L2" i="2"/>
  <c r="V14" i="2"/>
  <c r="M14" i="2"/>
  <c r="L14" i="2"/>
  <c r="V30" i="2"/>
  <c r="M30" i="2"/>
  <c r="L30" i="2"/>
  <c r="V46" i="2"/>
  <c r="M46" i="2"/>
  <c r="L46" i="2"/>
  <c r="V58" i="2"/>
  <c r="M58" i="2"/>
  <c r="L58" i="2"/>
  <c r="V70" i="2"/>
  <c r="M70" i="2"/>
  <c r="L70" i="2"/>
  <c r="V86" i="2"/>
  <c r="M86" i="2"/>
  <c r="L86" i="2"/>
  <c r="V98" i="2"/>
  <c r="M98" i="2"/>
  <c r="L98" i="2"/>
  <c r="V118" i="2"/>
  <c r="M118" i="2"/>
  <c r="L118" i="2"/>
  <c r="V144" i="2"/>
  <c r="M144" i="2"/>
  <c r="L144" i="2"/>
  <c r="V164" i="2"/>
  <c r="M164" i="2"/>
  <c r="L164" i="2"/>
  <c r="V188" i="2"/>
  <c r="M188" i="2"/>
  <c r="L188" i="2"/>
  <c r="V7" i="2"/>
  <c r="M7" i="2"/>
  <c r="L7" i="2"/>
  <c r="V11" i="2"/>
  <c r="M11" i="2"/>
  <c r="L11" i="2"/>
  <c r="V15" i="2"/>
  <c r="M15" i="2"/>
  <c r="L15" i="2"/>
  <c r="V19" i="2"/>
  <c r="M19" i="2"/>
  <c r="L19" i="2"/>
  <c r="V27" i="2"/>
  <c r="M27" i="2"/>
  <c r="L27" i="2"/>
  <c r="V35" i="2"/>
  <c r="M35" i="2"/>
  <c r="L35" i="2"/>
  <c r="V39" i="2"/>
  <c r="M39" i="2"/>
  <c r="L39" i="2"/>
  <c r="V43" i="2"/>
  <c r="M43" i="2"/>
  <c r="L43" i="2"/>
  <c r="V47" i="2"/>
  <c r="M47" i="2"/>
  <c r="L47" i="2"/>
  <c r="V51" i="2"/>
  <c r="M51" i="2"/>
  <c r="L51" i="2"/>
  <c r="V55" i="2"/>
  <c r="M55" i="2"/>
  <c r="L55" i="2"/>
  <c r="V59" i="2"/>
  <c r="M59" i="2"/>
  <c r="L59" i="2"/>
  <c r="U63" i="2"/>
  <c r="V63" i="2"/>
  <c r="T63" i="2"/>
  <c r="Q63" i="2"/>
  <c r="U67" i="2"/>
  <c r="V67" i="2"/>
  <c r="Q67" i="2"/>
  <c r="T67" i="2"/>
  <c r="V71" i="2"/>
  <c r="M71" i="2"/>
  <c r="L71" i="2"/>
  <c r="V75" i="2"/>
  <c r="M75" i="2"/>
  <c r="L75" i="2"/>
  <c r="V79" i="2"/>
  <c r="M79" i="2"/>
  <c r="L79" i="2"/>
  <c r="V83" i="2"/>
  <c r="M83" i="2"/>
  <c r="L83" i="2"/>
  <c r="V87" i="2"/>
  <c r="M87" i="2"/>
  <c r="L87" i="2"/>
  <c r="V91" i="2"/>
  <c r="M91" i="2"/>
  <c r="L91" i="2"/>
  <c r="V95" i="2"/>
  <c r="M95" i="2"/>
  <c r="L95" i="2"/>
  <c r="V99" i="2"/>
  <c r="M99" i="2"/>
  <c r="L99" i="2"/>
  <c r="V103" i="2"/>
  <c r="M103" i="2"/>
  <c r="L103" i="2"/>
  <c r="V107" i="2"/>
  <c r="M107" i="2"/>
  <c r="L107" i="2"/>
  <c r="V111" i="2"/>
  <c r="M111" i="2"/>
  <c r="L111" i="2"/>
  <c r="V115" i="2"/>
  <c r="M115" i="2"/>
  <c r="L115" i="2"/>
  <c r="V119" i="2"/>
  <c r="L119" i="2"/>
  <c r="M119" i="2"/>
  <c r="V123" i="2"/>
  <c r="M123" i="2"/>
  <c r="L123" i="2"/>
  <c r="V128" i="2"/>
  <c r="U128" i="2"/>
  <c r="T128" i="2"/>
  <c r="V132" i="2"/>
  <c r="U132" i="2"/>
  <c r="T132" i="2"/>
  <c r="Q132" i="2"/>
  <c r="V136" i="2"/>
  <c r="U136" i="2"/>
  <c r="T136" i="2"/>
  <c r="Q136" i="2"/>
  <c r="V141" i="2"/>
  <c r="M141" i="2"/>
  <c r="L141" i="2"/>
  <c r="V145" i="2"/>
  <c r="M145" i="2"/>
  <c r="L145" i="2"/>
  <c r="V149" i="2"/>
  <c r="M149" i="2"/>
  <c r="L149" i="2"/>
  <c r="V153" i="2"/>
  <c r="M153" i="2"/>
  <c r="L153" i="2"/>
  <c r="V157" i="2"/>
  <c r="M157" i="2"/>
  <c r="L157" i="2"/>
  <c r="V161" i="2"/>
  <c r="M161" i="2"/>
  <c r="L161" i="2"/>
  <c r="V165" i="2"/>
  <c r="M165" i="2"/>
  <c r="L165" i="2"/>
  <c r="V169" i="2"/>
  <c r="M169" i="2"/>
  <c r="L169" i="2"/>
  <c r="V173" i="2"/>
  <c r="M173" i="2"/>
  <c r="L173" i="2"/>
  <c r="V177" i="2"/>
  <c r="M177" i="2"/>
  <c r="L177" i="2"/>
  <c r="V181" i="2"/>
  <c r="M181" i="2"/>
  <c r="L181" i="2"/>
  <c r="V185" i="2"/>
  <c r="M185" i="2"/>
  <c r="L185" i="2"/>
  <c r="V189" i="2"/>
  <c r="M189" i="2"/>
  <c r="L189" i="2"/>
  <c r="V193" i="2"/>
  <c r="M193" i="2"/>
  <c r="L193" i="2"/>
  <c r="V10" i="2"/>
  <c r="M10" i="2"/>
  <c r="L10" i="2"/>
  <c r="V22" i="2"/>
  <c r="M22" i="2"/>
  <c r="L22" i="2"/>
  <c r="V34" i="2"/>
  <c r="M34" i="2"/>
  <c r="L34" i="2"/>
  <c r="V42" i="2"/>
  <c r="M42" i="2"/>
  <c r="L42" i="2"/>
  <c r="V54" i="2"/>
  <c r="M54" i="2"/>
  <c r="L54" i="2"/>
  <c r="V66" i="2"/>
  <c r="U66" i="2"/>
  <c r="Q66" i="2"/>
  <c r="T66" i="2"/>
  <c r="V78" i="2"/>
  <c r="M78" i="2"/>
  <c r="L78" i="2"/>
  <c r="V94" i="2"/>
  <c r="M94" i="2"/>
  <c r="L94" i="2"/>
  <c r="V102" i="2"/>
  <c r="M102" i="2"/>
  <c r="L102" i="2"/>
  <c r="V110" i="2"/>
  <c r="M110" i="2"/>
  <c r="L110" i="2"/>
  <c r="V122" i="2"/>
  <c r="M122" i="2"/>
  <c r="L122" i="2"/>
  <c r="V131" i="2"/>
  <c r="U131" i="2"/>
  <c r="T131" i="2"/>
  <c r="Q131" i="2"/>
  <c r="V140" i="2"/>
  <c r="M140" i="2"/>
  <c r="L140" i="2"/>
  <c r="V152" i="2"/>
  <c r="M152" i="2"/>
  <c r="L152" i="2"/>
  <c r="V160" i="2"/>
  <c r="M160" i="2"/>
  <c r="L160" i="2"/>
  <c r="V172" i="2"/>
  <c r="M172" i="2"/>
  <c r="L172" i="2"/>
  <c r="V180" i="2"/>
  <c r="M180" i="2"/>
  <c r="L180" i="2"/>
  <c r="V196" i="2"/>
  <c r="M196" i="2"/>
  <c r="L196" i="2"/>
  <c r="V3" i="2"/>
  <c r="M3" i="2"/>
  <c r="L3" i="2"/>
  <c r="V31" i="2"/>
  <c r="M31" i="2"/>
  <c r="L31" i="2"/>
  <c r="V8" i="2"/>
  <c r="L8" i="2"/>
  <c r="M8" i="2"/>
  <c r="V12" i="2"/>
  <c r="M12" i="2"/>
  <c r="L12" i="2"/>
  <c r="V16" i="2"/>
  <c r="M16" i="2"/>
  <c r="L16" i="2"/>
  <c r="V20" i="2"/>
  <c r="M20" i="2"/>
  <c r="L20" i="2"/>
  <c r="V24" i="2"/>
  <c r="M24" i="2"/>
  <c r="L24" i="2"/>
  <c r="V28" i="2"/>
  <c r="M28" i="2"/>
  <c r="L28" i="2"/>
  <c r="V32" i="2"/>
  <c r="M32" i="2"/>
  <c r="L32" i="2"/>
  <c r="V36" i="2"/>
  <c r="M36" i="2"/>
  <c r="L36" i="2"/>
  <c r="V40" i="2"/>
  <c r="M40" i="2"/>
  <c r="L40" i="2"/>
  <c r="V44" i="2"/>
  <c r="M44" i="2"/>
  <c r="L44" i="2"/>
  <c r="V48" i="2"/>
  <c r="L48" i="2"/>
  <c r="M48" i="2"/>
  <c r="V52" i="2"/>
  <c r="M52" i="2"/>
  <c r="L52" i="2"/>
  <c r="V56" i="2"/>
  <c r="M56" i="2"/>
  <c r="L56" i="2"/>
  <c r="V60" i="2"/>
  <c r="M60" i="2"/>
  <c r="L60" i="2"/>
  <c r="T64" i="2"/>
  <c r="Q64" i="2"/>
  <c r="U64" i="2"/>
  <c r="V64" i="2"/>
  <c r="V68" i="2"/>
  <c r="M68" i="2"/>
  <c r="L68" i="2"/>
  <c r="V72" i="2"/>
  <c r="M72" i="2"/>
  <c r="L72" i="2"/>
  <c r="V76" i="2"/>
  <c r="M76" i="2"/>
  <c r="L76" i="2"/>
  <c r="V80" i="2"/>
  <c r="M80" i="2"/>
  <c r="L80" i="2"/>
  <c r="V84" i="2"/>
  <c r="M84" i="2"/>
  <c r="L84" i="2"/>
  <c r="V88" i="2"/>
  <c r="M88" i="2"/>
  <c r="L88" i="2"/>
  <c r="V92" i="2"/>
  <c r="M92" i="2"/>
  <c r="L92" i="2"/>
  <c r="V96" i="2"/>
  <c r="M96" i="2"/>
  <c r="L96" i="2"/>
  <c r="V100" i="2"/>
  <c r="M100" i="2"/>
  <c r="L100" i="2"/>
  <c r="V104" i="2"/>
  <c r="M104" i="2"/>
  <c r="L104" i="2"/>
  <c r="V108" i="2"/>
  <c r="M108" i="2"/>
  <c r="L108" i="2"/>
  <c r="V112" i="2"/>
  <c r="M112" i="2"/>
  <c r="L112" i="2"/>
  <c r="V116" i="2"/>
  <c r="M116" i="2"/>
  <c r="L116" i="2"/>
  <c r="V120" i="2"/>
  <c r="M120" i="2"/>
  <c r="L120" i="2"/>
  <c r="V124" i="2"/>
  <c r="M124" i="2"/>
  <c r="L124" i="2"/>
  <c r="V129" i="2"/>
  <c r="U129" i="2"/>
  <c r="T129" i="2"/>
  <c r="Q129" i="2"/>
  <c r="V133" i="2"/>
  <c r="U133" i="2"/>
  <c r="T133" i="2"/>
  <c r="Q133" i="2"/>
  <c r="V137" i="2"/>
  <c r="U137" i="2"/>
  <c r="T137" i="2"/>
  <c r="Q137" i="2"/>
  <c r="V142" i="2"/>
  <c r="M142" i="2"/>
  <c r="L142" i="2"/>
  <c r="V146" i="2"/>
  <c r="M146" i="2"/>
  <c r="L146" i="2"/>
  <c r="V150" i="2"/>
  <c r="M150" i="2"/>
  <c r="L150" i="2"/>
  <c r="V154" i="2"/>
  <c r="M154" i="2"/>
  <c r="L154" i="2"/>
  <c r="V158" i="2"/>
  <c r="M158" i="2"/>
  <c r="L158" i="2"/>
  <c r="V166" i="2"/>
  <c r="M166" i="2"/>
  <c r="L166" i="2"/>
  <c r="V170" i="2"/>
  <c r="M170" i="2"/>
  <c r="L170" i="2"/>
  <c r="V174" i="2"/>
  <c r="M174" i="2"/>
  <c r="L174" i="2"/>
  <c r="V178" i="2"/>
  <c r="M178" i="2"/>
  <c r="L178" i="2"/>
  <c r="V182" i="2"/>
  <c r="M182" i="2"/>
  <c r="L182" i="2"/>
  <c r="V186" i="2"/>
  <c r="M186" i="2"/>
  <c r="L186" i="2"/>
  <c r="V190" i="2"/>
  <c r="M190" i="2"/>
  <c r="L190" i="2"/>
  <c r="V194" i="2"/>
  <c r="M194" i="2"/>
  <c r="L194" i="2"/>
  <c r="V6" i="2"/>
  <c r="M6" i="2"/>
  <c r="L6" i="2"/>
  <c r="V18" i="2"/>
  <c r="M18" i="2"/>
  <c r="L18" i="2"/>
  <c r="V26" i="2"/>
  <c r="M26" i="2"/>
  <c r="L26" i="2"/>
  <c r="V38" i="2"/>
  <c r="M38" i="2"/>
  <c r="L38" i="2"/>
  <c r="V50" i="2"/>
  <c r="M50" i="2"/>
  <c r="L50" i="2"/>
  <c r="V62" i="2"/>
  <c r="Q62" i="2"/>
  <c r="T62" i="2"/>
  <c r="U62" i="2"/>
  <c r="V74" i="2"/>
  <c r="M74" i="2"/>
  <c r="L74" i="2"/>
  <c r="V82" i="2"/>
  <c r="M82" i="2"/>
  <c r="L82" i="2"/>
  <c r="V90" i="2"/>
  <c r="M90" i="2"/>
  <c r="L90" i="2"/>
  <c r="V106" i="2"/>
  <c r="M106" i="2"/>
  <c r="L106" i="2"/>
  <c r="V114" i="2"/>
  <c r="M114" i="2"/>
  <c r="L114" i="2"/>
  <c r="U135" i="2"/>
  <c r="T135" i="2"/>
  <c r="Q135" i="2"/>
  <c r="V135" i="2"/>
  <c r="V148" i="2"/>
  <c r="M148" i="2"/>
  <c r="L148" i="2"/>
  <c r="V156" i="2"/>
  <c r="M156" i="2"/>
  <c r="L156" i="2"/>
  <c r="V168" i="2"/>
  <c r="M168" i="2"/>
  <c r="L168" i="2"/>
  <c r="V176" i="2"/>
  <c r="M176" i="2"/>
  <c r="L176" i="2"/>
  <c r="V184" i="2"/>
  <c r="M184" i="2"/>
  <c r="L184" i="2"/>
  <c r="V192" i="2"/>
  <c r="M192" i="2"/>
  <c r="L192" i="2"/>
  <c r="V5" i="2"/>
  <c r="M5" i="2"/>
  <c r="L5" i="2"/>
  <c r="V9" i="2"/>
  <c r="M9" i="2"/>
  <c r="L9" i="2"/>
  <c r="V13" i="2"/>
  <c r="M13" i="2"/>
  <c r="L13" i="2"/>
  <c r="V17" i="2"/>
  <c r="M17" i="2"/>
  <c r="L17" i="2"/>
  <c r="V25" i="2"/>
  <c r="M25" i="2"/>
  <c r="L25" i="2"/>
  <c r="V29" i="2"/>
  <c r="M29" i="2"/>
  <c r="L29" i="2"/>
  <c r="V33" i="2"/>
  <c r="M33" i="2"/>
  <c r="L33" i="2"/>
  <c r="V37" i="2"/>
  <c r="M37" i="2"/>
  <c r="L37" i="2"/>
  <c r="V41" i="2"/>
  <c r="M41" i="2"/>
  <c r="L41" i="2"/>
  <c r="V45" i="2"/>
  <c r="M45" i="2"/>
  <c r="L45" i="2"/>
  <c r="V49" i="2"/>
  <c r="M49" i="2"/>
  <c r="L49" i="2"/>
  <c r="V53" i="2"/>
  <c r="M53" i="2"/>
  <c r="L53" i="2"/>
  <c r="V57" i="2"/>
  <c r="M57" i="2"/>
  <c r="L57" i="2"/>
  <c r="T61" i="2"/>
  <c r="U61" i="2"/>
  <c r="V61" i="2"/>
  <c r="Q61" i="2"/>
  <c r="Q65" i="2"/>
  <c r="T65" i="2"/>
  <c r="V65" i="2"/>
  <c r="U65" i="2"/>
  <c r="V69" i="2"/>
  <c r="M69" i="2"/>
  <c r="L69" i="2"/>
  <c r="V73" i="2"/>
  <c r="M73" i="2"/>
  <c r="L73" i="2"/>
  <c r="V77" i="2"/>
  <c r="M77" i="2"/>
  <c r="L77" i="2"/>
  <c r="V81" i="2"/>
  <c r="M81" i="2"/>
  <c r="L81" i="2"/>
  <c r="V85" i="2"/>
  <c r="M85" i="2"/>
  <c r="L85" i="2"/>
  <c r="V89" i="2"/>
  <c r="M89" i="2"/>
  <c r="L89" i="2"/>
  <c r="V93" i="2"/>
  <c r="M93" i="2"/>
  <c r="L93" i="2"/>
  <c r="V97" i="2"/>
  <c r="M97" i="2"/>
  <c r="L97" i="2"/>
  <c r="V101" i="2"/>
  <c r="M101" i="2"/>
  <c r="L101" i="2"/>
  <c r="V105" i="2"/>
  <c r="M105" i="2"/>
  <c r="L105" i="2"/>
  <c r="V109" i="2"/>
  <c r="M109" i="2"/>
  <c r="L109" i="2"/>
  <c r="V113" i="2"/>
  <c r="M113" i="2"/>
  <c r="L113" i="2"/>
  <c r="V117" i="2"/>
  <c r="M117" i="2"/>
  <c r="L117" i="2"/>
  <c r="V121" i="2"/>
  <c r="M121" i="2"/>
  <c r="L121" i="2"/>
  <c r="V125" i="2"/>
  <c r="M125" i="2"/>
  <c r="L125" i="2"/>
  <c r="V130" i="2"/>
  <c r="U130" i="2"/>
  <c r="T130" i="2"/>
  <c r="Q130" i="2"/>
  <c r="V134" i="2"/>
  <c r="U134" i="2"/>
  <c r="T134" i="2"/>
  <c r="Q134" i="2"/>
  <c r="V139" i="2"/>
  <c r="L139" i="2"/>
  <c r="M139" i="2"/>
  <c r="V143" i="2"/>
  <c r="L143" i="2"/>
  <c r="M143" i="2"/>
  <c r="V147" i="2"/>
  <c r="M147" i="2"/>
  <c r="L147" i="2"/>
  <c r="V151" i="2"/>
  <c r="M151" i="2"/>
  <c r="L151" i="2"/>
  <c r="V155" i="2"/>
  <c r="L155" i="2"/>
  <c r="M155" i="2"/>
  <c r="V159" i="2"/>
  <c r="L159" i="2"/>
  <c r="M159" i="2"/>
  <c r="V163" i="2"/>
  <c r="L163" i="2"/>
  <c r="M163" i="2"/>
  <c r="V171" i="2"/>
  <c r="L171" i="2"/>
  <c r="M171" i="2"/>
  <c r="V175" i="2"/>
  <c r="M175" i="2"/>
  <c r="L175" i="2"/>
  <c r="V179" i="2"/>
  <c r="L179" i="2"/>
  <c r="M179" i="2"/>
  <c r="V183" i="2"/>
  <c r="M183" i="2"/>
  <c r="L183" i="2"/>
  <c r="V187" i="2"/>
  <c r="L187" i="2"/>
  <c r="M187" i="2"/>
  <c r="V191" i="2"/>
  <c r="M191" i="2"/>
  <c r="L191" i="2"/>
  <c r="V195" i="2"/>
  <c r="M195" i="2"/>
  <c r="L195" i="2"/>
  <c r="U4" i="2"/>
  <c r="T4" i="2"/>
  <c r="U8" i="2"/>
  <c r="T8" i="2"/>
  <c r="U12" i="2"/>
  <c r="T12" i="2"/>
  <c r="U16" i="2"/>
  <c r="T16" i="2"/>
  <c r="U20" i="2"/>
  <c r="T20" i="2"/>
  <c r="U24" i="2"/>
  <c r="T24" i="2"/>
  <c r="U28" i="2"/>
  <c r="T28" i="2"/>
  <c r="T32" i="2"/>
  <c r="U32" i="2"/>
  <c r="U36" i="2"/>
  <c r="T36" i="2"/>
  <c r="U40" i="2"/>
  <c r="T40" i="2"/>
  <c r="T44" i="2"/>
  <c r="U44" i="2"/>
  <c r="U48" i="2"/>
  <c r="T48" i="2"/>
  <c r="U52" i="2"/>
  <c r="T52" i="2"/>
  <c r="U56" i="2"/>
  <c r="T56" i="2"/>
  <c r="T60" i="2"/>
  <c r="U60" i="2"/>
  <c r="U68" i="2"/>
  <c r="T68" i="2"/>
  <c r="U72" i="2"/>
  <c r="T72" i="2"/>
  <c r="U76" i="2"/>
  <c r="T76" i="2"/>
  <c r="U80" i="2"/>
  <c r="T80" i="2"/>
  <c r="U84" i="2"/>
  <c r="T84" i="2"/>
  <c r="T88" i="2"/>
  <c r="U88" i="2"/>
  <c r="U92" i="2"/>
  <c r="T92" i="2"/>
  <c r="U96" i="2"/>
  <c r="T96" i="2"/>
  <c r="U100" i="2"/>
  <c r="T100" i="2"/>
  <c r="U104" i="2"/>
  <c r="T104" i="2"/>
  <c r="U108" i="2"/>
  <c r="T108" i="2"/>
  <c r="U112" i="2"/>
  <c r="T112" i="2"/>
  <c r="U116" i="2"/>
  <c r="T116" i="2"/>
  <c r="U120" i="2"/>
  <c r="T120" i="2"/>
  <c r="T124" i="2"/>
  <c r="U124" i="2"/>
  <c r="U140" i="2"/>
  <c r="T140" i="2"/>
  <c r="U144" i="2"/>
  <c r="T144" i="2"/>
  <c r="U148" i="2"/>
  <c r="T148" i="2"/>
  <c r="U152" i="2"/>
  <c r="T152" i="2"/>
  <c r="U156" i="2"/>
  <c r="T156" i="2"/>
  <c r="U160" i="2"/>
  <c r="T160" i="2"/>
  <c r="U164" i="2"/>
  <c r="T164" i="2"/>
  <c r="U168" i="2"/>
  <c r="T168" i="2"/>
  <c r="T172" i="2"/>
  <c r="U172" i="2"/>
  <c r="U176" i="2"/>
  <c r="T176" i="2"/>
  <c r="U180" i="2"/>
  <c r="T180" i="2"/>
  <c r="U184" i="2"/>
  <c r="T184" i="2"/>
  <c r="T188" i="2"/>
  <c r="U188" i="2"/>
  <c r="U192" i="2"/>
  <c r="T192" i="2"/>
  <c r="U196" i="2"/>
  <c r="T196" i="2"/>
  <c r="U5" i="2"/>
  <c r="T5" i="2"/>
  <c r="U9" i="2"/>
  <c r="T9" i="2"/>
  <c r="U13" i="2"/>
  <c r="T13" i="2"/>
  <c r="U17" i="2"/>
  <c r="T17" i="2"/>
  <c r="U21" i="2"/>
  <c r="T21" i="2"/>
  <c r="U25" i="2"/>
  <c r="T25" i="2"/>
  <c r="T29" i="2"/>
  <c r="U29" i="2"/>
  <c r="U33" i="2"/>
  <c r="T33" i="2"/>
  <c r="U37" i="2"/>
  <c r="T37" i="2"/>
  <c r="U41" i="2"/>
  <c r="T41" i="2"/>
  <c r="T45" i="2"/>
  <c r="U45" i="2"/>
  <c r="U49" i="2"/>
  <c r="T49" i="2"/>
  <c r="U53" i="2"/>
  <c r="T53" i="2"/>
  <c r="U57" i="2"/>
  <c r="T57" i="2"/>
  <c r="U69" i="2"/>
  <c r="T69" i="2"/>
  <c r="U73" i="2"/>
  <c r="T73" i="2"/>
  <c r="U77" i="2"/>
  <c r="T77" i="2"/>
  <c r="U81" i="2"/>
  <c r="T81" i="2"/>
  <c r="U85" i="2"/>
  <c r="T85" i="2"/>
  <c r="U89" i="2"/>
  <c r="T89" i="2"/>
  <c r="U93" i="2"/>
  <c r="T93" i="2"/>
  <c r="U97" i="2"/>
  <c r="T97" i="2"/>
  <c r="T101" i="2"/>
  <c r="U101" i="2"/>
  <c r="U105" i="2"/>
  <c r="T105" i="2"/>
  <c r="U109" i="2"/>
  <c r="T109" i="2"/>
  <c r="U113" i="2"/>
  <c r="T113" i="2"/>
  <c r="U117" i="2"/>
  <c r="T117" i="2"/>
  <c r="U121" i="2"/>
  <c r="T121" i="2"/>
  <c r="U125" i="2"/>
  <c r="T125" i="2"/>
  <c r="U141" i="2"/>
  <c r="T141" i="2"/>
  <c r="T145" i="2"/>
  <c r="U145" i="2"/>
  <c r="U149" i="2"/>
  <c r="T149" i="2"/>
  <c r="U153" i="2"/>
  <c r="T153" i="2"/>
  <c r="T157" i="2"/>
  <c r="U157" i="2"/>
  <c r="U161" i="2"/>
  <c r="T161" i="2"/>
  <c r="U165" i="2"/>
  <c r="T165" i="2"/>
  <c r="U169" i="2"/>
  <c r="T169" i="2"/>
  <c r="T173" i="2"/>
  <c r="U173" i="2"/>
  <c r="U177" i="2"/>
  <c r="T177" i="2"/>
  <c r="U181" i="2"/>
  <c r="T181" i="2"/>
  <c r="U185" i="2"/>
  <c r="T185" i="2"/>
  <c r="U189" i="2"/>
  <c r="T189" i="2"/>
  <c r="U193" i="2"/>
  <c r="T193" i="2"/>
  <c r="U2" i="2"/>
  <c r="T2" i="2"/>
  <c r="T6" i="2"/>
  <c r="U6" i="2"/>
  <c r="T10" i="2"/>
  <c r="U10" i="2"/>
  <c r="U14" i="2"/>
  <c r="T14" i="2"/>
  <c r="U18" i="2"/>
  <c r="T18" i="2"/>
  <c r="T22" i="2"/>
  <c r="U22" i="2"/>
  <c r="U26" i="2"/>
  <c r="T26" i="2"/>
  <c r="U30" i="2"/>
  <c r="T30" i="2"/>
  <c r="T34" i="2"/>
  <c r="U34" i="2"/>
  <c r="T38" i="2"/>
  <c r="U38" i="2"/>
  <c r="T42" i="2"/>
  <c r="U42" i="2"/>
  <c r="U46" i="2"/>
  <c r="T46" i="2"/>
  <c r="T50" i="2"/>
  <c r="U50" i="2"/>
  <c r="U54" i="2"/>
  <c r="T54" i="2"/>
  <c r="T58" i="2"/>
  <c r="U58" i="2"/>
  <c r="T70" i="2"/>
  <c r="U70" i="2"/>
  <c r="T74" i="2"/>
  <c r="U74" i="2"/>
  <c r="U78" i="2"/>
  <c r="T78" i="2"/>
  <c r="U82" i="2"/>
  <c r="T82" i="2"/>
  <c r="T86" i="2"/>
  <c r="U86" i="2"/>
  <c r="U90" i="2"/>
  <c r="T90" i="2"/>
  <c r="U94" i="2"/>
  <c r="T94" i="2"/>
  <c r="T98" i="2"/>
  <c r="U98" i="2"/>
  <c r="T102" i="2"/>
  <c r="U102" i="2"/>
  <c r="T106" i="2"/>
  <c r="U106" i="2"/>
  <c r="U110" i="2"/>
  <c r="T110" i="2"/>
  <c r="T114" i="2"/>
  <c r="U114" i="2"/>
  <c r="U118" i="2"/>
  <c r="T118" i="2"/>
  <c r="T122" i="2"/>
  <c r="U122" i="2"/>
  <c r="U126" i="2"/>
  <c r="T126" i="2"/>
  <c r="U142" i="2"/>
  <c r="T142" i="2"/>
  <c r="U146" i="2"/>
  <c r="T146" i="2"/>
  <c r="T150" i="2"/>
  <c r="U150" i="2"/>
  <c r="U154" i="2"/>
  <c r="T154" i="2"/>
  <c r="U158" i="2"/>
  <c r="T158" i="2"/>
  <c r="T162" i="2"/>
  <c r="U162" i="2"/>
  <c r="T166" i="2"/>
  <c r="U166" i="2"/>
  <c r="T170" i="2"/>
  <c r="U170" i="2"/>
  <c r="U174" i="2"/>
  <c r="T174" i="2"/>
  <c r="T178" i="2"/>
  <c r="U178" i="2"/>
  <c r="U182" i="2"/>
  <c r="T182" i="2"/>
  <c r="T186" i="2"/>
  <c r="U186" i="2"/>
  <c r="U190" i="2"/>
  <c r="T190" i="2"/>
  <c r="T194" i="2"/>
  <c r="U194" i="2"/>
  <c r="U3" i="2"/>
  <c r="T3" i="2"/>
  <c r="U7" i="2"/>
  <c r="T7" i="2"/>
  <c r="U11" i="2"/>
  <c r="T11" i="2"/>
  <c r="U15" i="2"/>
  <c r="T15" i="2"/>
  <c r="U19" i="2"/>
  <c r="T19" i="2"/>
  <c r="U23" i="2"/>
  <c r="T23" i="2"/>
  <c r="U27" i="2"/>
  <c r="T27" i="2"/>
  <c r="U31" i="2"/>
  <c r="T31" i="2"/>
  <c r="U35" i="2"/>
  <c r="T35" i="2"/>
  <c r="U39" i="2"/>
  <c r="T39" i="2"/>
  <c r="U43" i="2"/>
  <c r="T43" i="2"/>
  <c r="U47" i="2"/>
  <c r="T47" i="2"/>
  <c r="U51" i="2"/>
  <c r="T51" i="2"/>
  <c r="U55" i="2"/>
  <c r="T55" i="2"/>
  <c r="U59" i="2"/>
  <c r="T59" i="2"/>
  <c r="U71" i="2"/>
  <c r="T71" i="2"/>
  <c r="U75" i="2"/>
  <c r="T75" i="2"/>
  <c r="U79" i="2"/>
  <c r="T79" i="2"/>
  <c r="U83" i="2"/>
  <c r="T83" i="2"/>
  <c r="U87" i="2"/>
  <c r="T87" i="2"/>
  <c r="U91" i="2"/>
  <c r="T91" i="2"/>
  <c r="U95" i="2"/>
  <c r="T95" i="2"/>
  <c r="U99" i="2"/>
  <c r="T99" i="2"/>
  <c r="U103" i="2"/>
  <c r="T103" i="2"/>
  <c r="U107" i="2"/>
  <c r="T107" i="2"/>
  <c r="U111" i="2"/>
  <c r="T111" i="2"/>
  <c r="U115" i="2"/>
  <c r="T115" i="2"/>
  <c r="U119" i="2"/>
  <c r="T119" i="2"/>
  <c r="U123" i="2"/>
  <c r="T123" i="2"/>
  <c r="U139" i="2"/>
  <c r="T139" i="2"/>
  <c r="U143" i="2"/>
  <c r="T143" i="2"/>
  <c r="U147" i="2"/>
  <c r="T147" i="2"/>
  <c r="U151" i="2"/>
  <c r="T151" i="2"/>
  <c r="U155" i="2"/>
  <c r="T155" i="2"/>
  <c r="U159" i="2"/>
  <c r="T159" i="2"/>
  <c r="U163" i="2"/>
  <c r="T163" i="2"/>
  <c r="U167" i="2"/>
  <c r="T167" i="2"/>
  <c r="U171" i="2"/>
  <c r="T171" i="2"/>
  <c r="U175" i="2"/>
  <c r="T175" i="2"/>
  <c r="U179" i="2"/>
  <c r="T179" i="2"/>
  <c r="U183" i="2"/>
  <c r="T183" i="2"/>
  <c r="U187" i="2"/>
  <c r="T187" i="2"/>
  <c r="U191" i="2"/>
  <c r="T191" i="2"/>
  <c r="U195" i="2"/>
  <c r="T195" i="2"/>
  <c r="Q4" i="2"/>
  <c r="S4" i="2"/>
  <c r="R4" i="2"/>
  <c r="S8" i="2"/>
  <c r="R8" i="2"/>
  <c r="Q8" i="2"/>
  <c r="Q12" i="2"/>
  <c r="S12" i="2"/>
  <c r="R12" i="2"/>
  <c r="S16" i="2"/>
  <c r="R16" i="2"/>
  <c r="Q16" i="2"/>
  <c r="Q20" i="2"/>
  <c r="S20" i="2"/>
  <c r="R20" i="2"/>
  <c r="R24" i="2"/>
  <c r="S24" i="2"/>
  <c r="Q24" i="2"/>
  <c r="S28" i="2"/>
  <c r="Q28" i="2"/>
  <c r="R28" i="2"/>
  <c r="S32" i="2"/>
  <c r="R32" i="2"/>
  <c r="Q32" i="2"/>
  <c r="S36" i="2"/>
  <c r="Q36" i="2"/>
  <c r="R36" i="2"/>
  <c r="S40" i="2"/>
  <c r="R40" i="2"/>
  <c r="Q40" i="2"/>
  <c r="S44" i="2"/>
  <c r="Q44" i="2"/>
  <c r="R44" i="2"/>
  <c r="S48" i="2"/>
  <c r="R48" i="2"/>
  <c r="Q48" i="2"/>
  <c r="S52" i="2"/>
  <c r="Q52" i="2"/>
  <c r="R52" i="2"/>
  <c r="S56" i="2"/>
  <c r="R56" i="2"/>
  <c r="Q56" i="2"/>
  <c r="S60" i="2"/>
  <c r="Q60" i="2"/>
  <c r="R60" i="2"/>
  <c r="S64" i="2"/>
  <c r="R64" i="2"/>
  <c r="Q68" i="2"/>
  <c r="S68" i="2"/>
  <c r="R68" i="2"/>
  <c r="S72" i="2"/>
  <c r="R72" i="2"/>
  <c r="Q72" i="2"/>
  <c r="S76" i="2"/>
  <c r="Q76" i="2"/>
  <c r="R76" i="2"/>
  <c r="S80" i="2"/>
  <c r="R80" i="2"/>
  <c r="Q80" i="2"/>
  <c r="S84" i="2"/>
  <c r="Q84" i="2"/>
  <c r="R84" i="2"/>
  <c r="R88" i="2"/>
  <c r="S88" i="2"/>
  <c r="Q88" i="2"/>
  <c r="S92" i="2"/>
  <c r="R92" i="2"/>
  <c r="Q92" i="2"/>
  <c r="S96" i="2"/>
  <c r="R96" i="2"/>
  <c r="Q96" i="2"/>
  <c r="S100" i="2"/>
  <c r="Q100" i="2"/>
  <c r="R100" i="2"/>
  <c r="S104" i="2"/>
  <c r="R104" i="2"/>
  <c r="Q104" i="2"/>
  <c r="S108" i="2"/>
  <c r="R108" i="2"/>
  <c r="Q108" i="2"/>
  <c r="S112" i="2"/>
  <c r="R112" i="2"/>
  <c r="Q112" i="2"/>
  <c r="Q116" i="2"/>
  <c r="S116" i="2"/>
  <c r="R116" i="2"/>
  <c r="S120" i="2"/>
  <c r="R120" i="2"/>
  <c r="Q120" i="2"/>
  <c r="S124" i="2"/>
  <c r="R124" i="2"/>
  <c r="Q124" i="2"/>
  <c r="S128" i="2"/>
  <c r="R128" i="2"/>
  <c r="S132" i="2"/>
  <c r="R132" i="2"/>
  <c r="S136" i="2"/>
  <c r="R136" i="2"/>
  <c r="S140" i="2"/>
  <c r="R140" i="2"/>
  <c r="Q140" i="2"/>
  <c r="S144" i="2"/>
  <c r="R144" i="2"/>
  <c r="Q144" i="2"/>
  <c r="S148" i="2"/>
  <c r="Q148" i="2"/>
  <c r="R148" i="2"/>
  <c r="S152" i="2"/>
  <c r="R152" i="2"/>
  <c r="Q152" i="2"/>
  <c r="S156" i="2"/>
  <c r="R156" i="2"/>
  <c r="Q156" i="2"/>
  <c r="S160" i="2"/>
  <c r="R160" i="2"/>
  <c r="Q160" i="2"/>
  <c r="S164" i="2"/>
  <c r="Q164" i="2"/>
  <c r="R164" i="2"/>
  <c r="S168" i="2"/>
  <c r="R168" i="2"/>
  <c r="Q168" i="2"/>
  <c r="S172" i="2"/>
  <c r="R172" i="2"/>
  <c r="Q172" i="2"/>
  <c r="S176" i="2"/>
  <c r="R176" i="2"/>
  <c r="Q176" i="2"/>
  <c r="S180" i="2"/>
  <c r="Q180" i="2"/>
  <c r="R180" i="2"/>
  <c r="S184" i="2"/>
  <c r="R184" i="2"/>
  <c r="Q184" i="2"/>
  <c r="S188" i="2"/>
  <c r="R188" i="2"/>
  <c r="Q188" i="2"/>
  <c r="S192" i="2"/>
  <c r="R192" i="2"/>
  <c r="Q192" i="2"/>
  <c r="S196" i="2"/>
  <c r="Q196" i="2"/>
  <c r="R196" i="2"/>
  <c r="S5" i="2"/>
  <c r="R5" i="2"/>
  <c r="Q5" i="2"/>
  <c r="S9" i="2"/>
  <c r="Q9" i="2"/>
  <c r="R9" i="2"/>
  <c r="S13" i="2"/>
  <c r="R13" i="2"/>
  <c r="Q13" i="2"/>
  <c r="S17" i="2"/>
  <c r="R17" i="2"/>
  <c r="Q17" i="2"/>
  <c r="S21" i="2"/>
  <c r="R21" i="2"/>
  <c r="Q21" i="2"/>
  <c r="S25" i="2"/>
  <c r="Q25" i="2"/>
  <c r="R25" i="2"/>
  <c r="S29" i="2"/>
  <c r="R29" i="2"/>
  <c r="Q29" i="2"/>
  <c r="S33" i="2"/>
  <c r="R33" i="2"/>
  <c r="Q33" i="2"/>
  <c r="S37" i="2"/>
  <c r="R37" i="2"/>
  <c r="Q37" i="2"/>
  <c r="Q41" i="2"/>
  <c r="S41" i="2"/>
  <c r="R41" i="2"/>
  <c r="S45" i="2"/>
  <c r="R45" i="2"/>
  <c r="Q45" i="2"/>
  <c r="R49" i="2"/>
  <c r="Q49" i="2"/>
  <c r="S49" i="2"/>
  <c r="S53" i="2"/>
  <c r="R53" i="2"/>
  <c r="Q53" i="2"/>
  <c r="S57" i="2"/>
  <c r="Q57" i="2"/>
  <c r="R57" i="2"/>
  <c r="R61" i="2"/>
  <c r="S61" i="2"/>
  <c r="S65" i="2"/>
  <c r="R65" i="2"/>
  <c r="S69" i="2"/>
  <c r="R69" i="2"/>
  <c r="Q69" i="2"/>
  <c r="S73" i="2"/>
  <c r="Q73" i="2"/>
  <c r="R73" i="2"/>
  <c r="R77" i="2"/>
  <c r="S77" i="2"/>
  <c r="Q77" i="2"/>
  <c r="S81" i="2"/>
  <c r="R81" i="2"/>
  <c r="Q81" i="2"/>
  <c r="S85" i="2"/>
  <c r="R85" i="2"/>
  <c r="Q85" i="2"/>
  <c r="S89" i="2"/>
  <c r="Q89" i="2"/>
  <c r="R89" i="2"/>
  <c r="S93" i="2"/>
  <c r="R93" i="2"/>
  <c r="Q93" i="2"/>
  <c r="S97" i="2"/>
  <c r="R97" i="2"/>
  <c r="Q97" i="2"/>
  <c r="S101" i="2"/>
  <c r="R101" i="2"/>
  <c r="Q101" i="2"/>
  <c r="Q105" i="2"/>
  <c r="S105" i="2"/>
  <c r="R105" i="2"/>
  <c r="S109" i="2"/>
  <c r="R109" i="2"/>
  <c r="Q109" i="2"/>
  <c r="S113" i="2"/>
  <c r="R113" i="2"/>
  <c r="Q113" i="2"/>
  <c r="S117" i="2"/>
  <c r="R117" i="2"/>
  <c r="Q117" i="2"/>
  <c r="S121" i="2"/>
  <c r="Q121" i="2"/>
  <c r="R121" i="2"/>
  <c r="R125" i="2"/>
  <c r="S125" i="2"/>
  <c r="Q125" i="2"/>
  <c r="S129" i="2"/>
  <c r="R129" i="2"/>
  <c r="S133" i="2"/>
  <c r="R133" i="2"/>
  <c r="S137" i="2"/>
  <c r="R137" i="2"/>
  <c r="S141" i="2"/>
  <c r="R141" i="2"/>
  <c r="Q141" i="2"/>
  <c r="R145" i="2"/>
  <c r="Q145" i="2"/>
  <c r="S145" i="2"/>
  <c r="S149" i="2"/>
  <c r="R149" i="2"/>
  <c r="Q149" i="2"/>
  <c r="Q153" i="2"/>
  <c r="S153" i="2"/>
  <c r="R153" i="2"/>
  <c r="S157" i="2"/>
  <c r="R157" i="2"/>
  <c r="Q157" i="2"/>
  <c r="S161" i="2"/>
  <c r="R161" i="2"/>
  <c r="Q161" i="2"/>
  <c r="S165" i="2"/>
  <c r="R165" i="2"/>
  <c r="Q165" i="2"/>
  <c r="S169" i="2"/>
  <c r="Q169" i="2"/>
  <c r="R169" i="2"/>
  <c r="R173" i="2"/>
  <c r="S173" i="2"/>
  <c r="Q173" i="2"/>
  <c r="S177" i="2"/>
  <c r="R177" i="2"/>
  <c r="Q177" i="2"/>
  <c r="S181" i="2"/>
  <c r="R181" i="2"/>
  <c r="Q181" i="2"/>
  <c r="S185" i="2"/>
  <c r="Q185" i="2"/>
  <c r="R185" i="2"/>
  <c r="S189" i="2"/>
  <c r="R189" i="2"/>
  <c r="Q189" i="2"/>
  <c r="S193" i="2"/>
  <c r="R193" i="2"/>
  <c r="Q193" i="2"/>
  <c r="S197" i="2"/>
  <c r="R197" i="2"/>
  <c r="S2" i="2"/>
  <c r="R2" i="2"/>
  <c r="Q2" i="2"/>
  <c r="S6" i="2"/>
  <c r="R6" i="2"/>
  <c r="Q6" i="2"/>
  <c r="S10" i="2"/>
  <c r="R10" i="2"/>
  <c r="Q10" i="2"/>
  <c r="S14" i="2"/>
  <c r="R14" i="2"/>
  <c r="Q14" i="2"/>
  <c r="R18" i="2"/>
  <c r="S18" i="2"/>
  <c r="Q18" i="2"/>
  <c r="S22" i="2"/>
  <c r="R22" i="2"/>
  <c r="Q22" i="2"/>
  <c r="S26" i="2"/>
  <c r="R26" i="2"/>
  <c r="Q26" i="2"/>
  <c r="R30" i="2"/>
  <c r="Q30" i="2"/>
  <c r="S30" i="2"/>
  <c r="S34" i="2"/>
  <c r="R34" i="2"/>
  <c r="Q34" i="2"/>
  <c r="R38" i="2"/>
  <c r="S38" i="2"/>
  <c r="Q38" i="2"/>
  <c r="S42" i="2"/>
  <c r="R42" i="2"/>
  <c r="Q42" i="2"/>
  <c r="R46" i="2"/>
  <c r="S46" i="2"/>
  <c r="Q46" i="2"/>
  <c r="S50" i="2"/>
  <c r="R50" i="2"/>
  <c r="Q50" i="2"/>
  <c r="S54" i="2"/>
  <c r="R54" i="2"/>
  <c r="Q54" i="2"/>
  <c r="S58" i="2"/>
  <c r="R58" i="2"/>
  <c r="Q58" i="2"/>
  <c r="S62" i="2"/>
  <c r="R62" i="2"/>
  <c r="R66" i="2"/>
  <c r="S66" i="2"/>
  <c r="R70" i="2"/>
  <c r="S70" i="2"/>
  <c r="Q70" i="2"/>
  <c r="S74" i="2"/>
  <c r="R74" i="2"/>
  <c r="Q74" i="2"/>
  <c r="S78" i="2"/>
  <c r="R78" i="2"/>
  <c r="Q78" i="2"/>
  <c r="S82" i="2"/>
  <c r="R82" i="2"/>
  <c r="Q82" i="2"/>
  <c r="S86" i="2"/>
  <c r="R86" i="2"/>
  <c r="Q86" i="2"/>
  <c r="S90" i="2"/>
  <c r="R90" i="2"/>
  <c r="Q90" i="2"/>
  <c r="R94" i="2"/>
  <c r="S94" i="2"/>
  <c r="Q94" i="2"/>
  <c r="R98" i="2"/>
  <c r="S98" i="2"/>
  <c r="Q98" i="2"/>
  <c r="S102" i="2"/>
  <c r="R102" i="2"/>
  <c r="Q102" i="2"/>
  <c r="S106" i="2"/>
  <c r="R106" i="2"/>
  <c r="Q106" i="2"/>
  <c r="S110" i="2"/>
  <c r="R110" i="2"/>
  <c r="Q110" i="2"/>
  <c r="S114" i="2"/>
  <c r="R114" i="2"/>
  <c r="Q114" i="2"/>
  <c r="R118" i="2"/>
  <c r="S118" i="2"/>
  <c r="Q118" i="2"/>
  <c r="S122" i="2"/>
  <c r="R122" i="2"/>
  <c r="Q122" i="2"/>
  <c r="R126" i="2"/>
  <c r="S126" i="2"/>
  <c r="Q126" i="2"/>
  <c r="S130" i="2"/>
  <c r="R130" i="2"/>
  <c r="R134" i="2"/>
  <c r="S134" i="2"/>
  <c r="S138" i="2"/>
  <c r="R138" i="2"/>
  <c r="S142" i="2"/>
  <c r="R142" i="2"/>
  <c r="Q142" i="2"/>
  <c r="R146" i="2"/>
  <c r="S146" i="2"/>
  <c r="Q146" i="2"/>
  <c r="R150" i="2"/>
  <c r="S150" i="2"/>
  <c r="Q150" i="2"/>
  <c r="S154" i="2"/>
  <c r="R154" i="2"/>
  <c r="Q154" i="2"/>
  <c r="R158" i="2"/>
  <c r="Q158" i="2"/>
  <c r="S158" i="2"/>
  <c r="S162" i="2"/>
  <c r="R162" i="2"/>
  <c r="Q162" i="2"/>
  <c r="R166" i="2"/>
  <c r="S166" i="2"/>
  <c r="Q166" i="2"/>
  <c r="S170" i="2"/>
  <c r="R170" i="2"/>
  <c r="Q170" i="2"/>
  <c r="R174" i="2"/>
  <c r="S174" i="2"/>
  <c r="Q174" i="2"/>
  <c r="R178" i="2"/>
  <c r="S178" i="2"/>
  <c r="Q178" i="2"/>
  <c r="R182" i="2"/>
  <c r="S182" i="2"/>
  <c r="Q182" i="2"/>
  <c r="S186" i="2"/>
  <c r="R186" i="2"/>
  <c r="Q186" i="2"/>
  <c r="S190" i="2"/>
  <c r="R190" i="2"/>
  <c r="Q190" i="2"/>
  <c r="R194" i="2"/>
  <c r="S194" i="2"/>
  <c r="Q194" i="2"/>
  <c r="S3" i="2"/>
  <c r="Q3" i="2"/>
  <c r="R3" i="2"/>
  <c r="S7" i="2"/>
  <c r="Q7" i="2"/>
  <c r="R7" i="2"/>
  <c r="S11" i="2"/>
  <c r="Q11" i="2"/>
  <c r="R11" i="2"/>
  <c r="S15" i="2"/>
  <c r="Q15" i="2"/>
  <c r="R15" i="2"/>
  <c r="S19" i="2"/>
  <c r="Q19" i="2"/>
  <c r="R19" i="2"/>
  <c r="S23" i="2"/>
  <c r="Q23" i="2"/>
  <c r="R23" i="2"/>
  <c r="S27" i="2"/>
  <c r="Q27" i="2"/>
  <c r="R27" i="2"/>
  <c r="S31" i="2"/>
  <c r="Q31" i="2"/>
  <c r="R31" i="2"/>
  <c r="S35" i="2"/>
  <c r="Q35" i="2"/>
  <c r="R35" i="2"/>
  <c r="S39" i="2"/>
  <c r="Q39" i="2"/>
  <c r="R39" i="2"/>
  <c r="S43" i="2"/>
  <c r="Q43" i="2"/>
  <c r="R43" i="2"/>
  <c r="S47" i="2"/>
  <c r="Q47" i="2"/>
  <c r="R47" i="2"/>
  <c r="S51" i="2"/>
  <c r="Q51" i="2"/>
  <c r="R51" i="2"/>
  <c r="S55" i="2"/>
  <c r="Q55" i="2"/>
  <c r="R55" i="2"/>
  <c r="S59" i="2"/>
  <c r="Q59" i="2"/>
  <c r="R59" i="2"/>
  <c r="S63" i="2"/>
  <c r="R63" i="2"/>
  <c r="S67" i="2"/>
  <c r="R67" i="2"/>
  <c r="S71" i="2"/>
  <c r="Q71" i="2"/>
  <c r="R71" i="2"/>
  <c r="S75" i="2"/>
  <c r="Q75" i="2"/>
  <c r="R75" i="2"/>
  <c r="S79" i="2"/>
  <c r="Q79" i="2"/>
  <c r="R79" i="2"/>
  <c r="S83" i="2"/>
  <c r="Q83" i="2"/>
  <c r="R83" i="2"/>
  <c r="S87" i="2"/>
  <c r="Q87" i="2"/>
  <c r="R87" i="2"/>
  <c r="S91" i="2"/>
  <c r="Q91" i="2"/>
  <c r="R91" i="2"/>
  <c r="S95" i="2"/>
  <c r="Q95" i="2"/>
  <c r="R95" i="2"/>
  <c r="S99" i="2"/>
  <c r="Q99" i="2"/>
  <c r="R99" i="2"/>
  <c r="S103" i="2"/>
  <c r="Q103" i="2"/>
  <c r="R103" i="2"/>
  <c r="S107" i="2"/>
  <c r="Q107" i="2"/>
  <c r="R107" i="2"/>
  <c r="S111" i="2"/>
  <c r="Q111" i="2"/>
  <c r="R111" i="2"/>
  <c r="S115" i="2"/>
  <c r="Q115" i="2"/>
  <c r="R115" i="2"/>
  <c r="S119" i="2"/>
  <c r="Q119" i="2"/>
  <c r="R119" i="2"/>
  <c r="S123" i="2"/>
  <c r="Q123" i="2"/>
  <c r="R123" i="2"/>
  <c r="S127" i="2"/>
  <c r="R127" i="2"/>
  <c r="S131" i="2"/>
  <c r="R131" i="2"/>
  <c r="S135" i="2"/>
  <c r="R135" i="2"/>
  <c r="S139" i="2"/>
  <c r="Q139" i="2"/>
  <c r="R139" i="2"/>
  <c r="S143" i="2"/>
  <c r="Q143" i="2"/>
  <c r="R143" i="2"/>
  <c r="S147" i="2"/>
  <c r="Q147" i="2"/>
  <c r="R147" i="2"/>
  <c r="Q151" i="2"/>
  <c r="S151" i="2"/>
  <c r="R151" i="2"/>
  <c r="S155" i="2"/>
  <c r="Q155" i="2"/>
  <c r="R155" i="2"/>
  <c r="S159" i="2"/>
  <c r="Q159" i="2"/>
  <c r="R159" i="2"/>
  <c r="Q163" i="2"/>
  <c r="S163" i="2"/>
  <c r="R163" i="2"/>
  <c r="Q167" i="2"/>
  <c r="R167" i="2"/>
  <c r="S167" i="2"/>
  <c r="Q171" i="2"/>
  <c r="S171" i="2"/>
  <c r="R171" i="2"/>
  <c r="S175" i="2"/>
  <c r="Q175" i="2"/>
  <c r="R175" i="2"/>
  <c r="Q179" i="2"/>
  <c r="S179" i="2"/>
  <c r="R179" i="2"/>
  <c r="S183" i="2"/>
  <c r="Q183" i="2"/>
  <c r="R183" i="2"/>
  <c r="Q187" i="2"/>
  <c r="R187" i="2"/>
  <c r="S187" i="2"/>
  <c r="S191" i="2"/>
  <c r="Q191" i="2"/>
  <c r="R191" i="2"/>
  <c r="Q195" i="2"/>
  <c r="S195" i="2"/>
  <c r="R195" i="2"/>
</calcChain>
</file>

<file path=xl/comments1.xml><?xml version="1.0" encoding="utf-8"?>
<comments xmlns="http://schemas.openxmlformats.org/spreadsheetml/2006/main">
  <authors>
    <author>Ciaran Hughes</author>
  </authors>
  <commentList>
    <comment ref="A8" authorId="0" shapeId="0">
      <text>
        <r>
          <rPr>
            <b/>
            <sz val="9"/>
            <color indexed="81"/>
            <rFont val="Tahoma"/>
            <family val="2"/>
          </rPr>
          <t>Ciaran Hughes:</t>
        </r>
        <r>
          <rPr>
            <sz val="9"/>
            <color indexed="81"/>
            <rFont val="Tahoma"/>
            <family val="2"/>
          </rPr>
          <t xml:space="preserve">
Not on website, to be added</t>
        </r>
      </text>
    </comment>
    <comment ref="A11" authorId="0" shapeId="0">
      <text>
        <r>
          <rPr>
            <b/>
            <sz val="9"/>
            <color indexed="81"/>
            <rFont val="Tahoma"/>
            <family val="2"/>
          </rPr>
          <t>Ciaran Hughes:
Not on website, to be added</t>
        </r>
      </text>
    </comment>
    <comment ref="A15" authorId="0" shapeId="0">
      <text>
        <r>
          <rPr>
            <b/>
            <sz val="9"/>
            <color indexed="81"/>
            <rFont val="Tahoma"/>
            <family val="2"/>
          </rPr>
          <t>Ciaran Hughes:</t>
        </r>
        <r>
          <rPr>
            <sz val="9"/>
            <color indexed="81"/>
            <rFont val="Tahoma"/>
            <family val="2"/>
          </rPr>
          <t xml:space="preserve">
Not on website, to be added</t>
        </r>
      </text>
    </comment>
  </commentList>
</comments>
</file>

<file path=xl/comments2.xml><?xml version="1.0" encoding="utf-8"?>
<comments xmlns="http://schemas.openxmlformats.org/spreadsheetml/2006/main">
  <authors>
    <author>Barbara McHugh</author>
  </authors>
  <commentList>
    <comment ref="I147" authorId="0" shapeId="0">
      <text>
        <r>
          <rPr>
            <b/>
            <sz val="9"/>
            <color indexed="81"/>
            <rFont val="Tahoma"/>
            <family val="2"/>
          </rPr>
          <t>Barbara McHugh:</t>
        </r>
        <r>
          <rPr>
            <sz val="9"/>
            <color indexed="81"/>
            <rFont val="Tahoma"/>
            <family val="2"/>
          </rPr>
          <t xml:space="preserve">
new price 18th may
</t>
        </r>
      </text>
    </comment>
  </commentList>
</comments>
</file>

<file path=xl/comments3.xml><?xml version="1.0" encoding="utf-8"?>
<comments xmlns="http://schemas.openxmlformats.org/spreadsheetml/2006/main">
  <authors>
    <author>marie.mcgowan</author>
  </authors>
  <commentList>
    <comment ref="J126" authorId="0" shapeId="0">
      <text>
        <r>
          <rPr>
            <b/>
            <sz val="9"/>
            <color indexed="81"/>
            <rFont val="Tahoma"/>
            <family val="2"/>
          </rPr>
          <t>PRICE FOR A SINGLE HANGER</t>
        </r>
      </text>
    </comment>
  </commentList>
</comments>
</file>

<file path=xl/comments4.xml><?xml version="1.0" encoding="utf-8"?>
<comments xmlns="http://schemas.openxmlformats.org/spreadsheetml/2006/main">
  <authors>
    <author>Ciaran Hughes</author>
  </authors>
  <commentList>
    <comment ref="A7" authorId="0" shapeId="0">
      <text>
        <r>
          <rPr>
            <b/>
            <sz val="9"/>
            <color indexed="81"/>
            <rFont val="Tahoma"/>
            <family val="2"/>
          </rPr>
          <t>Ciaran Hughes:</t>
        </r>
        <r>
          <rPr>
            <sz val="9"/>
            <color indexed="81"/>
            <rFont val="Tahoma"/>
            <family val="2"/>
          </rPr>
          <t xml:space="preserve">
Not on website, to be added</t>
        </r>
      </text>
    </comment>
    <comment ref="A10" authorId="0" shapeId="0">
      <text>
        <r>
          <rPr>
            <b/>
            <sz val="9"/>
            <color indexed="81"/>
            <rFont val="Tahoma"/>
            <family val="2"/>
          </rPr>
          <t>Ciaran Hughes:
Not on website, to be added</t>
        </r>
      </text>
    </comment>
    <comment ref="A14" authorId="0" shapeId="0">
      <text>
        <r>
          <rPr>
            <b/>
            <sz val="9"/>
            <color indexed="81"/>
            <rFont val="Tahoma"/>
            <family val="2"/>
          </rPr>
          <t>Ciaran Hughes:</t>
        </r>
        <r>
          <rPr>
            <sz val="9"/>
            <color indexed="81"/>
            <rFont val="Tahoma"/>
            <family val="2"/>
          </rPr>
          <t xml:space="preserve">
Not on website, to be added</t>
        </r>
      </text>
    </comment>
  </commentList>
</comments>
</file>

<file path=xl/comments5.xml><?xml version="1.0" encoding="utf-8"?>
<comments xmlns="http://schemas.openxmlformats.org/spreadsheetml/2006/main">
  <authors>
    <author>marie.mcgowan</author>
  </authors>
  <commentList>
    <comment ref="K126" authorId="0" shapeId="0">
      <text>
        <r>
          <rPr>
            <b/>
            <sz val="9"/>
            <color indexed="81"/>
            <rFont val="Tahoma"/>
            <family val="2"/>
          </rPr>
          <t>PRICE FOR A SINGLE HANGER</t>
        </r>
      </text>
    </comment>
  </commentList>
</comments>
</file>

<file path=xl/comments6.xml><?xml version="1.0" encoding="utf-8"?>
<comments xmlns="http://schemas.openxmlformats.org/spreadsheetml/2006/main">
  <authors>
    <author>Ciaran Hughes</author>
  </authors>
  <commentList>
    <comment ref="A7" authorId="0" shapeId="0">
      <text>
        <r>
          <rPr>
            <b/>
            <sz val="9"/>
            <color indexed="81"/>
            <rFont val="Tahoma"/>
            <family val="2"/>
          </rPr>
          <t>Ciaran Hughes:</t>
        </r>
        <r>
          <rPr>
            <sz val="9"/>
            <color indexed="81"/>
            <rFont val="Tahoma"/>
            <family val="2"/>
          </rPr>
          <t xml:space="preserve">
Not on website, to be added</t>
        </r>
      </text>
    </comment>
    <comment ref="A10" authorId="0" shapeId="0">
      <text>
        <r>
          <rPr>
            <b/>
            <sz val="9"/>
            <color indexed="81"/>
            <rFont val="Tahoma"/>
            <family val="2"/>
          </rPr>
          <t>Ciaran Hughes:
Not on website, to be added</t>
        </r>
      </text>
    </comment>
    <comment ref="A14" authorId="0" shapeId="0">
      <text>
        <r>
          <rPr>
            <b/>
            <sz val="9"/>
            <color indexed="81"/>
            <rFont val="Tahoma"/>
            <family val="2"/>
          </rPr>
          <t>Ciaran Hughes:</t>
        </r>
        <r>
          <rPr>
            <sz val="9"/>
            <color indexed="81"/>
            <rFont val="Tahoma"/>
            <family val="2"/>
          </rPr>
          <t xml:space="preserve">
Not on website, to be added</t>
        </r>
      </text>
    </comment>
  </commentList>
</comments>
</file>

<file path=xl/sharedStrings.xml><?xml version="1.0" encoding="utf-8"?>
<sst xmlns="http://schemas.openxmlformats.org/spreadsheetml/2006/main" count="20485" uniqueCount="2502">
  <si>
    <t>Company Name</t>
  </si>
  <si>
    <t>Laird Property Services</t>
  </si>
  <si>
    <t>LA001</t>
  </si>
  <si>
    <t>Belvoir Edinburgh</t>
  </si>
  <si>
    <t>BEL001</t>
  </si>
  <si>
    <t>Belvoir Falkirk</t>
  </si>
  <si>
    <t>BEL002</t>
  </si>
  <si>
    <t>Gladstones</t>
  </si>
  <si>
    <t>GL004</t>
  </si>
  <si>
    <t>Adaero Property Investments</t>
  </si>
  <si>
    <t>AD002</t>
  </si>
  <si>
    <t>Lanarkshire Credit Union</t>
  </si>
  <si>
    <t>IPMUK</t>
  </si>
  <si>
    <t xml:space="preserve">Universal Leasing account </t>
  </si>
  <si>
    <t>LCU001</t>
  </si>
  <si>
    <t>Sutherland Management Ltd</t>
  </si>
  <si>
    <t>SUTH001</t>
  </si>
  <si>
    <t>CA001</t>
  </si>
  <si>
    <t>Central Apartments Tranent</t>
  </si>
  <si>
    <t>Aspect Residential</t>
  </si>
  <si>
    <t>Braemore</t>
  </si>
  <si>
    <t>Orchard &amp; Shipman</t>
  </si>
  <si>
    <t>AS001</t>
  </si>
  <si>
    <t>No</t>
  </si>
  <si>
    <t>Yes</t>
  </si>
  <si>
    <t>Letting Agent</t>
  </si>
  <si>
    <t>Credit Union</t>
  </si>
  <si>
    <t>DJ Alexander</t>
  </si>
  <si>
    <t>DJ Alexander's Customer Login</t>
  </si>
  <si>
    <t>Additional Information</t>
  </si>
  <si>
    <t>Sage Account Number</t>
  </si>
  <si>
    <t>TFS Pricelist to use</t>
  </si>
  <si>
    <t>% Mark up on Buy price (white goods fixed price) = Sell Price</t>
  </si>
  <si>
    <t>NR @ 75% &amp; CR @ type3 SXL pricing</t>
  </si>
  <si>
    <t>% Discount on Sell Price (white goods fixed Priced NO DISCOUNT)</t>
  </si>
  <si>
    <t>Category</t>
  </si>
  <si>
    <t>Sub Cat</t>
  </si>
  <si>
    <t>Item</t>
  </si>
  <si>
    <t>Range/Brand</t>
  </si>
  <si>
    <t>Web product Name</t>
  </si>
  <si>
    <t>Product Description</t>
  </si>
  <si>
    <t>Availability</t>
  </si>
  <si>
    <t>Cost Price (ex VAT</t>
  </si>
  <si>
    <t>Mark up %</t>
  </si>
  <si>
    <t>Selling Price (exc VAT)</t>
  </si>
  <si>
    <t>Delivery Timescale (Working days)</t>
  </si>
  <si>
    <t>BEDBAS0009</t>
  </si>
  <si>
    <t>Bedroom</t>
  </si>
  <si>
    <t>Bed Frames</t>
  </si>
  <si>
    <t>Bed Frames Metal Double</t>
  </si>
  <si>
    <t>Leanne</t>
  </si>
  <si>
    <t>Leanne Bed Frame Metal - Double</t>
  </si>
  <si>
    <t xml:space="preserve">Contemporary double metal bed frame with metal bar base for extra strength and additional centre legs on side rails for durability. Comes with one year warranty. </t>
  </si>
  <si>
    <t>Stock</t>
  </si>
  <si>
    <t>2 days</t>
  </si>
  <si>
    <t>BEDBAS0013</t>
  </si>
  <si>
    <t>Bed Frame Wood Double</t>
  </si>
  <si>
    <t>Torino</t>
  </si>
  <si>
    <t>Torino Wooden Bed Frame - Double</t>
  </si>
  <si>
    <t xml:space="preserve">Solid pine double bed frame with straight spindle headboard and low foot end. Slatted base design. Comes with one year warranty. </t>
  </si>
  <si>
    <t>PILLOW0002</t>
  </si>
  <si>
    <t>Bedding</t>
  </si>
  <si>
    <t>Pillow</t>
  </si>
  <si>
    <t>Unbranded</t>
  </si>
  <si>
    <t>Standard size pillow with cotton covering and polyester hollowfibre filling. Machine washable.</t>
  </si>
  <si>
    <t>PILLOW0005</t>
  </si>
  <si>
    <t>Bed Linen</t>
  </si>
  <si>
    <t>Pillow Case - FR</t>
  </si>
  <si>
    <t>Arbry</t>
  </si>
  <si>
    <t xml:space="preserve">Polycotton Standard Pillow Case </t>
  </si>
  <si>
    <t>Manufactured using top quality yarns. Soft, durable and machine washable.</t>
  </si>
  <si>
    <t>DISHWA0001</t>
  </si>
  <si>
    <t>Kitchen</t>
  </si>
  <si>
    <t>Dishwashers</t>
  </si>
  <si>
    <t>Indesit/Montpellier</t>
  </si>
  <si>
    <t>Dishwasher 60cm</t>
  </si>
  <si>
    <t xml:space="preserve">Indesit/Montpellier dishwasher 60cm wide with 12 Place Settings, 4 Temperatures, 5 Programmes and A++ Energy. Comes with two year's warranty. </t>
  </si>
  <si>
    <t>FRIFRE0001</t>
  </si>
  <si>
    <t>Fridges &amp; Fridge Freezers</t>
  </si>
  <si>
    <t>Fridge Freezers Half/half</t>
  </si>
  <si>
    <t>Fridgemaster/Statesman</t>
  </si>
  <si>
    <t>Fridge Freezer</t>
  </si>
  <si>
    <t xml:space="preserve">Fridgemaster/Statesman 50cm freestanding fridge freezer with A+ Energy rating, fridge gross volume 120 litres, freezer gross volume 62 litre with reversible door. Comes with two year's warranty. </t>
  </si>
  <si>
    <t>TUMBLE0001</t>
  </si>
  <si>
    <t>Washing Machines &amp; Dryers</t>
  </si>
  <si>
    <t>Tumble Dryers</t>
  </si>
  <si>
    <t>Condenser Tumble Dryer</t>
  </si>
  <si>
    <t xml:space="preserve">Indesit/Montpellier 8Kg condenser tumble dryer in white with energy efficiency C, reverse tumble action, two heat settings, anti-crease function. Complies to EN 60335-1:2012/A11:2014 &amp; EN 60335-2-11:2010/A11:2012. Comes with two year's warranty. </t>
  </si>
  <si>
    <t>WASHER0001</t>
  </si>
  <si>
    <t>Washer Dryer</t>
  </si>
  <si>
    <t xml:space="preserve">Indesit/Montpellier washer dryer in white with 16 Programmes, delay timer, wash efficiency A, spin efficiency B, energy efficiency B, spin Speed 1000. Features condenser dryer, half load auto, variable wash temperature, variable spin speed, quick wash, three sensor drying levels, 6Kg washing capacity and 5Kg drying capacity. Complies with EN 60335-1:2012/A11:2014 &amp; EN 60335-2-11:2010/A11:2012 &amp; EN 60335-2-7:2010/A11:2013. Comes with two year's warranty. </t>
  </si>
  <si>
    <t>CASSER0002</t>
  </si>
  <si>
    <t>Kitchen Accessories</t>
  </si>
  <si>
    <t>Casserole Set 3 dishes</t>
  </si>
  <si>
    <t>Glass Casserole Set - 3 dishes</t>
  </si>
  <si>
    <t>3 piece glass casserole set suitable for oven to table. Oven and freezer safe. Microwave and dishwasher safe.</t>
  </si>
  <si>
    <t>CLOTHE0001</t>
  </si>
  <si>
    <t>Clothes Horses</t>
  </si>
  <si>
    <t>Clothes Airer</t>
  </si>
  <si>
    <t>3 fold clothes airer. Provides 6mts of drying space</t>
  </si>
  <si>
    <t>CROCKE0001</t>
  </si>
  <si>
    <t>CROCKERY/DINNER SET 16Pcs White</t>
  </si>
  <si>
    <t>16 Piece Dinner Set</t>
  </si>
  <si>
    <t>16 piece white porcelain dinner set - consists of 4 dinner plates, 4 side plates, 4 bowls and 4 mugs. Dishwasher and microwave safe.</t>
  </si>
  <si>
    <t>CUTLER0001</t>
  </si>
  <si>
    <t>Cutlery Set 16 piece</t>
  </si>
  <si>
    <t>16 Piece Cutlery Set</t>
  </si>
  <si>
    <t>16 piece cutlery set in stainless steel with coloured plastic handles. Consists of 4 dinner knives, 4 forks, 4 spoons and 4 teaspoons.</t>
  </si>
  <si>
    <t>KNIFES0003</t>
  </si>
  <si>
    <t>Knife Block</t>
  </si>
  <si>
    <t>Knife block. Consists of 9cm, 14cm, 15.5cm, 22.5cm and 23cm blade and 22cm scissors with wooden holder. Dishwasher safe.</t>
  </si>
  <si>
    <t>GLASSE0001</t>
  </si>
  <si>
    <t>Hi-ball Glasses</t>
  </si>
  <si>
    <t xml:space="preserve">Hi-ball glasses. </t>
  </si>
  <si>
    <t>Hi-ball glass. Sold individually.</t>
  </si>
  <si>
    <t>GLASSE0002</t>
  </si>
  <si>
    <t>Wine Glasses</t>
  </si>
  <si>
    <t xml:space="preserve">Wine glasses. </t>
  </si>
  <si>
    <t>Wine glass. Sold individually.</t>
  </si>
  <si>
    <t>MOPCOM0001</t>
  </si>
  <si>
    <t>Mop (handle &amp; head)</t>
  </si>
  <si>
    <t>Cloth mop with wooden handle.</t>
  </si>
  <si>
    <t>MUGGSS0001</t>
  </si>
  <si>
    <t>Mug</t>
  </si>
  <si>
    <t>Porcelain mug. Sold individually.</t>
  </si>
  <si>
    <t>POTSET0003</t>
  </si>
  <si>
    <t>Pot Sets 3 piece stainless steal</t>
  </si>
  <si>
    <t>3 piece stainless steel saucepan set.</t>
  </si>
  <si>
    <t xml:space="preserve">3 piece stainless steel saucepan set. Consists of 14cm, 16cm and 18cm saucepans. Featuring glass lids with steam vents and bakelite handles and knobs. Suitable for electric and gas hobs. Dishwasher safe. </t>
  </si>
  <si>
    <t>POTSET0004</t>
  </si>
  <si>
    <t>Pot Sets 5 piece stainless steel</t>
  </si>
  <si>
    <t>5 piece stainless steel saucepan set.</t>
  </si>
  <si>
    <t>5 piece stainless steel saucepan set. Consists of 14cm milk pan, 16cm, 18cm and 20cm saucepans and 24cm frying pan. Featuring glass lids with steam vents and bakelite handles and knobs. Suitable for electric and gas hobs. Dishwasher safe.</t>
  </si>
  <si>
    <t>TOWELT0001</t>
  </si>
  <si>
    <t>Tea Towel</t>
  </si>
  <si>
    <t>Cotton tea towel - 3 pack.</t>
  </si>
  <si>
    <t>UTENSI0001</t>
  </si>
  <si>
    <t>Utensil Set</t>
  </si>
  <si>
    <t>5 Piece Utensil Set</t>
  </si>
  <si>
    <t>5 piece utensil stainless steel set. Consists of solid spoon, slotted spoon, ladle, masher and turner. Dishwasher safe.</t>
  </si>
  <si>
    <t>KITCHE0001</t>
  </si>
  <si>
    <t>Pack:  16pc Dinner Set; 16pcs Cutlery Set; 3pc S/S Pot Set; Frying Pan; Chopping Board; Can Opener; Utensil Set Metal; Knife Block; 4 Drinking Glasses; 3 Tea Towel.</t>
  </si>
  <si>
    <t>Essential Kitchen Pack</t>
  </si>
  <si>
    <t>Essential kitchen pack consisting of: 16pc Porcelain Dinner Set (4 dinner plates, 4 side plates, 4 bowls and 4 mugs), 16pcs Cutlery Set in stainless steel with plastic handle (4 dinner knives, 4 forks, 4 spoons and 4 teaspoons), 3pc Stainless Steel Pot Set, Non Stick Frying Pan, Plastic Chopping Board, Can Opener, Metal Utensil Set, Knife Block, 4 Drinking Glasses and 3 Cotton Tea Towels.</t>
  </si>
  <si>
    <t>LAMPEL0002</t>
  </si>
  <si>
    <t>Home Accessories</t>
  </si>
  <si>
    <t>Lighting</t>
  </si>
  <si>
    <t>Living Room Lamp</t>
  </si>
  <si>
    <t>Table lamp with ceramic base for lounge area. Shade to match lamp base shade. For adult and older child use. Conforms to EN 60598-1:2015 (or EN 60598-1:2008/A11:2009) &amp; EN 60598-2-4:1997.</t>
  </si>
  <si>
    <t>MIRROR0002</t>
  </si>
  <si>
    <t>Mirrors</t>
  </si>
  <si>
    <t>Mirror</t>
  </si>
  <si>
    <t>Picture mirror with natural pine surround.</t>
  </si>
  <si>
    <t>VINYLB0001</t>
  </si>
  <si>
    <t>Vinyl Flooring</t>
  </si>
  <si>
    <t>Vinyl's only</t>
  </si>
  <si>
    <t>Atlantic</t>
  </si>
  <si>
    <t>Atlantic Vinyl - Black Slate</t>
  </si>
  <si>
    <t>Black slate effect vinyl.  3mt wide and 2mm thick. Cushioned, R10 slip resistant for general domestic use. Complies with EN 14041:2004. Comes with one year warranty.</t>
  </si>
  <si>
    <t>VINYLW0001</t>
  </si>
  <si>
    <t>Atlantic Vinyl - Wood Effect</t>
  </si>
  <si>
    <t>Wood effect vinyl.  3mt wide and 2mm thick. Cushioned, R10 slip resistant for general domestic use. Complies with EN 14041:2004. Comes with one year warranty.</t>
  </si>
  <si>
    <t>COTMAT0003</t>
  </si>
  <si>
    <t>Nursery</t>
  </si>
  <si>
    <t>Mattresses</t>
  </si>
  <si>
    <t>Cot Mattress</t>
  </si>
  <si>
    <t>Cot mattress with 4" high density hypo allergenic foam. Featuring safety mattress, with machine washable mesh cover. Complies to BS1877-10:2011+A1:2012 and BS7177:2008+A1:2011. Low hazard fire category. Comes with one year warranty.</t>
  </si>
  <si>
    <t>Special</t>
  </si>
  <si>
    <t>10-15 days</t>
  </si>
  <si>
    <t>ARMCHA0002</t>
  </si>
  <si>
    <t>Living Room</t>
  </si>
  <si>
    <t>Armchairs</t>
  </si>
  <si>
    <t xml:space="preserve">Armchair </t>
  </si>
  <si>
    <t>Hoxton Manhattan</t>
  </si>
  <si>
    <t>Hoxton Armchair</t>
  </si>
  <si>
    <t xml:space="preserve">The Hoxton is a versatile armchair that would suit most interiors and decor. A compact chair with low wide feet, black faux Leather fabric and solid wood frame consisting of base rails, springs and other load bearing rails. Comprising of fire resistant foam (CMHR), stain resistant vinyl covering (80% PVC 20% Cotton) and stitched seams. Rub test 80,000.  We recommend to clean this article with a sponge dampened with water and vacuum with a soft brush. Has removable foam filled seat cushions and removable rebound  fibre filled  back cushion. Compliant with BS5852 Part 1 Cigarette and Match and BS5852 FR3 CRIB Ignition Source 5. Complies with EN 12520:2015 strength, durability and safety of seating. Made in the UK. Comes with one year warranty. </t>
  </si>
  <si>
    <t>ARMCHA0003</t>
  </si>
  <si>
    <t xml:space="preserve">The Hoxton is a versatile armchair that would suit most interiors and decor. A compact chair with low wide feet, faux leather brown fabric and solid wood frame consisting of base rails, springs and other load bearing rails. Comprising of fire resistant foam (CMHR), stain resistant vinyl covering (80% PVC 20% Cotton) and stitched seams. Rub test 80,000.  We recommend to clean this article with a sponge dampened with water and vacuum with a soft brush. Has removable foam filled seat cushions and removable rebound  fibre filled  back cushion. Compliant with BS5852 Part 1 Cigarette and Match and BS5852 FR3 CRIB Ignition Source 5. Complies with EN 12520:2015 strength, durability and safety of seating. Made in the UK. Comes with one year warranty. </t>
  </si>
  <si>
    <t>ARMCHA0004</t>
  </si>
  <si>
    <t xml:space="preserve">The Hoxton is a versatile armchair that would suit most interiors and decor. A compact chair with low wide feet, faux leather cream fabric and solid wood frame consisting of base rails, springs and other load bearing rails. Comprising of fire resistant foam (CMHR), stain resistant vinyl covering (80% PVC 20% Cotton) and stitched seams. Rub test 80,000.  We recommend to clean this article with a sponge dampened with water and vacuum with a soft brush. Has removable foam filled seat cushions and removable rebound  fibre filled  back cushion. Compliant with BS5852 Part 1 Cigarette and Match and BS5852 FR3 CRIB Ignition Source 5. Complies with EN 12520:2015 strength, durability and safety of seating. Made in the UK. Comes with one year warranty. </t>
  </si>
  <si>
    <t>ARMCHA0006</t>
  </si>
  <si>
    <t>Upholstered beige armchair (part of suite). Has removable foam filled seat cushion and removable rebound fibre filled back cushion. Fire resistant foam (CMHR), 100% Polyester with solid wood frame which is FSC certified. Care recommendation - vacuum with a soft brush attachment. Compliant with BS5852 Part 1 Cigarette and Match and BS5852 FR3 CRIB Ignition Source 5. Complies with EN 12520:2015 for strength, durability and safety of seating. Made in the UK. Comes with one year warranty.</t>
  </si>
  <si>
    <t>ARMCHA0007</t>
  </si>
  <si>
    <t>Upholstered brown armchair (part of suite). Has removable foam filled seat cushion and removable rebound fibre filled back cushion. Fire resistant foam (CMHR), 100% Polyester with solid wood frame which is FSC certified. Care recommendation - vacuum with a soft brush attachment. Compliant with BS5852 Part 1 Cigarette and Match and BS5852 FR3 CRIB Ignition Source 5. Complies with EN 12520:2015 for strength, durability and safety of seating. Made in the UK. Comes with one year warranty.</t>
  </si>
  <si>
    <t>ARMCHA0008</t>
  </si>
  <si>
    <t>Upholstered grey armchair (part of suite). Has removable foam filled seat cushion and removable rebound fibre filled back cushion. Fire resistant foam (CMHR), 100% Polyester with solid wood frame which is FSC certified. Care recommendation - vacuum with a soft brush attachment. Compliant with BS5852 Part 1 Cigarette and Match and BS5852 FR3 CRIB Ignition Source 5. Complies with EN 12520:2015 for strength, durability and safety of seating. Made in the UK. Comes with one year warranty.</t>
  </si>
  <si>
    <t>ARMCHA0019</t>
  </si>
  <si>
    <t>Barcelona York</t>
  </si>
  <si>
    <t>Barcelona Armchair</t>
  </si>
  <si>
    <t>Faux black leather armchair with FSC Certified wolid wood frame. 80% PVC 20% Cotton. Fire resistant foam (CMHR). Stain resistant vinyl covering with stitched seams. Foam filled fixed seat cushion and removable rebound fibre filled back cushion. We recommend to clean with a damp sponge and vacuum with a soft brush. Complies to EN 12520:2015 for strength, durability and safety of seating. Comes with one year warranty.</t>
  </si>
  <si>
    <t>ARMCHA0020</t>
  </si>
  <si>
    <t>Faux brown leather armchair with FSC Certified wolid wood frame. 80% PVC 20% Cotton. Fire resistant foam (CMHR). Stain resistant vinyl covering with stitched seams. Foam filled fixed seat cushion and removable rebound fibre filled back cushion. We recommend to clean with a damp sponge and vacuum with a soft brush. Complies to EN 12520:2015 for strength, durability and safety of seating. Comes with one year warranty.</t>
  </si>
  <si>
    <t>ARMCHA0025</t>
  </si>
  <si>
    <t>Upholstered aubergine armchair (part of suite). Has removable foam filled seat cushion and removable rebound fibre filled back cushion. Fire resistant foam (CMHR), 100% Polyester with solid wood frame which is FSC certified. Care recommendation - vacuum with a soft brush attachment. Compliant with BS5852 Part 1 Cigarette and Match and BS5852 FR3 CRIB Ignition Source 5. Complies with EN 12520:2015 for strength, durability and safety of seating. Made in the UK. Comes with one year warranty.</t>
  </si>
  <si>
    <t>ARMCHA0026</t>
  </si>
  <si>
    <t>Upholstered teal armchair (part of suite). Has removable foam filled seat cushion and removable rebound fibre filled back cushion. Fire resistant foam (CMHR), 100% Polyester with solid wood frame which is FSC certified. Care recommendation - vacuum with a soft brush attachment. Compliant with BS5852 Part 1 Cigarette and Match and BS5852 FR3 CRIB Ignition Source 5. Complies with EN 12520:2015 for strength, durability and safety of seating. Made in the UK. Comes with one year warranty.</t>
  </si>
  <si>
    <t>BEDSOF0001</t>
  </si>
  <si>
    <t>Sofa Beds</t>
  </si>
  <si>
    <t>Sofa Bed</t>
  </si>
  <si>
    <t>Hoxton Sofa Bed</t>
  </si>
  <si>
    <t>The Hoxton Sofa bed has a three fold action with a 10cm thick mattress. Four additional slats provide support to the polyprop deck at the shoulder and hip area. Slats are mounted by means of 4 springs per slat resulting in a softer suspension. Faux Leather black fabric in 80% PVC 20% Cotton. Features a removable foam filled seat cushion and rebound fibre filled back cushions. Fire resistant foam (CMHR). We recommend to clean this sofa bed with a sponge dampened with water. Compliant with BS5852 Part 1 Cigarette and Match and BS5852 FR3 CRIB Ignition Source 5. Complies with BS7177:2008+A1:2011. Low hazard fire category BS EN 1129-1:1995 Foldaway beds. Mechanism conforms to BS EN 13759:2012. Made in the UK. Comes with one year warranty.</t>
  </si>
  <si>
    <t>BEDSOF0003</t>
  </si>
  <si>
    <t>The Hoxton Sofa bed has a three fold action with a 10cm thick mattress. Four additional slats provide support to the polyprop deck at the shoulder and hip area. Slats are mounted by means of 4 springs per slat resulting in a softer suspension. Faux Leather brown fabric in 80% PVC 20% Cotton. Features a removable foam filled seat cushion and rebound fibre filled back cushions. Fire resistant foam (CMHR). We recommend to clean this sofa bed with a sponge dampened with water. Compliant with BS5852 Part 1 Cigarette and Match and BS5852 FR3 CRIB Ignition Source 5. Complies with BS7177:2008+A1:2011. Low hazard fire category BS EN 1129-1:1995 Foldaway beds. Mechanism conforms to BS EN 13759:2012. Made in the UK. Comes with one year warranty.</t>
  </si>
  <si>
    <t>SOFA2M0001</t>
  </si>
  <si>
    <t>Sofas</t>
  </si>
  <si>
    <t>Sofas 2 Seater</t>
  </si>
  <si>
    <t>Hoxton Sofa</t>
  </si>
  <si>
    <t xml:space="preserve">Two seater upholstered sofa featuring a fixed cover with removable foam filled seat cushions and removable rebound fibre filled back cushions. Fire resistant foam (CMHR).  100% Polyester with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a one year warranty. </t>
  </si>
  <si>
    <t>SOFA2M0002</t>
  </si>
  <si>
    <t>The Hoxton is a versatile two seater sofa that would suit most interiors and decor. A compact sofa with low wide feet. Faux Leather black fabric. Solid wood frame consisting of base rails, springs and other load bearing rails. Fire resistant foam (CMHR) and stain resistant vinyl covering in 80% PVC 20% Cotton with stitched seams. Rub test 80,000. We recommend to clean this article with a sponge dampened with water and vacuum with a soft brush. Features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t>
  </si>
  <si>
    <t>SOFA2M0003</t>
  </si>
  <si>
    <t xml:space="preserve">Two seater upholstered brown sofa. Fixed cover with removable foam filled seat cushions and removable rebound fibre filled back cushions. Fire resistant foam (CMHR).  100% Polyester.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</si>
  <si>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SOFAM0004</t>
  </si>
  <si>
    <t>The Hoxton is a versatile two seater sofa that would suit most interiors and decor. A compact sofa with low wide feet. Faux Leather brown fabric. Solid wood frame consisting of base rails, springs and other load bearing rails. Fire resistant foam (CMHR) and stain resistant vinyl covering in 80% PVC 20% Cotton with stitched seams. Rub test 80,000. We recommend to clean this article with a sponge dampened with water and vacuum with a soft brush. Features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t>
  </si>
  <si>
    <t>SOFAM0005</t>
  </si>
  <si>
    <t>The Hoxton is a versatile sofa that would suit most interiors and decor. A compact sofa with low wide feet. Faux Leather cream fabric. Solid wood frame consisting of base rails, springs and other load bearing rails. Fire resistant foam (CMHR) and stain resistant vinyl covering in 80% PVC 20% Cotton with stitched seams. Rub test 80,000. We recommend to clean this article with a sponge dampened with water and vacuum with a soft brush. Features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t>
  </si>
  <si>
    <t>SOFA2M0006</t>
  </si>
  <si>
    <t xml:space="preserve">Two seater upholstered aubergine sofa. Fixed cover with removable foam filled seat cushions and removable rebound fibre filled back cushions. Fire resistant foam (CMHR).  100% Polyester.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</si>
  <si>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SOFA2M0008</t>
  </si>
  <si>
    <t xml:space="preserve">Two seater upholstered teal sofa. Fixed cover with removable foam filled seat cushions and removable rebound fibre filled back cushions. Fire resistant foam (CMHR).  100% Polyester.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</si>
  <si>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SOFA2M0009</t>
  </si>
  <si>
    <t xml:space="preserve">Two seater upholstered grey sofa. Fixed cover with removable foam filled seat cushions and removable rebound fibre filled back cushions. Fire resistant foam (CMHR).  100% Polyester.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</si>
  <si>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SOFA2Y0001</t>
  </si>
  <si>
    <t>Barcelona Sofa</t>
  </si>
  <si>
    <t xml:space="preserve">Faux leather two seater black sofa with solid wood FSC Certified frame. 80% PVC 20% Cotton with fire resistant foam (CMHR). Stain resistant vinyl covering with stitched seams. Foam filled fixed seat cushion and removable rebound fibre filled back cushion. We recommend to clean with a damp sponge and vacuum with a soft brush attachment. Complies to EN 12520:2015 for strength, durability and safety of seating. Comes with one year warranty. </t>
  </si>
  <si>
    <t>SOFA2Y0002</t>
  </si>
  <si>
    <t xml:space="preserve">Faux leather two seater brown sofa with solid wood FSC Certified frame. 80% PVC 20% Cotton with fire resistant foam (CMHR). Stain resistant vinyl covering with stitched seams. Foam filled fixed seat cushion and removable rebound fibre filled back cushion. We recommend to clean with a damp sponge and vacuum with a soft brush. Complies to EN 12520:2015 for strength, durability and safety of seating. Comes with one year warranty. </t>
  </si>
  <si>
    <t>SOFA3M0001</t>
  </si>
  <si>
    <t>Sofas 3 Seater</t>
  </si>
  <si>
    <t xml:space="preserve">Three seater upholstered beige sofa featuring a fixed cover with removable foam filled seat cushions and removable rebound fibre filled back cushions. Fire resistant foam (CMHR) and 100% Polyester cover.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</si>
  <si>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SOFA3M0002</t>
  </si>
  <si>
    <t xml:space="preserve">The Hoxton three seater is a versatile sofa that would suit most interiors and decor. A compact sofa with low wide feet in black faux Leather fabric with a solid wood frame consisting of base rails, springs and other load bearing rails. Features fire resistant foam (CMHR) and stain resistant vinyl covering in 80% PVC 20% Cotton with stitched seams.  Rub test 80,000. We recommend to clean this article with a sponge dampened with water and vacuum with a soft brush. Has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 </t>
  </si>
  <si>
    <t>SOFA3M0003</t>
  </si>
  <si>
    <t xml:space="preserve">Three seater upholstered brown sofa featuring a fixed cover with removable foam filled seat cushions and removable rebound fibre filled back cushions. Fire resistant foam (CMHR) and 100% Polyester cover.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 </t>
  </si>
  <si>
    <t>SOFA3M0004</t>
  </si>
  <si>
    <t xml:space="preserve">The Hoxton three seater is a versatile sofa that would suit most interiors and decor. A compact sofa with low wide feet in brown faux Leather fabric with a solid wood frame consisting of base rails, springs and other load bearing rails. Features fire resistant foam (CMHR) and stain resistant vinyl covering in 80% PVC 20% Cotton with stitched seams.  Rub test 80,000. We recommend to clean this article with a sponge dampened with water and vacuum with a soft brush. Has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 </t>
  </si>
  <si>
    <t>SOFA3M0005</t>
  </si>
  <si>
    <t xml:space="preserve">The Hoxton three seater is a versatile sofa that would suit most interiors and decor. A compact sofa with low wide feet in cream faux Leather fabric with a solid wood frame consisting of base rails, springs and other load bearing rails. Features fire resistant foam (CMHR) and stain resistant vinyl covering in 80% PVC 20% Cotton with stitched seams.  Rub test 80,000. We recommend to clean this article with a sponge dampened with water and vacuum with a soft brush. Has removable foam filled seat cushions and removable rebound fibre filled back cushions. Compliant with BS5852 Part 1 Cigarette and Match and BS5852 FR3 CRIB Ignition Source 5. Complies with EN 12520:2015 Strength, durability and safety of seating. Made in the UK. Comes with one year warranty. </t>
  </si>
  <si>
    <t>SOFA3M0006</t>
  </si>
  <si>
    <t>Three seater upholstered aubergine sofa featuring a fixed cover with removable foam filled seat cushions and removable rebound fibre filled back cushions. Fire resistant foam (CMHR) and 100% Polyester cover.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t>
  </si>
  <si>
    <t>SOFA3M0008</t>
  </si>
  <si>
    <t>Three seater upholstered teal sofa featuring a fixed cover with removable foam filled seat cushions and removable rebound fibre filled back cushions. Fire resistant foam (CMHR) and 100% Polyester cover.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t>
  </si>
  <si>
    <t>SOFA3M0009</t>
  </si>
  <si>
    <t>Three seater upholstered grey sofa featuring a fixed cover with removable foam filled seat cushions and removable rebound fibre filled back cushions. Fire resistant foam (CMHR) and 100% Polyester cover. Solid beech wood or hardwood frame consisting of base rails springs and other load bearing rails. We recommend cleaning with a vacuum's  soft brush attachment. Compliant with BS5852 Part 1 Cigarette and Match and BS5852 FR3 CRIB Ignition Source 5. Complies with EN 12520:2015 for strength, durability and safety of seating. Comes with one year warranty.</t>
  </si>
  <si>
    <t>SOFA3Y0003</t>
  </si>
  <si>
    <t xml:space="preserve">Faux leather three seater black sofa with a solid wood frame which is FSC Certified. Fabric is 80% PVC 20% Cotton and has fire resistant foam (CMHR). Features stain resistant vinyl covering with stitched seams and foam filled fixed seat cushion with removable rebound fibre filled back cushion. We recommend to clean with a damp sponge and vacuum with a soft brush attachment. Complies to EN 12520:2015 for strength, durability and safety of seating. Comes with a one year warranty. </t>
  </si>
  <si>
    <t>SOFA3Y0004</t>
  </si>
  <si>
    <t xml:space="preserve">Faux leather three seater brown sofa with a solid wood frame which is FSC Certified. Fabric is 80% PVC 20% Cotton and has fire resistant foam (CMHR). Features stain resistant vinyl covering with stitched seams and foam filled fixed seat cushion with removable rebound fibre filled back cushion. We recommend to clean with a damp sponge and vacuum with a soft brush attachment. Complies to EN 12520:2015 for strength, durability and safety of seating. Comes with a one year warranty. </t>
  </si>
  <si>
    <t>COOKER0001</t>
  </si>
  <si>
    <t>Oven &amp; Hobs</t>
  </si>
  <si>
    <t>Electric Cooker Single Cavity</t>
  </si>
  <si>
    <t>Statesman</t>
  </si>
  <si>
    <t>Electric Single Cavity Cooker</t>
  </si>
  <si>
    <t xml:space="preserve">Statesman electric single cavity cooker with double glazed oven door, closed door grilling, 4 Solid hotplates (2 x 1Kw, 2 x 1.5Kw), grill element power 1.5Kw, 1 Oven shelf and 1 Deep tray.  Oven capacity 54 litres. Comes with two year's warranty. </t>
  </si>
  <si>
    <t>HOBAPP0001</t>
  </si>
  <si>
    <t>Electric Hobs</t>
  </si>
  <si>
    <t>Electric Hob</t>
  </si>
  <si>
    <t xml:space="preserve">Statesman 60cm electric hob with side knob control, 4 Heat zones 2 Large 1.55kw, 2 small 1kw. Comes with two year's warranty. </t>
  </si>
  <si>
    <t>HOBAPP0002</t>
  </si>
  <si>
    <t>Gas Hobs</t>
  </si>
  <si>
    <t>Gas Hob</t>
  </si>
  <si>
    <t xml:space="preserve">Statesman gas hob in white with four burners - two medium burners, one large and one simmer featuring side controls, easy clean enamel pan supports, flame failure device, mains Ignition. Width 600mm. Complies with BS EN 30-1 &amp; 2. Comes with two year's warranty. </t>
  </si>
  <si>
    <t>OVENAP0003</t>
  </si>
  <si>
    <t>Electric Integrated Oven</t>
  </si>
  <si>
    <t>Electric built in Fan Oven</t>
  </si>
  <si>
    <t xml:space="preserve">Stateman electric fan oven with 5 Functions, A Class energy rating, 70mm Bottom bar, easy clean enamel interior, moulded rack support, 65 Litres cavity, 2 pcs wire shelf, 1 pc universal pan, 1 pc lift handle. Comes with two year's warranty. </t>
  </si>
  <si>
    <t>WASHIN0002</t>
  </si>
  <si>
    <t>Washing Machines 6KG</t>
  </si>
  <si>
    <t>Washing Machine 6KG</t>
  </si>
  <si>
    <t xml:space="preserve">Statesman washing machine 6KG with 1200rpm spin speed, 8 wash programs, quick wash and cycle progress indictor (fabric softener to be added during cycle.) Comes with two year's warranty. </t>
  </si>
  <si>
    <t>COOKER0002</t>
  </si>
  <si>
    <t>Electric Cooker Double Cavity</t>
  </si>
  <si>
    <t>Electric Twin Cavity cooker</t>
  </si>
  <si>
    <t xml:space="preserve">Statesman conventional oven and separate grill. Has a double glazed oven door and grill door, electric grill, 4 Solid hotplates (2 x 1KW, 2 x 1.5Kw), grill element power 1.5 Kw,  1 Oven shelf and 1 Deep tray. Oven capacity 54 litres. Comes with two year's warranty. </t>
  </si>
  <si>
    <t>COOKER0003</t>
  </si>
  <si>
    <t>Gas Cooker Single Cavity</t>
  </si>
  <si>
    <t>Gas Single Cavity Cooker</t>
  </si>
  <si>
    <t xml:space="preserve">Statesman gas single cavity cooker. Has 4 Gas burners (2 x semi-rapid, 1 x rapid, 1 x simmer), flame failure device, Gas thermostatic oven, Full ignition, Easy clean enamel, 1 Oven shelf and a full width oven tray and Grill pan &amp; Handle. Energy rating A. Comes with two year's warranty. </t>
  </si>
  <si>
    <t>COFFEE0001</t>
  </si>
  <si>
    <t>Coffee Tables</t>
  </si>
  <si>
    <t xml:space="preserve">Coffee Tables Prebuilt </t>
  </si>
  <si>
    <t>York</t>
  </si>
  <si>
    <t>York Coffee Table</t>
  </si>
  <si>
    <t xml:space="preserve">Rectangular coffee table in wood effect with wooden legs. H47cm, W120cm, D60cm. Featuring profiled and polished edges. Complies with EN 12521:2015 for strength, durability and safety of tables. Comes with one year warranty. </t>
  </si>
  <si>
    <t>TVUNIT0002</t>
  </si>
  <si>
    <t>TV Units</t>
  </si>
  <si>
    <t>TV Units Prebuilt</t>
  </si>
  <si>
    <t>Marseille</t>
  </si>
  <si>
    <t>Marseille TV Unit</t>
  </si>
  <si>
    <t xml:space="preserve">Rectangular TV unit in wood effect table top with metal legs and profiled and polished edges. Complies with EN 60065:2002+A12:2011 or EN 60065:2014. Comes with one year warranty. </t>
  </si>
  <si>
    <t>CHAIRD0001</t>
  </si>
  <si>
    <t>Dining Room</t>
  </si>
  <si>
    <t>Dining Chairs</t>
  </si>
  <si>
    <t>Dining Chairs wooden/metal legs</t>
  </si>
  <si>
    <t>Fiji</t>
  </si>
  <si>
    <t>Fiji Dining Chair</t>
  </si>
  <si>
    <t xml:space="preserve">Contemporary dining chair with round wood seat and chrome legs. Has a beech effect finish and is ready assembled. Comes with one year warranty. </t>
  </si>
  <si>
    <t>CHAIRD0002</t>
  </si>
  <si>
    <t>Dining Chairs Wooden</t>
  </si>
  <si>
    <t>York Wooden Dining Chair</t>
  </si>
  <si>
    <t>Traditional style dining chair in solid rubberwood with a natural oak effect finish. Comes with one year warranty.</t>
  </si>
  <si>
    <t>TABLED0001</t>
  </si>
  <si>
    <t>Dining Tables</t>
  </si>
  <si>
    <t>Dining Tables Small</t>
  </si>
  <si>
    <t>York Small Dining Table  - 2 person</t>
  </si>
  <si>
    <t>Traditional style, compact dining table for two in solid rubberwood with natural oak effect finish. Comes with one year warranty.</t>
  </si>
  <si>
    <t>TABLED0002</t>
  </si>
  <si>
    <t>Dining Tables Medium</t>
  </si>
  <si>
    <t>York Medium Dining Table - 4 person</t>
  </si>
  <si>
    <t xml:space="preserve">Traditional style dining table for four people in solid rubberwood with natural oak effect finish. Comes with one year warranty. </t>
  </si>
  <si>
    <t>TABLED0003</t>
  </si>
  <si>
    <t>Dining Tables Large</t>
  </si>
  <si>
    <t>York Large Dining Table - 6 person</t>
  </si>
  <si>
    <t xml:space="preserve">Traditional style dining table for six people with solid rubberwood in a natural oak effect finish. Comes with one year warranty. </t>
  </si>
  <si>
    <t>TABLED0004</t>
  </si>
  <si>
    <t>Dining Tables Round/metal legs Medium</t>
  </si>
  <si>
    <t>Fiji Round Dining Table - 4 person</t>
  </si>
  <si>
    <t xml:space="preserve">Contemporary round dining table for four people with wood table and chrome legs. Table diameter 90cm. Has a beech effect finish and is ready assembled. Comes with one year warranty. </t>
  </si>
  <si>
    <t>BEDSID0006</t>
  </si>
  <si>
    <t>Bedside Tables</t>
  </si>
  <si>
    <t>Bedside Table 1 drawer</t>
  </si>
  <si>
    <t>Marseille Bedside 1 Drawer</t>
  </si>
  <si>
    <t xml:space="preserve">Fully assembled bedside table with a single drawer unit. Made from MFC and MDF. The metal drawer sides have a solid base and back panel with metal bow handle. Made in the UK. Comes with one year warranty. </t>
  </si>
  <si>
    <t>CHEST40005</t>
  </si>
  <si>
    <t>Chests of Drawers</t>
  </si>
  <si>
    <t>Chests of  4 Drawers</t>
  </si>
  <si>
    <t>Marseille Chest of 4 Drawers</t>
  </si>
  <si>
    <t>Fully assembled four drawer chest with two shallow and two deep drawers. Made from MFC and MDF wood effect, laminate veneer. The metal drawer sides have a solid base and back panel with metal bow handles. Complies with BS4875 Part7:2006 Domestic and contract storage furniture; Performance Requirement Level 4 and EN14749:2016 Domestic and kitchen storage units. Made in the UK. Comes with one year warranty.</t>
  </si>
  <si>
    <t>CHEST50004</t>
  </si>
  <si>
    <t>Chests of  5 Drawers</t>
  </si>
  <si>
    <t>Marseille Chest of 5 Drawers</t>
  </si>
  <si>
    <t xml:space="preserve">Fully assembled five drawer chest with two shallow and three deep drawers. Made from MFC and MDF wood effect, laminate veneer. The metal drawer sides have a solid base and back panel with metal bow handles. Complies with BS4875 Part7:2006 Domestic and contract storage furniture; Performance Requirement Level 4 and EN14749:2016 Domestic and kitchen storage units. Made in the UK. Comes with one year warranty. </t>
  </si>
  <si>
    <t>DESKWD0001</t>
  </si>
  <si>
    <t>Home Office</t>
  </si>
  <si>
    <t>Desks</t>
  </si>
  <si>
    <t>Desk</t>
  </si>
  <si>
    <t>Marseille Desk</t>
  </si>
  <si>
    <t xml:space="preserve">The Marseille is a fully assembled home office desk made from MFC and MDF. It complies with BS4875 Part7:2006 Domestic and contract storage furniture; Performance Requirement Level 4 and EN14749:2016 Domestic and kitchen storage units. Made in the UK. Comes with one year warranty. </t>
  </si>
  <si>
    <t>HEADBD0006</t>
  </si>
  <si>
    <t>Headboards</t>
  </si>
  <si>
    <t>Headboards Single</t>
  </si>
  <si>
    <t>Marseille Headboard Single</t>
  </si>
  <si>
    <t xml:space="preserve">Single headboard made from MDF. Made in the UK. Comes with one year warranty. </t>
  </si>
  <si>
    <t>Headboards Double</t>
  </si>
  <si>
    <t>Marseille Headboard Double</t>
  </si>
  <si>
    <t xml:space="preserve">Double headboard made from MDF. Made in the UK. Comes with one year warranty. </t>
  </si>
  <si>
    <t>ROBESC0002</t>
  </si>
  <si>
    <t>Wardrobes</t>
  </si>
  <si>
    <t>Wardrobes Combi</t>
  </si>
  <si>
    <t>Marseille Wardrobe Combi</t>
  </si>
  <si>
    <t xml:space="preserve">Fully assembled two door, three drawer combination wardrobe. Made from MFC and MDF. The metal drawer sides have a solid base and back panel with metal bow handles and concealed hinges. Made in the UK. Comes with one year warranty. </t>
  </si>
  <si>
    <t>ROBESD0001</t>
  </si>
  <si>
    <t>Wardrobes Double</t>
  </si>
  <si>
    <t>Marseille Wardrobe Double</t>
  </si>
  <si>
    <t xml:space="preserve">Fully assembled double wardrobe made from MFC and MDF. The metal drawer sides have a solid base and back panel with metal bow handles and concealed hinges. Made in the UK. Comes with one year warranty. </t>
  </si>
  <si>
    <t>ROBESS0001</t>
  </si>
  <si>
    <t>Wardrobes Single</t>
  </si>
  <si>
    <t>Marseille Wardrobe Single</t>
  </si>
  <si>
    <t xml:space="preserve">Fully assembled single wardrobe made from MFC and MDF. The metal drawer sides have a solid base and back panel with metal bow handles and concealed hinges. Made in the UK. Comes with one year warranty. </t>
  </si>
  <si>
    <t>BEDBAS0001</t>
  </si>
  <si>
    <t>Bed Bases</t>
  </si>
  <si>
    <t>Bed Bases Single</t>
  </si>
  <si>
    <t>Diana S5</t>
  </si>
  <si>
    <t>Diana Crib 5 Base Base - Single</t>
  </si>
  <si>
    <t xml:space="preserve">Single bed base to pair with our Single Diana Mattress. Featuring polyester viscose covering, platform top and non-sprung base. The timber frame construction is from sustainable sources and meets FSC/PEFC standards. The Diana bed base adheres to UK Crib 5 flammability regulations. Castors provided for ease of movement. Made in the UK. Comes with one year warranty.  </t>
  </si>
  <si>
    <t>BEDBAS0003</t>
  </si>
  <si>
    <t>Bed Frames Wood Single</t>
  </si>
  <si>
    <t>Torino Wooden Bed Frame Single</t>
  </si>
  <si>
    <t xml:space="preserve">Solid pine single bed frame with straight spindle headboard and low foot end. Slatted base design. Comes with one year warranty. </t>
  </si>
  <si>
    <t>BEDBAS0004</t>
  </si>
  <si>
    <t>Bed Frames Metal Single</t>
  </si>
  <si>
    <t>Leanne Metal Bed Frame Single</t>
  </si>
  <si>
    <t xml:space="preserve">Contemporary single metal bed frame with metal bar base for extra strength with additional centre legs on side rails for durability. Comes with one year warranty. </t>
  </si>
  <si>
    <t>BEDBAS0005</t>
  </si>
  <si>
    <t>Bed Bases Pineking Single</t>
  </si>
  <si>
    <t>Pineking Ortho</t>
  </si>
  <si>
    <t>Pine King Standard Orthopaedic Bed Base - Single</t>
  </si>
  <si>
    <t xml:space="preserve">Single bed base to pair with our PineKing Orthopaedic single mattress. Features a comfort fabric covering in a polyester/polypropylene mix and softwood frame construction from sustainable sources. Has castors for ease of movement. The Double base splits for ease of delivery and installation and is joined in situ with linking bars. The PineKing Orthopaedic is for domestic use and conforms to BS7177 low hazard safety regulations. Made in the UK. Comes with one year warranty. </t>
  </si>
  <si>
    <t>BEDBAS0006</t>
  </si>
  <si>
    <t>Bed Bases Double</t>
  </si>
  <si>
    <t>Diana Bed Base - Double (contract crib 5)</t>
  </si>
  <si>
    <t xml:space="preserve">Double bed base to pair with our double Diana mattress. Features a polyester viscose covering, platform top and non-sprung base. The timber frame construction is from sustainable sources and meets FSC/PEFC standards. The Diana bed base adheres to UK Crib 5 flammability regulations. This double bed base is split for ease of delivery and installation. Castors are provided for ease of movement. Made in the UK. Comes with one year warranty. </t>
  </si>
  <si>
    <t>BEDBAS0011</t>
  </si>
  <si>
    <t>Bed Base Double</t>
  </si>
  <si>
    <t>Neptune source 7</t>
  </si>
  <si>
    <t>Neptune Bed Base - Double (contract crib 7)</t>
  </si>
  <si>
    <t xml:space="preserve">Double bed base to pair with our double Neptune mattress with a breathable waterproof covering, platform top and non-sprung base. The timber frame construction is from sustainable sources and meets FSC/PEFC standards. The Neptune bed base adheres to UK Crib 7 flammability regulations. This double bed base is split for east of delivery and installation. Castors are provided for ease of movement. Made in the UK. Comes with one year warranty. </t>
  </si>
  <si>
    <t>BEDBAS0012</t>
  </si>
  <si>
    <t>Neptune Bed Base - Single (contract crib 7)</t>
  </si>
  <si>
    <t xml:space="preserve">Single bed base to pair with our single Neptune mattress with a breathable waterproof covering, platform top and non-sprung base. The timber frame construction is from sustainable sources and meets FSC/PEFC standards. The Neptune bed base adheres to UK Crib 7 flammability regulations. Castors are provided for ease of movement. Made in the UK. Comes with one year warranty. </t>
  </si>
  <si>
    <t>BEDBAS0014</t>
  </si>
  <si>
    <t>Bed Bases King</t>
  </si>
  <si>
    <t>Diana Bed Base - King (contract crib 5)</t>
  </si>
  <si>
    <t xml:space="preserve">King size bed base to pair with our king Diana mattress with polyester viscose covering, platform top and non-sprung base. The timber frame construction is from sustainable sources and meets FSC/PEFC standards. The Diana bed base adheres to UK Crib 5 flammability regulations. The king bed base is split for ease of delivery and installation.  Castors are provided for ease of movement. Made in the UK. Comes with one year warranty. </t>
  </si>
  <si>
    <t>6-10 days</t>
  </si>
  <si>
    <t>BEDBAS0016</t>
  </si>
  <si>
    <t>Bed Bases Pineking King</t>
  </si>
  <si>
    <t>Pine King Standard Orthopaedic Bed Base - King</t>
  </si>
  <si>
    <t xml:space="preserve">King size bed base to pair with our PineKing Orthopaedic king size mattress. Features comfort fabric covering in polyester/polypropylene mix and a softwood frame construction from sustainable sources. Castors are provided for ease of movement. The king base splits for ease of delivery and installation and is joined in situ with linking bars. The PineKing Orthopaedic is for domestic use and conforms to BS7177 low hazard safety regulations. Made in the UK. Comes with one year warranty. </t>
  </si>
  <si>
    <t>BEDBAS0024</t>
  </si>
  <si>
    <t>Bed Bases Verona King</t>
  </si>
  <si>
    <t>Verona</t>
  </si>
  <si>
    <t>Verona Bed Base - King</t>
  </si>
  <si>
    <t xml:space="preserve">King size bed base to pair with our king Verona mattress. Features polyester/polypropylene covering and softwood frame construction from sustainable sources. The frame is a firm platform top construction. The king base splits for ease of delivery and installation and is joined in situ with linking bars. The Verona is for domestic use. Made in the UK. Comes with one year warranty. </t>
  </si>
  <si>
    <t>BEDBAS0019</t>
  </si>
  <si>
    <t>Bed Bases S7 Single</t>
  </si>
  <si>
    <t>Victory S7</t>
  </si>
  <si>
    <t>Victory Waterproof PVC Bed Base - Single (contract crib 7)</t>
  </si>
  <si>
    <t xml:space="preserve">Single bed base to pair with our single Victory mattress featuring PVC waterproof covering, platform top and non-sprung base. The timber frame construction is from sustainable sources and meets FSC/PEFC standards. The Victory bed base adheres to UK Crib 7 flammability regulations. Castors are provided for ease of movement. Made in the UK. Comes with one year warranty. </t>
  </si>
  <si>
    <t>BEDBAS0020</t>
  </si>
  <si>
    <t>Bed Bases S7 Double</t>
  </si>
  <si>
    <t>Victory Waterproof PVC Bed Base - Double (contract crib 7)</t>
  </si>
  <si>
    <t xml:space="preserve">Double bed base to pair with our double Victory mattress featuring PVC waterproof covering, platform top and non-sprung base. The timber frame construction is from sustainable sources and meets FSC/PEFC standards. The Victory bed base adheres to UK Crib 7 flammability regulations. Castors are provided for ease of movement. Made in the UK. Comes with one year warranty. </t>
  </si>
  <si>
    <t>BUNKBE0002</t>
  </si>
  <si>
    <t>Bunk Beds</t>
  </si>
  <si>
    <t>Milano / Other</t>
  </si>
  <si>
    <t>Milano Wood Bunk Beds</t>
  </si>
  <si>
    <t xml:space="preserve">Traditionally styled pine bunk beds with classic spindle detail in the headboard and footboard. The top bunk has a safety rail and comes with a ladder for easy access. Can also be split into two beds. Comes with one year warranty. </t>
  </si>
  <si>
    <t>FOLDIN0001</t>
  </si>
  <si>
    <t>Folding Beds</t>
  </si>
  <si>
    <t>Folding Bed with Mattress</t>
  </si>
  <si>
    <t>Copenhagen</t>
  </si>
  <si>
    <t>Copenhagen Folding Bed with Mattress</t>
  </si>
  <si>
    <t xml:space="preserve">Folding single metal bed frame with mattress. Features a black tubular steel frame and slatted base for added comfort. Has an easy folding action and is compact for storage purposes. Folded dimensions H940 W800 D150 mm. Comes with one year warranty. </t>
  </si>
  <si>
    <t>BEDSET0004</t>
  </si>
  <si>
    <t>Zip &amp; Link Beds</t>
  </si>
  <si>
    <t>ZIP AND LINK 6' Verona Super King</t>
  </si>
  <si>
    <t>Verona Zip &amp; Link Super King Bed Base &amp; Mattress</t>
  </si>
  <si>
    <t xml:space="preserve">The Verona super king zip &amp; link bed base with mattress is an exceptional value product featuring a micro-quilted mattress with high quality woven damask covering in 52% polypropylene and 48% polyester. It has deep layers of surface upholstery providing luxurious comfort. The traditional 13.5 gauge bonnell spring ensures correct underlying support. The Verona bed base is a fully upholstered softwood frame construction built from sustainable sources with a firm platform top construction and castors for ease of movement. The base is split for ease of delivery and installation and is joined in situ by linking bars. Comes with one year warranty. </t>
  </si>
  <si>
    <t>MATTRE0003</t>
  </si>
  <si>
    <t xml:space="preserve">Mattresses Diana S5 Single </t>
  </si>
  <si>
    <t>Diana Mattress - Single (contract crib 5)</t>
  </si>
  <si>
    <t xml:space="preserve">Entry level spring interior single mattress with bonnell spring unit and lightly quilted polyester viscose covering. The Diana is a safety compliant mattress that is fire tested to Crib 5 specifications and strict adherence to BS7177 medium hazard safety regulations. Please turn and rotate mattress regularly. Made in the UK. Comes with one year warranty. </t>
  </si>
  <si>
    <t>MATTRE0004</t>
  </si>
  <si>
    <t>Mattresses Victory S5 Single</t>
  </si>
  <si>
    <t>Victory S5</t>
  </si>
  <si>
    <t>Victory Waterproof PVC Mattress - Single (contract crib 5)</t>
  </si>
  <si>
    <t>Spring interior single mattress with bonnell spring unit and PVC waterproof covering. The Victory is a safety compliant mattress that is fire tested to Crib 5 specifications and strict adherence to BS7177 high hazard safety regulations. Please turn and rotate mattress regularly. Made in the UK. Comes with one year warranty.</t>
  </si>
  <si>
    <t>MATTRE0005</t>
  </si>
  <si>
    <t>Mattresses Orthopaedic/Pineking Double</t>
  </si>
  <si>
    <t>Pineking Standard Orthopaedic Mattress - Double</t>
  </si>
  <si>
    <t>Orthopaedic double mattress. Featuring medium Support, hand tufted with luxury fillings and comfort fabric covering in 100% Cotton. The PineKing Orthopaedic is for domestic use and conforms to BS7177 low hazard safety regulations. Please turn and rotate mattresses regularly. Made in the UK. Comes with one year warranty.</t>
  </si>
  <si>
    <t>MATTRE0008</t>
  </si>
  <si>
    <t>Mattresses Diana S5 Double</t>
  </si>
  <si>
    <t>Diana Mattress - Double (contract crib 5)</t>
  </si>
  <si>
    <t>Entry level spring interior double mattress with bonnell spring unit. It is lightly quilted with a polyester viscose covering. The Diana is a safety compliant mattress that is fire tested to Crib 5 specifications and strict adherence to BS7177 medium hazard safety regulations. Please turn and rotate mattress regularly. Made in the UK. Comes with one year warranty.</t>
  </si>
  <si>
    <t>MATTRE0010</t>
  </si>
  <si>
    <t>Mattresses Orthopaedic/Pineking Single</t>
  </si>
  <si>
    <t>Pine King Standard Orthopaedic Mattress - Single</t>
  </si>
  <si>
    <t>Orthopaedic single mattress with medium Support and is hand tufted with luxury fillings and a comfort fabric covering in 100% Cotton. The PineKing Orthopaedic is for domestic use and conforms to BS7177 low hazard safety regulations. Please turn and rotate mattresses regularly. Made in the UK. Comes with one year warranty.</t>
  </si>
  <si>
    <t>MATTRE0011</t>
  </si>
  <si>
    <t>Mattresses Orthopaedic/Pineking King</t>
  </si>
  <si>
    <t>Pine King Standard Orthopaedic Mattress - King</t>
  </si>
  <si>
    <t>Orthopaedic king mattress with medium Support and is hand tufted with luxury fillings and a comfort fabric covering in 100% Cotton. The PineKing Orthopaedic is for domestic use and conforms to BS7177 low hazard safety regulations. Please turn and rotate mattresses regularly. Made in the UK. Comes with one year warranty.</t>
  </si>
  <si>
    <t>MATTRE0012</t>
  </si>
  <si>
    <t>Mattresses Diana S5 King</t>
  </si>
  <si>
    <t>Diana Mattress - King (contract crib 5)</t>
  </si>
  <si>
    <t>Entry level spring interior king mattress with bonnell spring unit. It is lightly quilted with a polyester viscose covering. The Diana is a safety compliant mattress that is fire tested to Crib 5 specifications and strict adherence to BS7177 medium hazard safety regulations. Please turn and rotate mattress regularly. Made in the UK. Comes with one year warranty.</t>
  </si>
  <si>
    <t>MATTRE0013</t>
  </si>
  <si>
    <t>Mattresses Neptune source 7 Single</t>
  </si>
  <si>
    <t>Neptune Mattress - Single (contract crib 7)</t>
  </si>
  <si>
    <t>Spring interior single mattress with bonnell spring unit and a breathable waterproof covering. The Neptune is a safety compliant mattress that is fire tested to Crib 7 specifications and strict adherence to BS7177 high hazard safety regulations. Please turn and rotate mattress regularly. Made in the UK. Entry level spring interior double mattress with bonnell spring unit. It is lightly quilted with a polyester viscose covering. The Diana is a safety compliant mattress that is fire tested to Crib 5 specifications and strict adherence to BS7177 medium hazard safety regulations. Please turn and rotate mattress regularly. Made in the UK. Comes with one year warranty.</t>
  </si>
  <si>
    <t>MATTRE0014</t>
  </si>
  <si>
    <t>Mattresses Neptune source 7 Double</t>
  </si>
  <si>
    <t>Neptune Mattress - Double (contract crib 7)</t>
  </si>
  <si>
    <t xml:space="preserve">Spring interior double mattress with bonnell spring unit and a breathable waterproof covering. The Neptune is a safety compliant mattress that is fire tested to Crib 7 specifications and strict adherence to BS7177 high hazard safety regulations. Please turn and rotate mattress regularly. Made in the UK. </t>
  </si>
  <si>
    <t>MATTRE0018</t>
  </si>
  <si>
    <t>Mattresses Victory S7 Single</t>
  </si>
  <si>
    <t>Spring interior single mattress with bonnell spring unit and PVC Waterproof covering. The Victory is a safety compliant mattress that is fire tested to Crib 7 specifications and strict adherence to BS7177 high hazard safety regulations. Please turn and rotate mattress regularly. Made in the UK. Entry level spring interior double mattress with bonnell spring unit. It is lightly quilted with a polyester viscose covering. The Diana is a safety compliant mattress that is fire tested to Crib 5 specifications and strict adherence to BS7177 medium hazard safety regulations. Please turn and rotate mattress regularly. Made in the UK. Comes with one year warranty.</t>
  </si>
  <si>
    <t>MATTRE0019</t>
  </si>
  <si>
    <t>Mattresses Victory S7 Double</t>
  </si>
  <si>
    <t>Victory Waterproof PVC Mattress - Double (contract crib 7)</t>
  </si>
  <si>
    <t xml:space="preserve">Spring interior double mattress with bonnell spring unit and PVC Waterproof covering. The Victory is a safety compliant mattress that is fire tested to Crib 7 specifications and strict adherence to BS7177 high hazard safety regulations. Please turn and rotate mattress regularly. Made in the UK. </t>
  </si>
  <si>
    <t>MATTRE0024</t>
  </si>
  <si>
    <t>Mattresses Verona King</t>
  </si>
  <si>
    <t>Verona Mattress - King</t>
  </si>
  <si>
    <t>The Verona king size mattress is an exceptional value micro-quilted mattress with a high quality woven damask covering in 52% polypropylene and 48% polyester. It's deep layers of surface upholstery provide luxurious comfort. The traditional 13.5 gauge bonnell spring ensures correct underlying support. Entry level spring interior double mattress with bonnell spring unit. It is lightly quilted with a polyester viscose covering. Made in the UK. Comes with one year warranty.</t>
  </si>
  <si>
    <t>special</t>
  </si>
  <si>
    <t>MATPRO0002</t>
  </si>
  <si>
    <t>Mattress Protectors Quilted Single</t>
  </si>
  <si>
    <t>Quilted Mattress Protector - Single</t>
  </si>
  <si>
    <t>Single mattress protector with polycotton top and sides with a 2oz quilted wadding inside. Machine washable.</t>
  </si>
  <si>
    <t>MATPRO0004</t>
  </si>
  <si>
    <t>Mattress Protectors Waterproof Terry Single</t>
  </si>
  <si>
    <t>Waterproof Terry Cotton Mattress Protector - Single</t>
  </si>
  <si>
    <t>Fully waterproof single mattress protector with a terry cotton top and sides and a PVC backing to protect the mattress from water damage. Machine washable.</t>
  </si>
  <si>
    <t>MATPRO0001</t>
  </si>
  <si>
    <t>Mattress Protectors Quilted Double Quilted</t>
  </si>
  <si>
    <t>Quilted Mattress Protector - Double</t>
  </si>
  <si>
    <t>Double mattress protector with polycotton top and sides with a 2oz quilted wadding inside. Machine washable.</t>
  </si>
  <si>
    <t>MATPRO0006</t>
  </si>
  <si>
    <t>Mattress Protectors Quilted King Quilted</t>
  </si>
  <si>
    <t>Quilted Mattress Protector - King</t>
  </si>
  <si>
    <t>King mattress protector with polycotton top and sides with a 2oz quilted wadding inside. Machine washable.</t>
  </si>
  <si>
    <t>MATPRO0005</t>
  </si>
  <si>
    <t>Mattress Protectors Quilted Super King Quilted</t>
  </si>
  <si>
    <t>Quilted Mattress Protector - Super King</t>
  </si>
  <si>
    <t>Super king mattress protector with polycotton top and sides with a 2oz quilted wadding inside. Machine washable.</t>
  </si>
  <si>
    <t>DUVETS0003</t>
  </si>
  <si>
    <t>Duvets 13.5 Tog</t>
  </si>
  <si>
    <t>Duvets 13.5 Tog - Single</t>
  </si>
  <si>
    <t>Single 13.5 tog duvet, suitable for all seasons. Polycotton covering with polyester hollowfibre filling. Machine washable.</t>
  </si>
  <si>
    <t>DUVETD0004</t>
  </si>
  <si>
    <t>Duvets 13.5 Tog - Double</t>
  </si>
  <si>
    <t>Double 13.5 tog duvet, suitable for all seasons. Polycotton covering with polyester hollowfibre filling. Machine washable.</t>
  </si>
  <si>
    <t>DUVETK0001</t>
  </si>
  <si>
    <t>Duvets 13.5 Tog - King</t>
  </si>
  <si>
    <t>King 13.5 tog duvet, suitable for all seasons. Polycotton covering with polyester hollowfibre filling. Machine washable.</t>
  </si>
  <si>
    <t>DUVETK0002</t>
  </si>
  <si>
    <t>Duvets 13.5 Tog - Super King</t>
  </si>
  <si>
    <t>Super King 13.5 tog duvet, suitable for all seasons. Polycotton covering with polyester hollowfibre filling. Machine washable.</t>
  </si>
  <si>
    <t>FITTED0007</t>
  </si>
  <si>
    <t xml:space="preserve">Sheets Fitted </t>
  </si>
  <si>
    <t>Polycotton Fitted Sheet - Single</t>
  </si>
  <si>
    <t>Single fitted sheet in easy care polycotton, manufactured using top quality yarns. Soft, durable and machine washable.</t>
  </si>
  <si>
    <t>FITTED0016</t>
  </si>
  <si>
    <t>Polycotton Fitted Sheet - Double</t>
  </si>
  <si>
    <t>Double fitted sheet in easy care polycotton, manufactured using top quality yarns. Soft, durable and machine washable.</t>
  </si>
  <si>
    <t>FITTED0039</t>
  </si>
  <si>
    <t>Polycotton Fitted Sheet - King</t>
  </si>
  <si>
    <t>King size fitted sheet in easy care polycotton, manufactured using top quality yarns. Soft, durable and machine washable.</t>
  </si>
  <si>
    <t>FITTED0040</t>
  </si>
  <si>
    <t>Polycotton Fitted Sheet - Super King</t>
  </si>
  <si>
    <t>Super King fitted sheet in easy care polycotton, manufactured using top quality yarns. Soft, durable and machine washable.</t>
  </si>
  <si>
    <t>PILLOW0003</t>
  </si>
  <si>
    <t>Pillow Protector Standard Quilted</t>
  </si>
  <si>
    <t>Quilted Pillow Protector</t>
  </si>
  <si>
    <t>Polycotton pillow protector with 2oz quilted wadding inside. Machine washable.</t>
  </si>
  <si>
    <t>COATHA0001</t>
  </si>
  <si>
    <t xml:space="preserve">Essentials </t>
  </si>
  <si>
    <t>Coat Hanger</t>
  </si>
  <si>
    <t>Plastic coat hanger - pack of 10.</t>
  </si>
  <si>
    <t>COOKER0004</t>
  </si>
  <si>
    <t>Gas Cooker Double Cavity</t>
  </si>
  <si>
    <t>Montpellier</t>
  </si>
  <si>
    <t>Gas Double Cavity Cooker</t>
  </si>
  <si>
    <t xml:space="preserve">Montpellier gas double cavity cooker in white. Easy clean with double glazing, interior light, two shelves, second oven one shelf, four gas burners, grill compartment and oven compartment. Flame Failure Device. Complies with BS EN 30-1 &amp; 2. Comes with two year's warranty.  </t>
  </si>
  <si>
    <t>COOKER0005</t>
  </si>
  <si>
    <t>Table Top Cookers 45 Litre</t>
  </si>
  <si>
    <t>Igenix</t>
  </si>
  <si>
    <t>Mini Oven with 2 Hotplates 26 Ltr</t>
  </si>
  <si>
    <t xml:space="preserve">Ingenix mini oven suitable for traditional roasting, baking and grilling. Features 1000W / 600W thermostatically double hotplate, 45 Litre capacity, oven thermostatic 100-230 degrees C, 1500W oven, chrome handles, includes tray with handle and wire shelf, non stick coated aluminium chamber, steel heating elements. Oven and hot plate can work simultaneously. Comes with two year's warranty.  </t>
  </si>
  <si>
    <t>COOKER0006</t>
  </si>
  <si>
    <t>Table Top Cookers 26 Litre</t>
  </si>
  <si>
    <t>Mini Oven with 2 Hotplates 46 Ltr</t>
  </si>
  <si>
    <t xml:space="preserve">Ingenix electronic compact oven suitable for traditional roasting, baking and grilling. Featuring 1000W thermostatically double hotplate, 26 Litre capacity, oven thermostat 100-230 degrees C, 1600W oven, chrome handles, includes tray with handle and wire shelf, non stick coated aluminium chamber, steel heating elements, oven and hot plate can work simultaneously. Comes with two year's warranty. </t>
  </si>
  <si>
    <t>FRIDGE0001</t>
  </si>
  <si>
    <t>Fridge Undercounter with Icebox</t>
  </si>
  <si>
    <t xml:space="preserve">Under counter fridge with ice box. </t>
  </si>
  <si>
    <t xml:space="preserve">Ingenix under counter fridge with ice box. Featuring 3 Star freezer compartment, an adjustable glass shelf, large capacity salad drawer, reversible door, manual defrost and energy rating A+.  Comes with two year's warranty. </t>
  </si>
  <si>
    <t>FRIDGE0003</t>
  </si>
  <si>
    <t>Fridges Table Top</t>
  </si>
  <si>
    <t>Counter top fridge</t>
  </si>
  <si>
    <t xml:space="preserve">Ingenix counter top fridge featuring A+ energy rating, reversible door, freezer box compartment, wire shelf &amp; 2 balcony shelves and mechanical temperature control. Technical information - energy consumption 110kWh/year, noise level 41db, total gross capacity 47 litre, total net capacity 42 litre. Comes with two year's warranty.  </t>
  </si>
  <si>
    <t>FRIDGE0004</t>
  </si>
  <si>
    <t>Fridges Under counter Larder</t>
  </si>
  <si>
    <t>Under Counter Fridge</t>
  </si>
  <si>
    <t xml:space="preserve">Ingenix under counter fridge with A+ Energy rating, 2 Glass shelves, crystal salad crisper with glass cover, 2 Door balcony shelves, internal light, reversible door and adjustable thermostat. Technical information: net capacity 92 litres, energy consumption 110KWH/year, CFC/HFC free. Comes with two year's warranty.  </t>
  </si>
  <si>
    <t>TUMBLE0002</t>
  </si>
  <si>
    <t>Vented Tumble Dryer</t>
  </si>
  <si>
    <t xml:space="preserve">Indesit/Montpellier 7Kg vented tumble dryer in white rear vent with two heat settings, reverse tumble action, energy efficiency C. Complies with EN 60335-1:2012/A11:2014 &amp; EN 60335-2-11:2010/A11:2012. Comes with two year's warranty. </t>
  </si>
  <si>
    <t>IRONEL0001</t>
  </si>
  <si>
    <t>Kitchen Electricals</t>
  </si>
  <si>
    <t>Irons</t>
  </si>
  <si>
    <t>Iron</t>
  </si>
  <si>
    <t xml:space="preserve">Ingenix iron with ceramic soleplate, shot of stream, variable steam control, adjustable temperature control, overheat protection, self cleaning, anti drip function, comfortable grip handle and auto shut off. Comes with two year's warranty. </t>
  </si>
  <si>
    <t>KETTLE0001</t>
  </si>
  <si>
    <t>Kettles</t>
  </si>
  <si>
    <t>Kettle</t>
  </si>
  <si>
    <t xml:space="preserve">Ingenix white kettle with 1.7 litre capacity, 2.2KW, safety locking lid, auto switch off on boil, boil dry protection, dual water gauge, removable washable filter, immersed element, cord storage and on/off switch with indicator light. Comes with two year's warranty. </t>
  </si>
  <si>
    <t>MICROW0002</t>
  </si>
  <si>
    <t>Microwaves 800w</t>
  </si>
  <si>
    <t xml:space="preserve">Microwave </t>
  </si>
  <si>
    <t xml:space="preserve">Ingenix microwave with cooking power 800W, capacity 20 Litre, 5 power levels, defrost function, minute timer 30 minutes and cooking end signal. Turn table diameter 240mm. Comes with two year's warranty. </t>
  </si>
  <si>
    <t>TOASTE0001</t>
  </si>
  <si>
    <t>Toasters 2 slice</t>
  </si>
  <si>
    <t>Toaster</t>
  </si>
  <si>
    <t xml:space="preserve">Ingenix toaster with variable electronic browning control, slide out fixed crumb tray, stainless steel insert, cord storage and non slip feet. Comes with two year's warranty. </t>
  </si>
  <si>
    <t>VACUUM0001</t>
  </si>
  <si>
    <t>Home Electricals</t>
  </si>
  <si>
    <t>Vacuum Cleaners</t>
  </si>
  <si>
    <t>Upright</t>
  </si>
  <si>
    <t>Upright Vacuum</t>
  </si>
  <si>
    <t xml:space="preserve">Upright vacuum cleaner with 1600 power motor, 230W suction power, 2.5 litre easy to empty dust container, floor height adjustment to carpets and hard floors and HEPA filtration. Tools include crevice tool, dusting brush and turbo brush and on board tool storage. Features 1.8m Stair hose and 7m Power cord. Comes with two year's warranty. </t>
  </si>
  <si>
    <t>BASINC0001</t>
  </si>
  <si>
    <t>Basins</t>
  </si>
  <si>
    <t>Plastic Washing Up Basin</t>
  </si>
  <si>
    <t xml:space="preserve">Small plastic 7 litre washing up basin. </t>
  </si>
  <si>
    <t>BINBIN0001</t>
  </si>
  <si>
    <t>Swing Bin</t>
  </si>
  <si>
    <t>Plastic Swing Top Bin</t>
  </si>
  <si>
    <t xml:space="preserve">Plastic 50 litre, easy to clean swing top bin. </t>
  </si>
  <si>
    <t>BRUSHP0001</t>
  </si>
  <si>
    <t>Brush &amp; Pole</t>
  </si>
  <si>
    <t>Brush &amp; Pole (wooden handle)</t>
  </si>
  <si>
    <t>Long handled sweeping brush with wooden pole.</t>
  </si>
  <si>
    <t>CANOPN0001</t>
  </si>
  <si>
    <t>Can Opener</t>
  </si>
  <si>
    <t>Stainless steel can and bottle opener.</t>
  </si>
  <si>
    <t>CHOPBD0001</t>
  </si>
  <si>
    <t>Chopping Board</t>
  </si>
  <si>
    <t>Plastic Chopping Board</t>
  </si>
  <si>
    <t>Tough plastic, easy to clean chopping board - ideal for cutting and chopping.</t>
  </si>
  <si>
    <t>CUTLER0006</t>
  </si>
  <si>
    <t>Cutlery Tray</t>
  </si>
  <si>
    <t>Plastic Cutlery Tray</t>
  </si>
  <si>
    <t>Plastic cutlery tray with deep sections to separate cutlery. Fits standard size drawers.</t>
  </si>
  <si>
    <t>FIREEX0001</t>
  </si>
  <si>
    <t>Fire Extinguisher</t>
  </si>
  <si>
    <t>Multi purpose 1KG fire extinguisher. Certified to BS EB3 Rating 8A 34B C.  Effective against wood, paper, plastic, electrical and flammable liquid fires. Bracket included for mounting.</t>
  </si>
  <si>
    <t>FRYING0001</t>
  </si>
  <si>
    <t>Frying Pan</t>
  </si>
  <si>
    <t>24cm non-stick frying pan. Suitable for electric and gas hobs and is dishwasher safe.</t>
  </si>
  <si>
    <t>IRONBD0003</t>
  </si>
  <si>
    <t>Ironing Board</t>
  </si>
  <si>
    <t>Jack ironing board. Ironing surface L98cm x W35cm. Includes colourfast cover and felt pad. Adjustable height 62-86cm.</t>
  </si>
  <si>
    <t>LAUNDR0001</t>
  </si>
  <si>
    <t>Laundry Basket</t>
  </si>
  <si>
    <t>Round plastic laundry bin with lid. Lightweight, family size capacity.</t>
  </si>
  <si>
    <t>MOPBUC0001</t>
  </si>
  <si>
    <t>Mop and Bucket</t>
  </si>
  <si>
    <t>Cloth mop with wooden handle and plastic bucket.</t>
  </si>
  <si>
    <t>STEPLA0001</t>
  </si>
  <si>
    <t>Step Ladder</t>
  </si>
  <si>
    <t>Step ladder. Lightweight aluminium construction. Folds for easy storage. Total platform height 58cm. Domestic use  only. Maximum load 95Kg.</t>
  </si>
  <si>
    <t>LAMPEL0001</t>
  </si>
  <si>
    <t>Bedroom Lamp</t>
  </si>
  <si>
    <t>Bedside Lamp with ceramic base and fabric shade for adult and older child use. Conforms to EN 60598-1:2015 (or EN 60598-1:2008/A11:2009) &amp; EN 60598-2-4:1997.</t>
  </si>
  <si>
    <t>SHADEL0001</t>
  </si>
  <si>
    <t>Light Shade</t>
  </si>
  <si>
    <t>Ceiling light lampshade with material to match table lamp. Complies with EN 60598.</t>
  </si>
  <si>
    <t>TODDLE0001</t>
  </si>
  <si>
    <t>Cots &amp; Toddler Beds</t>
  </si>
  <si>
    <t>Toddler Bed</t>
  </si>
  <si>
    <t>Traditional style toddler bed suitable for 18 months to 4 years. Side safety rails to prevent falling out. Colour will be natural pine or white. Comes with one year warranty.</t>
  </si>
  <si>
    <t>TODDLE0002</t>
  </si>
  <si>
    <t>Toddler Bed Mattress</t>
  </si>
  <si>
    <t>Lightweight mattress made from high density foam, covered with a waterproof and easy clean fixed cover. Comes with one year warranty.</t>
  </si>
  <si>
    <t>MIRROR0005</t>
  </si>
  <si>
    <t>Mirror Full Length</t>
  </si>
  <si>
    <t>Full length mirror with dark wood surround.</t>
  </si>
  <si>
    <t>DOORMA0001</t>
  </si>
  <si>
    <t>Door Mat</t>
  </si>
  <si>
    <t>Durable interior door mat.</t>
  </si>
  <si>
    <t>CARPET0001</t>
  </si>
  <si>
    <t>Carpets</t>
  </si>
  <si>
    <t>Carpets only</t>
  </si>
  <si>
    <t>887 Vantage/Dalton</t>
  </si>
  <si>
    <t>Dalton</t>
  </si>
  <si>
    <t>Budget range blue carpet. Total height 8mm. Made from 100% polypropylene for general domestic use. Is stain resistant and cleanable with diluted bleach. Comes with one year warranty.</t>
  </si>
  <si>
    <t>CARPET0002</t>
  </si>
  <si>
    <t>964 Vantage/Dalton</t>
  </si>
  <si>
    <t>Budget range chocolate carpet. Total height 8mm. Made from 100% polypropylene for general domestic use. Is stain resistant and cleanable with diluted bleach. Comes with one year warranty.</t>
  </si>
  <si>
    <t>CARPET0003</t>
  </si>
  <si>
    <t>331 Vantage/Dalton</t>
  </si>
  <si>
    <t>Budget range beige carpet. Total height 8mm. Made from 100% polypropylene for general domestic use. Is stain resistant and cleanable with diluted bleach. Comes with one year warranty.</t>
  </si>
  <si>
    <t>CARPET0004</t>
  </si>
  <si>
    <t>455 Vantage/Dalton</t>
  </si>
  <si>
    <t>Budget range wine carpet. Total height 8mm. Made from 100% polypropylene for general domestic use. Is stain resistant and cleanable with diluted bleach. Comes with one year warranty.</t>
  </si>
  <si>
    <t>CARPET0005</t>
  </si>
  <si>
    <t>152 Vantage/Dalton</t>
  </si>
  <si>
    <t>Budget range silver carpet. Total height 8mm. Made from 100% polypropylene for general domestic use. Is stain resistant and cleanable with diluted bleach. Comes with one year warranty.</t>
  </si>
  <si>
    <t>CARPET0015</t>
  </si>
  <si>
    <t>446 Country Heathers</t>
  </si>
  <si>
    <t>Country Heather Supreme</t>
  </si>
  <si>
    <t>Quality budget range wine carpet. Total height 9mm. Made from 100% polypropylene for general domestic use. Is stain resistant and cleanable with diluted bleach. Comes with one year warranty.</t>
  </si>
  <si>
    <t>CARPET0016</t>
  </si>
  <si>
    <t>330 Country Heathers</t>
  </si>
  <si>
    <t>Quality budget range mink carpet. Total height 9mm. Made from 100% polypropylene for general domestic use. Is stain resistant and cleanable with diluted bleach. Comes with one year warranty.</t>
  </si>
  <si>
    <t>CARPET0017</t>
  </si>
  <si>
    <t>996 Country Heathers</t>
  </si>
  <si>
    <t>Quality budget range  chocolate carpet. Total height 9mm. Made from 100% polypropylene for general domestic use. Is stain resistant and cleanable with diluted bleach. Comes with one year warranty.</t>
  </si>
  <si>
    <t>CARPET0018</t>
  </si>
  <si>
    <t>158 Country Heathers</t>
  </si>
  <si>
    <t>Quality budget range dark grey carpet. Total height 9mm. Made from 100% polypropylene for general domestic use. Is stain resistant and cleanable with diluted bleach. Comes with one year warranty.</t>
  </si>
  <si>
    <t>CARPET0019</t>
  </si>
  <si>
    <t>879 Country Heathers</t>
  </si>
  <si>
    <t>Quality budget range blue carpet. Total height 9mm. Made from 100% polypropylene for general domestic use. Is stain resistant and cleanable with diluted bleach. Comes with one year warranty.</t>
  </si>
  <si>
    <t>CARPET0042</t>
  </si>
  <si>
    <t>Marathon</t>
  </si>
  <si>
    <t>Contract carpet. Gel backed 100% polypropylene cut pile. Stain resistant and hard wearing with no underlay required. 4m wide and approx. 5mm thick. Complies with BS 4790:1987 / BS 5287:1988 to Low Radius Classification. Fitting should be in accordance with BS 5325:2001 code of practice. Comes with one year warranty.</t>
  </si>
  <si>
    <t>FREEZE0002</t>
  </si>
  <si>
    <t>Freezer Table Top</t>
  </si>
  <si>
    <t>Counter top Freezer</t>
  </si>
  <si>
    <t xml:space="preserve">Ingenix counter top freezer with A+ energy rating, 4* Freezer rating, Reversible door, Wire shelf, Mechanical temperature control, Energy consumption 153kWh/year, Noise level 41db and Total net capacity 34 litre. Comes with two year's warranty.  </t>
  </si>
  <si>
    <t>WASHIN0004</t>
  </si>
  <si>
    <t>Washing Machine 9KG</t>
  </si>
  <si>
    <t>Hisense</t>
  </si>
  <si>
    <t>Washing Machine 9kg</t>
  </si>
  <si>
    <t xml:space="preserve">Hisense washing machine 9KG with 1200rpm Spin speed, 15 Wash programs, Energy rating A++. Comes with two year's warranty. </t>
  </si>
  <si>
    <t>FIREBL0001</t>
  </si>
  <si>
    <t>Fire Blanket</t>
  </si>
  <si>
    <t>Infrapower</t>
  </si>
  <si>
    <t>Strong 100% glass fibre blanket. 1mt x 1mt cloth with wall mountable case featuring quick release tabs. Tested and certified BS/EN 1869. Recommended for use on pan fires and also suitable for clothing fires.</t>
  </si>
  <si>
    <t>COTTTT0001</t>
  </si>
  <si>
    <t>Cot</t>
  </si>
  <si>
    <t>Natural Pine Wooden Cot</t>
  </si>
  <si>
    <t>Wooden Cot in natural pine. Featuring two position adjustable base and teething rail. Colour will be natural pine or white. Conforms to BS:EN716 2008 and BS7177:2008+A1:2011 Low hazard category. Comes with one year warranty.</t>
  </si>
  <si>
    <t>COTTTT0002</t>
  </si>
  <si>
    <t>Travel Cot</t>
  </si>
  <si>
    <t>Travel cot with steel frame and mesh panels. Suitable from birth. Featuring foldable panels and separate padded breathable mattress. Is wipe clean and includes a carry bag. | Conforms to BS:EN 716 2008+A1:2013 and BS7177:2008+A1:2011 Low fire hazard category. Comes with one year warranty.</t>
  </si>
  <si>
    <t>COTBLA0001</t>
  </si>
  <si>
    <t>Cot Cellular Blanket</t>
  </si>
  <si>
    <t xml:space="preserve">Cot blanket in 50% polyester / 50% cotton cellular blanket fabric.  </t>
  </si>
  <si>
    <t>COTSHE0001</t>
  </si>
  <si>
    <t>Cot fitted sheet FR</t>
  </si>
  <si>
    <t>Flame Retardant Fitted Cot Sheet</t>
  </si>
  <si>
    <t>Fire retardant cot fitted sheet in 100% flame retardant polyester. Conforms to BS7175:1989 ignition source 2.</t>
  </si>
  <si>
    <t>MATPRO0003</t>
  </si>
  <si>
    <t>Mattress Protectors Waterproof Terry Double</t>
  </si>
  <si>
    <t>Waterproof Terry Cotton Mattress Protector - Double</t>
  </si>
  <si>
    <t>Double mattress protector which is fully waterproof with a Terry Cotton top and sides and a PVC backing to protect the mattress from water damage. Machine washable.</t>
  </si>
  <si>
    <t>BEDBAS0010</t>
  </si>
  <si>
    <t>Bed Base Pineking Double</t>
  </si>
  <si>
    <t>Pineking Standard Orthopaedic Bed Base - Double</t>
  </si>
  <si>
    <t>Double bed base to pair with our PineKing Orthopedic Double Mattress. In comfort fabric covering polyester/polypropylene mix. Softwood frame construction from sustainable sources and castors for ease of movement. The base splits for ease of delivery and installation and is joined in situ with linking bars. The PineKing Orthopedic is for domestic use and conforms to BS7177 low hazard safety regulations. Made in the UK. Comes with one year warranty.</t>
  </si>
  <si>
    <t>FITTED0019</t>
  </si>
  <si>
    <t>Single Fitted Sheet - FR</t>
  </si>
  <si>
    <t>Flame Retardant Fitted Sheet - Single</t>
  </si>
  <si>
    <t>Flame Retardant Fitted Single Sheet manufactured to ensure the fabric retains a soft handle. Flame retardant to BS7175 Source 7. Machine washable.</t>
  </si>
  <si>
    <t>FLATSH0019</t>
  </si>
  <si>
    <t>Single Flat Sheet - FR</t>
  </si>
  <si>
    <t>Flame Retardant Flat Sheet - Single</t>
  </si>
  <si>
    <t>Flame Retardant Flat Single Sheet manufactured to ensure the fabric retains a soft handle. Flame retardant to BS7175 Source 7. Machine washable.</t>
  </si>
  <si>
    <t>FITTED0028</t>
  </si>
  <si>
    <t>Double Fitted Sheet - FR</t>
  </si>
  <si>
    <t>Flame Retardant Fitted Sheet - Double</t>
  </si>
  <si>
    <t>Flame Retardant Fitted Double Sheet manufactured to ensure the fabric retains a soft handle. Flame retardant to BS7175 Source 7. Machine washable.</t>
  </si>
  <si>
    <t>FLATSH0028</t>
  </si>
  <si>
    <t>Double Flat Sheet - FR</t>
  </si>
  <si>
    <t>Flame Retardant Flat Sheet - Double</t>
  </si>
  <si>
    <t>Flame Retardant Flat Double Sheet manufactured to ensure the fabric retains a soft handle. Flame retardant to BS7175 Source 7. Machine washable.</t>
  </si>
  <si>
    <t>King Fitted Sheet - FR</t>
  </si>
  <si>
    <t>Flame Retardant Fitted Sheet - King</t>
  </si>
  <si>
    <t>Flame Retardant Fitted King Sheet manufactured to ensure the fabric retains a soft handle. Flame retardant to BS7175 Source 7. Machine washable.</t>
  </si>
  <si>
    <t>King Flat Sheet - FR</t>
  </si>
  <si>
    <t>Flame Retardant Flat Sheet - King</t>
  </si>
  <si>
    <t>Flame Retardant Flat King Sheet manufactured to ensure the fabric retains a soft handle. Flame retardant to BS7175 Source 7. Machine washable.</t>
  </si>
  <si>
    <t>DUVETC0019</t>
  </si>
  <si>
    <t>Single Duvet Cover - FR</t>
  </si>
  <si>
    <t>Flame Retardant Duvet Cover - Single</t>
  </si>
  <si>
    <t>Flame Retardant Single Duvet Cover - SingleManufactured to ensure the fabric retains a soft handle. Flame retardant to BS7175 Source 7. Machine washable.</t>
  </si>
  <si>
    <t>DUVETC0028</t>
  </si>
  <si>
    <t>Double Duvet Cover - FR</t>
  </si>
  <si>
    <t>Flame Retardant Duvet Cover - Double</t>
  </si>
  <si>
    <t>Flame Retardant Double Duvet Cover - SingleManufactured to ensure the fabric retains a soft handle. Flame retardant to BS7175 Source 7. Machine washable.</t>
  </si>
  <si>
    <t>King Duvet Cover - FR</t>
  </si>
  <si>
    <t>Flame Retardant Duvet Cover - King</t>
  </si>
  <si>
    <t>Flame Retardant King Duvet Cover - SingleManufactured to ensure the fabric retains a soft handle. Flame retardant to BS7175 Source 7. Machine washable.</t>
  </si>
  <si>
    <t>Single Base Valance - FR</t>
  </si>
  <si>
    <t>Flame Retardant Base Valance - Single</t>
  </si>
  <si>
    <t>Flame Retardant Single Base Valance. Manufactured to ensure the fabric retains a soft handle. Flame retardant to BS7175 Source 7. Machine washable.</t>
  </si>
  <si>
    <t>Double Base Valance - FR</t>
  </si>
  <si>
    <t>Flame Retardant Base Valance - Double</t>
  </si>
  <si>
    <t>Flame Retardant Double Base Valance. Manufactured to ensure the fabric retains a soft handle. Flame retardant to BS7175 Source 7. Machine washable.</t>
  </si>
  <si>
    <t>King Base Valance - FR</t>
  </si>
  <si>
    <t>Flame Retardant Base Valance - King</t>
  </si>
  <si>
    <t>Flame Retardant King Base Valance. Manufactured to ensure the fabric retains a soft handle. Flame retardant to BS7175 Source 7. Machine washable.</t>
  </si>
  <si>
    <t>PILLOW0014</t>
  </si>
  <si>
    <t>Pillowcase - FR</t>
  </si>
  <si>
    <t>Flame Retardant Standard Pillowcase</t>
  </si>
  <si>
    <t>Flame Retardant Standard Pillowcase. Manufactured to ensure the fabric retains a soft handle. Flame retardant to BS7175 Source 7. Machine washable.</t>
  </si>
  <si>
    <t>VACUUM0002</t>
  </si>
  <si>
    <t>Eco Commercial Vacuum Cleaner 230V (Henry)</t>
  </si>
  <si>
    <t>Numatic</t>
  </si>
  <si>
    <t>Eco Commercial Vacuum Cleaner 230V</t>
  </si>
  <si>
    <t xml:space="preserve">The Numatic NRV200 is the commercial version of the much loved Henry hoover. The NRV200 is a professional, tough and versatile vacuum cleaner. Compact with large 9 litre capacity bin, 12.5mt cable and rewind storage system, TriTex filtration system improves filtration, cleanliness and capacity, easy to change HepaFlo bags and full accessory kit with stainless steel tube set. Energy efficient, A rated. Comes with two year's warranty. </t>
  </si>
  <si>
    <t>TRACKP0001</t>
  </si>
  <si>
    <t>Curtains &amp; Poles</t>
  </si>
  <si>
    <t>Curtain Track Metal - Small - 150W (SW)</t>
  </si>
  <si>
    <t>Metal curtain track. Small size to fit window size up to 1.5mts wide.</t>
  </si>
  <si>
    <t>TRACKP0002</t>
  </si>
  <si>
    <t>Curtain Track Metal - Medium - 200W (W1/2)</t>
  </si>
  <si>
    <t>Metal curtain track. Medium size to fit window size up to 2mts wide.</t>
  </si>
  <si>
    <t>TRACKP0003</t>
  </si>
  <si>
    <t>Curtain Track Metal - Large - 250W (DW)</t>
  </si>
  <si>
    <t>Metal curtain track. Large size to fit window size up to 2.5mts wide.</t>
  </si>
  <si>
    <t>METALC0001</t>
  </si>
  <si>
    <t xml:space="preserve">Extendable Metal Curtain Pole - Small - 1.2m to 2.4mt </t>
  </si>
  <si>
    <t xml:space="preserve">Extendable metal curtain pole. Small size to fit window size 1.2mt - 2.4mts wide. </t>
  </si>
  <si>
    <t xml:space="preserve">Extendable Metal Curtain Pole - Large - 1.6m to 3mt </t>
  </si>
  <si>
    <t>Extendable metal curtain pole. Large size to fit window size 1.6mt - 3mts wide.</t>
  </si>
  <si>
    <t>UNDERL0002</t>
  </si>
  <si>
    <t>Flooring Accessories</t>
  </si>
  <si>
    <t>Underlay and accessories</t>
  </si>
  <si>
    <t>Underlay</t>
  </si>
  <si>
    <t xml:space="preserve">8mm Carpet Foam Underlay. </t>
  </si>
  <si>
    <t>FREEZE0001</t>
  </si>
  <si>
    <t>Under Counter Freezer</t>
  </si>
  <si>
    <t xml:space="preserve">Ingenix under counter freezer with A+ Energy rating, 4 Star freezer rating, 3 Freezer draws, Reversible door, Adjustable thermostat, Adjustable feet, Freezer gross capacity of 88 litres and Freezer net capacity of 80 litres. Energy consumption 167KWH/year. CFC/HFC free. Noise level 39db. Comes with two year's warranty. </t>
  </si>
  <si>
    <t>Sub Category</t>
  </si>
  <si>
    <t>Selling Price (inc VAT)</t>
  </si>
  <si>
    <t>Delivery Timescale (working days)</t>
  </si>
  <si>
    <t>Wardrobe 2 door/1 drawer</t>
  </si>
  <si>
    <t>Alicia</t>
  </si>
  <si>
    <t>Ella 2 Door Wardrobe</t>
  </si>
  <si>
    <t xml:space="preserve">Indulge in some mid-century style with this exquisite two door, one drawer wardrobe, for a clean yet distingtive interior look. Influenced by the 1950s and 60s aesthetic, it will bring a timelessly retro feel to the bedroom. Appealingly simple, the wardrobe's angular face and tapered legs make it's profile an elegant and understated choice, and a wonderfully versatile foundation for a whole hoast of decorative accessories. Comes with one year warranty. </t>
  </si>
  <si>
    <t>Bedside 2  drawer</t>
  </si>
  <si>
    <t>Ella 2 Drawer Bedside</t>
  </si>
  <si>
    <t>Indulge in some mid-century style with this exquisite two drawer bedside cabinet, for a clean yet distingtive interior look. Influenced by the 1950s and 60s aesthetic, it will bring a timelessly retro feel to the bedroom. Appealingly simple, the cabinet's angular face and tapered legs make it's profile an elegant and understated choice, and a wonderfully versatile foundation for a whole hoast of decorative accessories. Comes with one year warranty.</t>
  </si>
  <si>
    <t>Chest of 3 drawers</t>
  </si>
  <si>
    <t>Ella 3 Drawer Chest</t>
  </si>
  <si>
    <t>Indulge in some mid-century style with this exquisite three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</si>
  <si>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Chest of 5 drawers</t>
  </si>
  <si>
    <t>Ella 5 Drawer Chest</t>
  </si>
  <si>
    <t>Indulge in some mid-century style with this exquisite five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</si>
  <si>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Chest of 6 drawers</t>
  </si>
  <si>
    <t>Ella 6 Drawer Chest</t>
  </si>
  <si>
    <t>Indulge in some mid-century style with this exquisite six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</si>
  <si>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High Bed 4'6" Frame only</t>
  </si>
  <si>
    <t>Sorrento</t>
  </si>
  <si>
    <t>Sophie High Headboard Bed</t>
  </si>
  <si>
    <t>Let this impressive, fabric covered double bed take centre stage of your bedroom. Featuring a high headboard with beautiful button detailing, this piece will bring a touch of drama to any interior. It's sprung slatted base also offers heightened comfort when paired with a quality mattress, for a great night's sleep. Comes with one year warranty.</t>
  </si>
  <si>
    <t>High Bed 5' frame only</t>
  </si>
  <si>
    <t>Let this impressive, fabric covered king size bed take centre stage of your bedroom. Featuring a high headboard with beautiful button detailing, this piece will bring a touch of drama to any interior. It's sprung slatted base also offers heightened comfort when paired with a quality mattress, for a great night's sleep. Comes with one year warranty.</t>
  </si>
  <si>
    <t>Wardrobe 2 door</t>
  </si>
  <si>
    <t>Manhattan</t>
  </si>
  <si>
    <t>Mia 2 Door Robe</t>
  </si>
  <si>
    <t>The Mia two door wardrobe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</si>
  <si>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Mia 2 Drawer Bedside</t>
  </si>
  <si>
    <t>The Mia two drawer bedside unit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</si>
  <si>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Chest of  3 drawers</t>
  </si>
  <si>
    <t>Mia 3 Drawer Chest</t>
  </si>
  <si>
    <t>The Mia three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</si>
  <si>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Chest of 3 + 2 drawers</t>
  </si>
  <si>
    <t>Mia 3+2 Drawer Chest</t>
  </si>
  <si>
    <t>The Mia three plus two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</si>
  <si>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Chest of  6  drawers</t>
  </si>
  <si>
    <t>Mia 6 Drawer Wide Chest</t>
  </si>
  <si>
    <t>The Mia six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</si>
  <si>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4'6" frame only</t>
  </si>
  <si>
    <t>Mia High Gloss Bed</t>
  </si>
  <si>
    <t>The Mia double bed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</si>
  <si>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5' frame only</t>
  </si>
  <si>
    <t>The Mia king size bed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</si>
  <si>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Bedside  3 drawer</t>
  </si>
  <si>
    <t>Marlborough</t>
  </si>
  <si>
    <t>Sienna 1 Drawer Bedside</t>
  </si>
  <si>
    <t>This classic one drawer bedside cabinet is crafted from solid oak and veneers with a waxed finish. You'll enjoy the beautiful natural grain of the wood, as well as enduring style and an elegant profile that will stand the test of time. Comes with one year warranty.</t>
  </si>
  <si>
    <t>Chest of  4 drawers</t>
  </si>
  <si>
    <t>Sienna 4 Drawer Chest</t>
  </si>
  <si>
    <t>This classic four drawer chest is crafted from solid oak and veneers with a waxed finish. You'll enjoy the beautiful natural grain of the wood, as well as enduring style and an elegant profile that will stand the test of time. Comes with one year warranty.</t>
  </si>
  <si>
    <t>Chest of 4 +2 drawers</t>
  </si>
  <si>
    <t>Sienna 4+2 Drawer Chest</t>
  </si>
  <si>
    <t>This classic four plus two drawer chest is crafted from solid oak and veneers with a waxed finish. You'll enjoy the beautiful natural grain of the wood, as well as enduring style and an elegant profile that will stand the test of time. Comes with one year warranty.</t>
  </si>
  <si>
    <t>Chest of 7 drawers narrow</t>
  </si>
  <si>
    <t>Sienna 7 Drawer Chest</t>
  </si>
  <si>
    <t>This classic seven drawer chest is crafted from solid oak and veneers with a waxed finish. You'll enjoy the beautiful natural grain of the wood, as well as enduring style and an elegant profile that will stand the test of time. Comes with one year warranty.</t>
  </si>
  <si>
    <t>Two door Robe</t>
  </si>
  <si>
    <t>Sienna 2 Door Wardrobe</t>
  </si>
  <si>
    <t>This classic two door wardrobe is crafted from solid oak and veneers with a waxed finish. You'll enjoy the beautiful natural grain of the wood, as well as enduring style and an elegant profile that will stand the test of time. Comes with one year warranty.</t>
  </si>
  <si>
    <t>Amsterdam</t>
  </si>
  <si>
    <t>Alice Oak Bed</t>
  </si>
  <si>
    <t>This double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</si>
  <si>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This king size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</si>
  <si>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6' frame only</t>
  </si>
  <si>
    <t>This super king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</si>
  <si>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Toddler Bed Frame</t>
  </si>
  <si>
    <t>Cameo</t>
  </si>
  <si>
    <t>Cameo Cot/Toddler Bed</t>
  </si>
  <si>
    <t>A toddler's first grown up bed in lovely shaker style pine. This sturdy bed is finished in stone white lacquer. Comes with one year warranty.</t>
  </si>
  <si>
    <t>Baby Change Stations</t>
  </si>
  <si>
    <t>Baby Changing Station</t>
  </si>
  <si>
    <t>Cameo Changing Station</t>
  </si>
  <si>
    <t>Baby changing station in lovely shaker style pine. This sturdy unit is finished in stone white lacquer. Comes with one year warranty.</t>
  </si>
  <si>
    <t xml:space="preserve">Clima Toddler Mattress </t>
  </si>
  <si>
    <t>Cot/Toddler Bed Mattress</t>
  </si>
  <si>
    <t xml:space="preserve">This breathable foam core mattress for our cot/toddler bed features a unique dual layer airwave system for the ultimate in children's comfort and safety. Comes with one year warranty. </t>
  </si>
  <si>
    <t>Kids Night Light</t>
  </si>
  <si>
    <t>Rabbit</t>
  </si>
  <si>
    <t>Rabbit Night Light</t>
  </si>
  <si>
    <t xml:space="preserve">This cute bunny ornament and fun night light produces a re-assuring glow at night time. It's calming light will help your child feel safe at bedtime. Comes with one year warranty. </t>
  </si>
  <si>
    <t>Bear</t>
  </si>
  <si>
    <t>Bear Night Light</t>
  </si>
  <si>
    <t xml:space="preserve">This cute bear ornament and fun night light produces a re-assuring glow at night time. It's calming light will help your child feel safe at bedtime. Comes with one year warranty. </t>
  </si>
  <si>
    <t>Divan Sets</t>
  </si>
  <si>
    <t>Gel Infusion Divan</t>
  </si>
  <si>
    <t>Palace Single Bed</t>
  </si>
  <si>
    <t xml:space="preserve">This beautiful single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</si>
  <si>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Palace Double Bed</t>
  </si>
  <si>
    <t xml:space="preserve">This beautiful double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</si>
  <si>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Palace King Bed</t>
  </si>
  <si>
    <t xml:space="preserve">This beautiful king size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</si>
  <si>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Palace Super King Bed</t>
  </si>
  <si>
    <t xml:space="preserve">This beautiful super king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</si>
  <si>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Raffles Divan</t>
  </si>
  <si>
    <t>Castle Single Bed</t>
  </si>
  <si>
    <t xml:space="preserve">This beautiful single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</si>
  <si>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Castle Double Bed</t>
  </si>
  <si>
    <t xml:space="preserve">This beautiful double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</si>
  <si>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Castle King Bed</t>
  </si>
  <si>
    <t xml:space="preserve">This beautiful king size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</si>
  <si>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Castle Super King Bed</t>
  </si>
  <si>
    <t xml:space="preserve">This beautiful super king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</si>
  <si>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Radiance Memory</t>
  </si>
  <si>
    <t>Tower Single Bed</t>
  </si>
  <si>
    <t xml:space="preserve">This beautiful single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</si>
  <si>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Tower Double Bed</t>
  </si>
  <si>
    <t xml:space="preserve">This beautiful double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</si>
  <si>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Tower King Bed</t>
  </si>
  <si>
    <t xml:space="preserve">This beautiful king size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</si>
  <si>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Tower Super King Bed</t>
  </si>
  <si>
    <t xml:space="preserve">This beautiful super king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</si>
  <si>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Apsley Natural</t>
  </si>
  <si>
    <t>Abbey Single Bed</t>
  </si>
  <si>
    <t xml:space="preserve">This beautiful single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</si>
  <si>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Abbey Double Bed</t>
  </si>
  <si>
    <t xml:space="preserve">This beautiful double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</si>
  <si>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Abbey King Bed</t>
  </si>
  <si>
    <t xml:space="preserve">This beautiful king size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</si>
  <si>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Abbey Super King Bed</t>
  </si>
  <si>
    <t xml:space="preserve">This beautiful super king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</si>
  <si>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Head Boards</t>
  </si>
  <si>
    <t>Saturn</t>
  </si>
  <si>
    <t>Saturn Single Upholstered Headboard</t>
  </si>
  <si>
    <t xml:space="preserve">Exhibiting clean modern lines, the Saturn single headboard is finished in beige fabric. It's elegant rectangular design with strutting, upholstered panelling and vertical piped detailing, will effortlessly complete your bedroom scheme. Comes with one year warranty. </t>
  </si>
  <si>
    <t>Saturn Double Upholstered Headboard</t>
  </si>
  <si>
    <t xml:space="preserve">Exhibiting clean modern lines, the Saturn double headboard is finished in beige fabric. It's elegant rectangular design with strutting, upholstered panelling and vertical piped detailing, will effortlessly complete your bedroom scheme. Comes with one year warranty. </t>
  </si>
  <si>
    <t>Saturn King Upholstered Headboard</t>
  </si>
  <si>
    <t xml:space="preserve">Exhibiting clean modern lines, the Saturn king size headboard is finished in beige fabric. It's elegant rectangular design with strutting, upholstered panelling and vertical piped detailing, will effortlessly complete your bedroom scheme. Comes with one year warranty. </t>
  </si>
  <si>
    <t>Saturn Super King Upholstered Headboard</t>
  </si>
  <si>
    <t xml:space="preserve">Exhibiting clean modern lines, the Saturn super king headboard is finished in grey fabric. It's elegant rectangular design with strutting, upholstered panelling and vertical piped detailing, will effortlessly complete your bedroom scheme. Comes with one year warranty. </t>
  </si>
  <si>
    <t>Taurus</t>
  </si>
  <si>
    <t>Taurus Single Upholstered Headboard</t>
  </si>
  <si>
    <t xml:space="preserve">Exhibiting clean modern lines, the Taurus single headboard is finished in light brown fabric. It's elegant rectangular design with strutting, upholstered panelling and vertical piped detailing, will effortlessly complete your bedroom scheme. Comes with one year warranty. </t>
  </si>
  <si>
    <t>Taurus Double Upholstered Headboard</t>
  </si>
  <si>
    <t xml:space="preserve">Exhibiting clean modern lines, the Taurus double headboard is finished in light brown fabric. It's curved design with strutting, upholstered panelling and piped detailing, will effortlessly complete your bedroom scheme. Comes with one year warranty. </t>
  </si>
  <si>
    <t>Taurus King Upholstered Headboard</t>
  </si>
  <si>
    <t xml:space="preserve">Exhibiting clean modern lines, the Taurus king size headboard is finished in light brown fabric. It's elegant curved design with strutting, upholstered panelling and piped detailing, will effortlessly complete your bedroom scheme. Comes with one year warranty. </t>
  </si>
  <si>
    <t>Taurus Super King Upholstered Headboard</t>
  </si>
  <si>
    <t xml:space="preserve">Exhibiting clean modern lines, the Taurus super king size headboard is finished in light brown fabric. It's elegant curved design with strutting, upholstered panelling and piped detailing, will effortlessly complete your bedroom scheme. Comes with one year warranty. </t>
  </si>
  <si>
    <t>Pisces</t>
  </si>
  <si>
    <t>Pisces Single Upholstered Headboard</t>
  </si>
  <si>
    <t xml:space="preserve">Exhibiting clean modern lines, the Pisces single headboard is finished in neutral fabric. It's elegant rectangular design with strutting, upholstered panelling and vertical piped detailing, will effortlessly complete your bedroom scheme. Comes with one year warranty. </t>
  </si>
  <si>
    <t>Pisces Double Upholstered Headboard</t>
  </si>
  <si>
    <t xml:space="preserve">Exhibiting clean modern lines, the Pisces double headboard is finished in neutral fabric. It's elegant rectangular design with strutting, upholstered panelling and vertical piped detailing, will effortlessly complete your bedroom scheme. Comes with one year warranty. </t>
  </si>
  <si>
    <t>Pisces King Upholstered Headboard</t>
  </si>
  <si>
    <t xml:space="preserve">Exhibiting clean modern lines, the Pisces king size headboard is finished in neutral fabric. It's elegant rectangular design with strutting, upholstered panelling and vertical piped detailing, will effortlessly complete your bedroom scheme. Comes with one year warranty. </t>
  </si>
  <si>
    <t>Pisces Super King Upholstered Headboard</t>
  </si>
  <si>
    <t xml:space="preserve">Exhibiting clean modern lines, the Pisces super king headboard is finished in neutral fabric. It's elegant rectangular design with strutting, upholstered panelling and vertical piped detailing, will effortlessly complete your bedroom scheme. Comes with one year warranty. </t>
  </si>
  <si>
    <t>Percale Polycotton</t>
  </si>
  <si>
    <t>Fitted Sheet</t>
  </si>
  <si>
    <t>Single Fitted Sheet</t>
  </si>
  <si>
    <t xml:space="preserve">Practicle and durable, this single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</si>
  <si>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Double Fitted Sheet</t>
  </si>
  <si>
    <t xml:space="preserve">Practicle and durable, this double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</si>
  <si>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King Fitted Sheet</t>
  </si>
  <si>
    <t xml:space="preserve">Practicle and durable, this king size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</si>
  <si>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Super King Fitted Sheet</t>
  </si>
  <si>
    <t xml:space="preserve">Practicle and durable, this super king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</si>
  <si>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Pillowcase</t>
  </si>
  <si>
    <t xml:space="preserve">Practicle and durable, this white pillowcase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</si>
  <si>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3 piece pot set</t>
  </si>
  <si>
    <t>Tenzo</t>
  </si>
  <si>
    <t>Tenzo 3 Piece Saucepan Set</t>
  </si>
  <si>
    <t xml:space="preserve">The Tenzo three piece stainless steel saucepan set is versatile for all your cooking needs featuring cast zink alloy handles, glass lid  allowing visual on the cooking process. Suitable for all hob types and is dishwasher safe. Comes with one year warranty. </t>
  </si>
  <si>
    <t>5 piece pot set</t>
  </si>
  <si>
    <t>Tenzo 5 Piece Saucepan Set</t>
  </si>
  <si>
    <t xml:space="preserve">The Tenzo five piece stainless steel saucepan set is versatile for all your cooking needs featuring cast zink alloy handles, glass lid  allowing visual on the cooking process. Suitable for all hob types and is dishwasher safe. Comes with one year warranty. </t>
  </si>
  <si>
    <t>16 piece crockery set</t>
  </si>
  <si>
    <t>Crockery Set</t>
  </si>
  <si>
    <t xml:space="preserve">Contemporary white with orange dots, sixteen piece crockery set offering durability for every day use. </t>
  </si>
  <si>
    <t>12 piece  crockery set</t>
  </si>
  <si>
    <t>12 Piece Dinner Set</t>
  </si>
  <si>
    <t xml:space="preserve">White with blue band, twelve piece dinner set for everyday use.  </t>
  </si>
  <si>
    <t>4 piece mug set</t>
  </si>
  <si>
    <t>Mug Set</t>
  </si>
  <si>
    <t>Porcelain Mug</t>
  </si>
  <si>
    <t xml:space="preserve">Stylish porcelain mug Set of four. Two are white with blue stripes and two are white with blue dots. </t>
  </si>
  <si>
    <t>Sienna</t>
  </si>
  <si>
    <t>Stoneware Mug</t>
  </si>
  <si>
    <t xml:space="preserve">Fresh finish durable stoneware mug set of four in a natural colour. Complements many décor finishes and is dishwasher safe. </t>
  </si>
  <si>
    <t>Tea Towel Set</t>
  </si>
  <si>
    <t>Cow Parsley</t>
  </si>
  <si>
    <t xml:space="preserve">Three pack of nature inspired white and green cotton tea towels. </t>
  </si>
  <si>
    <t>kitchen</t>
  </si>
  <si>
    <t>Oven glove</t>
  </si>
  <si>
    <t>Oven Glove</t>
  </si>
  <si>
    <t>Double oven mitt in natural and green tones. Stylish and practical offering a fashionable addition to your kitchen.</t>
  </si>
  <si>
    <t>Amelie</t>
  </si>
  <si>
    <t>Double oven mitt in a blue and white striped pattern with contrasting coral trim featuring a grey and white polka dot reverse. A delightful design for a stylish and practical addition to your kitchen.</t>
  </si>
  <si>
    <t>Chopping Board set</t>
  </si>
  <si>
    <t>Icon Paddle</t>
  </si>
  <si>
    <t>Chopping Board Set</t>
  </si>
  <si>
    <t>Set of 3 iconic wooden paddle chopping boards with colour coded handles - blue for fish, red for meat, green for veg (for our vegetarian friends - all colours for anything!). Can be easily stored with the hanging loops.</t>
  </si>
  <si>
    <t>Bread Board</t>
  </si>
  <si>
    <t>Bread Plate</t>
  </si>
  <si>
    <t>Bread/Chopping Board</t>
  </si>
  <si>
    <t xml:space="preserve">Wooden chopping Board with 'bread' detail.   </t>
  </si>
  <si>
    <t>Knife Block Set</t>
  </si>
  <si>
    <t>Coloured Knives</t>
  </si>
  <si>
    <t xml:space="preserve">Five piece multi-coloured knife set in stylish acrylic block. Each knife is made using robust stainless steel with a non-stock coating for hygiene.  Featuring soft grip handles for comfort and safety. Comes with one year warranty. </t>
  </si>
  <si>
    <t>Deluxe Can Opener</t>
  </si>
  <si>
    <t>Stainless steel can opener with satin finished handles featuring a comfort grip and hanging Loop</t>
  </si>
  <si>
    <t>Cutlery</t>
  </si>
  <si>
    <t>Rio</t>
  </si>
  <si>
    <t>Coffee Spoon</t>
  </si>
  <si>
    <t xml:space="preserve">The Rio cutlery range has a classic, curvaceous shape that will suit both formal and casual dining. The coffee spoon is crafted from gleaming stainless steel with a bold and shapely design and is dishwasher safe. Comes with one year warranty. </t>
  </si>
  <si>
    <t>Tea Spoon</t>
  </si>
  <si>
    <t xml:space="preserve">The Rio cutlery range has a classic, curvaceous shape that will suit both formal and casual dining. The tea spoon is crafted from gleaming stainless steel with a bold and shapely design and is dishwasher safe. Comes with one year warranty. </t>
  </si>
  <si>
    <t>Dessert Spoon</t>
  </si>
  <si>
    <t xml:space="preserve">The Rio cutlery range has a classic, curvaceous shape that will suit both formal and casual dining. The dessert spoon is crafted from gleaming stainless steel with a bold and shapely design and is dishwasher safe. Comes with one year warranty. </t>
  </si>
  <si>
    <t>Soup Spoon</t>
  </si>
  <si>
    <t xml:space="preserve">The Rio cutlery range has a classic, curvaceous shape that will suit both formal and casual dining. The soup spoon is crafted from gleaming stainless steel with a bold and shapely design and is dishwasher safe. Comes with one year warranty. </t>
  </si>
  <si>
    <t>Dessert Fork</t>
  </si>
  <si>
    <t xml:space="preserve">The Rio cutlery range has a classic, curvaceous shape that will suit both formal and casual dining. The dessert fork is crafted from gleaming stainless steel with a bold and shapely design and is dishwasher safe. Comes with one year warranty. </t>
  </si>
  <si>
    <t>Dessert Knife</t>
  </si>
  <si>
    <t xml:space="preserve">The Rio cutlery range has a classic, curvaceous shape that will suit both formal and casual dining. The dessert knife is crafted from gleaming stainless steel with a bold and shapely design and is dishwasher safe. Comes with one year warranty. </t>
  </si>
  <si>
    <t>Table Fork</t>
  </si>
  <si>
    <t xml:space="preserve">The Rio cutlery range has a classic, curvaceous shape that will suit both formal and casual dining. The table fork is crafted from gleaming stainless steel with a bold and shapely design and is dishwasher safe. Comes with one year warranty. </t>
  </si>
  <si>
    <t>Table Knife</t>
  </si>
  <si>
    <t xml:space="preserve">The Rio cutlery range has a classic, curvaceous shape that will suit both formal and casual dining. The table knife is crafted from gleaming stainless steel with a bold and shapely design and is dishwasher safe. Comes with one year warranty. </t>
  </si>
  <si>
    <t>Glass</t>
  </si>
  <si>
    <t>Ravenshead</t>
  </si>
  <si>
    <t>Red Wine Glass</t>
  </si>
  <si>
    <t xml:space="preserve">These simple red wine glasses are practicle as well as being modern and affordable. Sold individually. </t>
  </si>
  <si>
    <t>White Wine Glass</t>
  </si>
  <si>
    <t xml:space="preserve">These simple white wine glasses are practicle as well as being modern and affordable. Sold individually. </t>
  </si>
  <si>
    <t>Hiball Glass</t>
  </si>
  <si>
    <t xml:space="preserve">These simple 30cl hiball glasses are practicle as well as being modern and affordable. Sold individually. </t>
  </si>
  <si>
    <t>Tumbler Mixer Glass</t>
  </si>
  <si>
    <t xml:space="preserve">These simple 25cl mixer glasses are practicle as well as being modern and affordable. Sold individually. </t>
  </si>
  <si>
    <t>Recycle Bin</t>
  </si>
  <si>
    <t>Premier</t>
  </si>
  <si>
    <t>30 Litre Recycling Bin</t>
  </si>
  <si>
    <t xml:space="preserve">Neatly store and sort your rubbish and recycling in this stainless steel 30 litre Recycle Bin. Featuring three compartments each with a pedal for ease of use and hygiene. Comes with one year warranty. </t>
  </si>
  <si>
    <t>Touch Top Bin</t>
  </si>
  <si>
    <t>30 Litre Touch Top Bin</t>
  </si>
  <si>
    <t xml:space="preserve">Stylish matt black 30 litre touch top kitchen bin. Comes with one year warranty. </t>
  </si>
  <si>
    <t>Russell Hobbs RH2071</t>
  </si>
  <si>
    <t>Russell Hobbs Cambridge Kettle</t>
  </si>
  <si>
    <t xml:space="preserve">The Russell Hobbs Cambridge 1.7 litre kettle is a classic shaped polished stainless steel model with super fast rapid boil zone meaning it can heat up a cup of tap water to boiling in 45 seconds. Featuring perfect pour spout design so water can be poured without spitting or spilling. Comes with one year warranty. </t>
  </si>
  <si>
    <t>fixed price</t>
  </si>
  <si>
    <t>Dualit DA2905</t>
  </si>
  <si>
    <t>Dualit Architect Kettle</t>
  </si>
  <si>
    <t xml:space="preserve">A design classic, Dualit's Architect kettle is resiliant and stylish. This stainless steel kettle makes boiling water an art form. The powerful 2.3kW element brings water to the boil superfast, and a unique smooth pouring action prevents any water spillage. With a 1.5 litre capacity, this is the perfect size for catering for families whilst still being handy for a quick cup. Comes with one year warranty. </t>
  </si>
  <si>
    <t>dualit DA2200</t>
  </si>
  <si>
    <t>Dualit Mini Kettle</t>
  </si>
  <si>
    <t xml:space="preserve">Perfect for families on the go, this 1 litre stainless steel Dualit cordless jug kettle has all the benefits of the 1.5 litre jug kettle but on a smaller, space saving scale. The large viewing window on both sides features cup level indicators so that you only boil the amount you need. Hinged easy fill lid has a heatproof button with finger guard for safety. Comes with one year warranty. </t>
  </si>
  <si>
    <t>Brabantia BQ1007</t>
  </si>
  <si>
    <t>Brabantia BQ1007 Kettle</t>
  </si>
  <si>
    <t>Brabantia 1.7 Litre brushed steel kettle featuring 3000w fast boil and dry boil protection. Comes with one year warranty.</t>
  </si>
  <si>
    <t>Brabantia BQ1013W</t>
  </si>
  <si>
    <t>Brabantia BQ1013W Kettle</t>
  </si>
  <si>
    <t>Brabantia 1.7 Litre Kettle in modern white featuring 360 degree rotation and boil dry protection. Comes with one year warranty.</t>
  </si>
  <si>
    <t>Toaster 2 slice</t>
  </si>
  <si>
    <t>Brabantia BQ1021A</t>
  </si>
  <si>
    <t>Brabantia 2 Slice Toaster</t>
  </si>
  <si>
    <t>Brabantia stainless steel and almond two slice toaster featuring defrost/bagel/stop functions.</t>
  </si>
  <si>
    <t>Toaster 4 slice</t>
  </si>
  <si>
    <t>Brabantia  BQ1031A</t>
  </si>
  <si>
    <t>Brabantia  4 Slice Toaster</t>
  </si>
  <si>
    <t>Brabantia stainless steel and almond four slice toaster featuring extra wide slots and defrost/bagel/stop functions.</t>
  </si>
  <si>
    <t>Dualit DA0020</t>
  </si>
  <si>
    <t>Dualit 2 Slice Toaster</t>
  </si>
  <si>
    <t xml:space="preserve">A design classic, Dualit's stainless steel Vario two slice toaster uses ProHeat elements which have filaments protected by a protective layer so they are incredibly durable but also replaceable so if they do break, you won't need to buy a new toaster. It ensures your bread is toasted evenly with more 'winds per sq cm' than other heating elements. With a timeless style, this toaster looks great in any kitchen. Featuring extra wide slots and 'just how you like it' mechanical timer. Comes with one year warranty. </t>
  </si>
  <si>
    <t>Dualit DA0040</t>
  </si>
  <si>
    <t>Dualit 4 Slice Toaster</t>
  </si>
  <si>
    <t xml:space="preserve">A design classic, Dualit's stainless steel Vario four slice toaster uses ProHeat elements which have filaments protected by a protective layer so they are incredibly durable but also replaceable so if they do break, you won't need to buy a new toaster. It ensures your bread is toasted evenly with more 'winds per sq cm' than other heating elements. With a timeless style, this toaster looks great in any kitchen. Featuring extra wide slots and 'just how you like it' mechanical timer. Comes with one year warranty. </t>
  </si>
  <si>
    <t>Russell Hobbs RH8780</t>
  </si>
  <si>
    <t>Russell Hobbs 2 Slice Toaster</t>
  </si>
  <si>
    <t xml:space="preserve">Simplicity, classic design and high performance are key to this Russell Hobbs Futura two slice brushed steel toaster. Designed to make the perfect slice of toast with variable browning control including a frozen bread setting. Comes with one year warranty. </t>
  </si>
  <si>
    <t>Russell Hobbs RH8790</t>
  </si>
  <si>
    <t>Russell Hobbs 4 Slice Toaster</t>
  </si>
  <si>
    <t xml:space="preserve">Simplicity, classic design and high performance are key to this Russell Hobbs Futura four slice brushed steel toaster. Designed to make the perfect slice of toast with variable browning control including a frozen bread setting. Comes with one year warranty. </t>
  </si>
  <si>
    <t>Coffee Maker</t>
  </si>
  <si>
    <t>Dualit DA4516</t>
  </si>
  <si>
    <t>Dualit 3 in 1 Tea &amp; Coffee Maker</t>
  </si>
  <si>
    <t>The Dualit coffee machine has been designed with the coffee and tea enthusiast in mind. Every element of this machine has been crafted to deliver the ultimate cuppa; from a smooth espresso to a dense velvety latte to a piping hot green tea. The unit works with ground coffee, ESE pods, NX coffee capsules and fine tea capsules making it the ultimate in beverage versatility. Comes with one year warranty.</t>
  </si>
  <si>
    <t>Tefal TE4970</t>
  </si>
  <si>
    <t>Tefal TE4970 Iron</t>
  </si>
  <si>
    <t>Ease of use is at the heart of this Tefal 2500W smart protect steam iron and is designed to remove the stress from ironing. The Tefal smart temperature system ensures every fabric is ironed at the right temperature. Featuring an ergonomic steam trigger, anti-drip function and power cord rewinder. Comes with one year warranty.</t>
  </si>
  <si>
    <t>Morphy Richards MR0064</t>
  </si>
  <si>
    <t>Morphy Richards MR0064 Iron</t>
  </si>
  <si>
    <t xml:space="preserve">Morphy Richards 2200W Eco Turbo Steam Iron with special soleplate which reduces static for a soft, smooth finish. Constant steam for easy crease removal with powerful steam boost to tackle stubborn creases. Comes with one year warranty. </t>
  </si>
  <si>
    <t>Bosch BO2633</t>
  </si>
  <si>
    <t>Bosch BO2633 Iron</t>
  </si>
  <si>
    <t>Lightweight at 1K, the 2200W Bosch iron produces continous steam at 30g per minute, and for stubborn creases, the shot of steam is a powerful 90g per minute. The specially treated ceramic soleplate glides effortlessly over your clothes. Thanks to the 290ml water tank, you can iron for longer without the need to top up. Featuring leak protection drip-stop and anti-calc/self cleaning system. Comes with one year warranty.</t>
  </si>
  <si>
    <t>Steam Generator Iron</t>
  </si>
  <si>
    <t>Tefal TE6720</t>
  </si>
  <si>
    <t>Tefal TE6720 Steam Generator Iron</t>
  </si>
  <si>
    <t xml:space="preserve">Take the effort out of ironing with the Tefal Effectis pressurised steam generator iron. Get superb results in no time thanks to 5 bar pressure, an ultraglide soleplate and up to 220g/min of steam pressure. With no complicated controls or settings, this compact iron wil tackle creases with ease. Comes with one year warranty. </t>
  </si>
  <si>
    <t>Minky MI4020</t>
  </si>
  <si>
    <t>Minky Ergo Ironing Board</t>
  </si>
  <si>
    <t>Minky Ergo Ironing Board featuring 28mm tubular steel construction and a mesh board for an easy and comfortable ironing experience. Comes with one year warranty.</t>
  </si>
  <si>
    <t>Cylinder Vacuum</t>
  </si>
  <si>
    <t>Henry NU9010</t>
  </si>
  <si>
    <t>Eco Henry Vacuum Cleaner NU9010</t>
  </si>
  <si>
    <t>The Henry numatic eco 230v vacuum cleaner features Tritex filtration, extended 12.5m cable, ProFlo technology for reduced energy consumption without hindering performance. Complete with tools and suitable for both carpets and hard flooring. Comes with one year warranty.</t>
  </si>
  <si>
    <t>Zanussi ZA2111</t>
  </si>
  <si>
    <t>Zanussi ZA2111 Upright Vacuum Cleaner</t>
  </si>
  <si>
    <t xml:space="preserve">Packed with the innovative multi cyclonic technology, the Pet bagless vacuum cleaner from Zanussi ensures powerful constant suction, and separates dirt and dust from the air path so your filters don't get clogged. Suitable for allergy sufferers, it's equipped with the pet turbo nozzle, ideal for removing pet hairs and stubborn fibres from carpets, stairs and upholstery. Weighing at 5.2kg, this lightweight vacuum cleaner comes with a strong 180 airwatts of suction for high performance. Both efficient and environmentally friendly, it also features a 2 litre dust bin thats quick to access, empty and clean. Furthermore, the filters are easy to remove, clean and put back in place. Comes complete with a crevice tool attachment. Energy Rating B. Comes with one year warranty. </t>
  </si>
  <si>
    <t>Microwave</t>
  </si>
  <si>
    <t>Panasonic</t>
  </si>
  <si>
    <t>Panasonic 20 Litre Microwave</t>
  </si>
  <si>
    <t>This silver Panasonic 20 litre, 800W microwave features touch control, 9 automatic programmes, auto weight cook and digital display. Comes with one year warranty.</t>
  </si>
  <si>
    <t>Panasonic 27 Litre Microwave</t>
  </si>
  <si>
    <t>Stainless steel Panasonic digital 27 litre, 1000W Microwave. Comes with one year warranty.</t>
  </si>
  <si>
    <t>Igenix 20 Litre Microwave</t>
  </si>
  <si>
    <t xml:space="preserve">Ingenix stainless steel 20 litre, 800W digital microwave. Comes with one year warranty. </t>
  </si>
  <si>
    <t>Ovens &amp; Hobs</t>
  </si>
  <si>
    <t>Gas Cooker</t>
  </si>
  <si>
    <t>Hotpoint HAG60P</t>
  </si>
  <si>
    <t>Hotpoint HAG60P Gas Double Oven</t>
  </si>
  <si>
    <t>Hotpoint white gas double oven featuring four gas burners, electronic clock and minute minder, A + energy rating. Comes with one year warranty.</t>
  </si>
  <si>
    <t>Hotpoint HUG52X</t>
  </si>
  <si>
    <t>Hotpoint HUG52X Gas Double Oven</t>
  </si>
  <si>
    <t>Hotpoint stainless steel gas double oven, 50 cm wide with four gas burners, electronic clock and minute minder. Comes with one year warranty.</t>
  </si>
  <si>
    <t>Dual Fuel</t>
  </si>
  <si>
    <t>Hotpoint CH60DHKFS</t>
  </si>
  <si>
    <t>Hotpoint CH60DHKFS Dual Fuel Double Oven</t>
  </si>
  <si>
    <t>Hotpoint black Dual Fuel Double Oven | 4 Gas Burners | B Energy Rating | Complete with Roasting Dish and Grill Pan</t>
  </si>
  <si>
    <t>Electric Cooker</t>
  </si>
  <si>
    <t>Hotpoint HAE60PS</t>
  </si>
  <si>
    <t>Hotpoint HAE60PS Electic Double Fan Oven</t>
  </si>
  <si>
    <t>Hotpoint white double oven with fan main oven, variable grill and ceramic top.  B Energy Rating. Comes with one year warranty.</t>
  </si>
  <si>
    <t>Fridges &amp; Freezers</t>
  </si>
  <si>
    <t>Tall Fridge</t>
  </si>
  <si>
    <t>Hotpoint  SIAA 12</t>
  </si>
  <si>
    <t>Hotpoint  SIAA 12 Tall Larder Fridge</t>
  </si>
  <si>
    <t>Hotpoint white tall larder fridge with auto defrost. Gross Capacity 346 litres. Comes with one year warranty.</t>
  </si>
  <si>
    <t>Undercounter Freezer</t>
  </si>
  <si>
    <t>Hotpoint RZA36P</t>
  </si>
  <si>
    <t>Hotpoint RZA36P Undercounter Freezer</t>
  </si>
  <si>
    <t xml:space="preserve">Hotpoint white undercounter freezer with four drawers. A +  Energy Rating. Comes with one year warranty. </t>
  </si>
  <si>
    <t>Combi Fridge Freezers</t>
  </si>
  <si>
    <t>Hotpoint FFAA52S</t>
  </si>
  <si>
    <t>Hotpoint FFAA52S Fridge Freezer</t>
  </si>
  <si>
    <t>Hotpoint silver fridge freezer with two glass shelves and frost free function. A + Energy Rating. Comes with one year warranty.</t>
  </si>
  <si>
    <t>Tall Freezer</t>
  </si>
  <si>
    <t>Hotpoint  UIAA12S</t>
  </si>
  <si>
    <t>Hotpoint  UIAA12S Tall Freezer</t>
  </si>
  <si>
    <t>Hotpoint silver upright static freezer with five drawers. A + Energy Rating. Comes with one year warranty.</t>
  </si>
  <si>
    <t>Hotpoint UPAH1832F</t>
  </si>
  <si>
    <t>Hotpoint UPAH1832F Tall Freezer</t>
  </si>
  <si>
    <t>Hotpoint stainless steel frost free tall freezer with 260 litre capacity, seven freezer compartments, super freeze facility and A ++ Energy Rating. Comes with one year warranty.</t>
  </si>
  <si>
    <t>Undercounter Fridge</t>
  </si>
  <si>
    <t>Hotpoint RSAAV22P</t>
  </si>
  <si>
    <t>Hotpoint RSAAV22P Undercounter Fridge</t>
  </si>
  <si>
    <t>Hotpoint white undercounter fridge with icebox. A + Energy Rating. Comes with one year warranty.</t>
  </si>
  <si>
    <t>Undercounter Larder Fridge</t>
  </si>
  <si>
    <t>Hotpoint RLAAV22P</t>
  </si>
  <si>
    <t>Hotpoint RLAAV22P Undercounter Larder Fridge</t>
  </si>
  <si>
    <t>Hotpoint white undercounter larder fridge. A +  Energy Rating. Comes with one year warranty.</t>
  </si>
  <si>
    <t>Hotpoint WDAL8640P</t>
  </si>
  <si>
    <t>Hotpoint WDAL8640P Washer Dryer</t>
  </si>
  <si>
    <t>Hotpoint white aquarius washer dryer featuring 1400 Spin speed, 6kg  Wash &amp; Dry Load capacity, rapid wash funcion and super silent mode. A Energy for both wash and dry. Comes with one year warranty.</t>
  </si>
  <si>
    <t>Dishwasher</t>
  </si>
  <si>
    <t>Hotpoint FDUD51110P</t>
  </si>
  <si>
    <t>Hotpoint FDUD51110P Dishwasher</t>
  </si>
  <si>
    <t>Hotpoint white Ultima 15 place extra silent dishwasher featuring rapid programme mode. A + AA Rating. Comes with one year warranty.</t>
  </si>
  <si>
    <t>Hotpoint FDEB31010G</t>
  </si>
  <si>
    <t>Hotpoint FDEB31010G Dishwasher</t>
  </si>
  <si>
    <t xml:space="preserve">Hotpoint graphite Experience 14 place setting dishwasher featuring rapid programme function. A + AA energy rated. Comes with one year warranty. </t>
  </si>
  <si>
    <t>Condenser Tumble Drier</t>
  </si>
  <si>
    <t>Hotpoint TCFS83BGG</t>
  </si>
  <si>
    <t>Hotpoint TCFS83BGG Condenser Tumble Dryer</t>
  </si>
  <si>
    <t xml:space="preserve">Hotpoint graphite tumble dryer featuring sensor condenser, anti-tangle technology, high and low heat settings and timer. Comes with one year warranty. </t>
  </si>
  <si>
    <t>Vented Tumble Drier</t>
  </si>
  <si>
    <t>Hotpoint TVFS73BGP</t>
  </si>
  <si>
    <t>Hotpoint TVFS73BGP Vented Tumble Dryer</t>
  </si>
  <si>
    <t xml:space="preserve">Hotpoint white sensor vented tumble dryer featuring anti-tangle technology, high and low heat setting and timer. Comes with one year warranty. </t>
  </si>
  <si>
    <t>Washing Machine</t>
  </si>
  <si>
    <t>Hotpoint WMBF944G</t>
  </si>
  <si>
    <t>Hotpoint WMBF944G Washing Machine</t>
  </si>
  <si>
    <t xml:space="preserve">Hotpoint graphite Aquarius washing machine featuring 1400 spin speed, 9kg load capacity, super silent motor and fast wash function. Comes with one year warranty. </t>
  </si>
  <si>
    <t>Hotpoint TCHL780BP</t>
  </si>
  <si>
    <t>Hotpoint TCHL780BP Condenser Tumble Dryer</t>
  </si>
  <si>
    <t xml:space="preserve">Hotpoint white condenser tumble dryer featuring 8kg load capacity, B energy rating and 4 Level Sensor Drying System. Comes with one year warranty. </t>
  </si>
  <si>
    <t>Hotpoint FML942P</t>
  </si>
  <si>
    <t>Hotpoint FML942P 9kg Washing Machine</t>
  </si>
  <si>
    <t xml:space="preserve">Hotpoint white washing machine featuring 9kg load capacity, 1400 spin speed, A++  energy efficiency rating and 15 minute quick wash function. Comes with one year warranty. </t>
  </si>
  <si>
    <t>Floor Lamp</t>
  </si>
  <si>
    <t>Tripod</t>
  </si>
  <si>
    <t>Tripod 1872 Floor Lamp</t>
  </si>
  <si>
    <t xml:space="preserve">This charming tripod floor lamp complete with chrome metal detailing and finished with a simple tapered grey shade.   </t>
  </si>
  <si>
    <t>Table Lamp</t>
  </si>
  <si>
    <t>Tripod 1874 Table Lamp</t>
  </si>
  <si>
    <t xml:space="preserve">This charming tripod table lamp complete with chrome metal detailing and finished with a simple tapered grey shade and adjustable height.  </t>
  </si>
  <si>
    <t>Tripod 1875 Table Lamp</t>
  </si>
  <si>
    <t xml:space="preserve">Scandi style oak wood tripod table lamp base paired with a white drum shade. </t>
  </si>
  <si>
    <t>Jasper</t>
  </si>
  <si>
    <t>Jasper 1920 Floor Lamp</t>
  </si>
  <si>
    <t xml:space="preserve">Scandi style grey wood tripod floor lamp base paired with a grey drum shade. </t>
  </si>
  <si>
    <t>Strata</t>
  </si>
  <si>
    <t>Strata 1936 Arched Floor Lamp</t>
  </si>
  <si>
    <t xml:space="preserve">Gently arched copper effect floor lamp with marble base inspired by the iconic Flos Arco lamp. </t>
  </si>
  <si>
    <t>Winslet</t>
  </si>
  <si>
    <t>Winslet 2005 Table Lamp</t>
  </si>
  <si>
    <t>Table lamp with a white ceramic base tapering up towards the fabric shade and featuring a geometric design.</t>
  </si>
  <si>
    <t>Winslet 2004 Table Lamp</t>
  </si>
  <si>
    <t>Table lamp with a grey ceramic base tapering up towards the fabric shade and featuring a geometric design.</t>
  </si>
  <si>
    <t>Wylie</t>
  </si>
  <si>
    <t>Wylie 2020 Table Lamp</t>
  </si>
  <si>
    <t>Retro inspired geometric patterned ceramic base table lamp complimented by a grey fabric shade.</t>
  </si>
  <si>
    <t>floor lamp</t>
  </si>
  <si>
    <t>Ventura</t>
  </si>
  <si>
    <t>Ventura Tripod Floor Lamp</t>
  </si>
  <si>
    <t>Add a statement to your living space with this antique bronze tripod floor lamp complete with black shade with gold inner.</t>
  </si>
  <si>
    <t>Curtain Pole</t>
  </si>
  <si>
    <t xml:space="preserve">Duke </t>
  </si>
  <si>
    <t>Duke Curtain Pole 1.75mt</t>
  </si>
  <si>
    <t>Wood curtain pole 35mm diameter and 1.75m length. Available in various colours.</t>
  </si>
  <si>
    <t>Duke Curtain Pole 2.40mt</t>
  </si>
  <si>
    <t>Wood curtain pole 35mm diameter and 2.4m length. Available in various colours.</t>
  </si>
  <si>
    <t>Duke Curtain Pole 3.00mt</t>
  </si>
  <si>
    <t>Wood curtain pole 35mm diameter and 3m length. Available in various colours.</t>
  </si>
  <si>
    <t>Duke Curtain Pole 3.50mt</t>
  </si>
  <si>
    <t>Wood curtain pole 35mm diameter and 3.5m length. Available in various colours.</t>
  </si>
  <si>
    <t>Dimensions</t>
  </si>
  <si>
    <t>Dimensions Curtain Pole 1.20mt</t>
  </si>
  <si>
    <t xml:space="preserve">Steel curtain pole 28mm diameter and 1.2m length. </t>
  </si>
  <si>
    <t>Dimensions Curtain Pole 1.60mt</t>
  </si>
  <si>
    <t xml:space="preserve">Steel curtain pole 28mm diameter and 1.6m length. </t>
  </si>
  <si>
    <t>Dimensions Curtain Pole 2.00mt</t>
  </si>
  <si>
    <t xml:space="preserve">Steel curtain pole 28mm diameter and 2m length. </t>
  </si>
  <si>
    <t>Dimensions Curtain Pole 2.40mt</t>
  </si>
  <si>
    <t xml:space="preserve">Steel curtain pole 28mm diameter and 2.4m length. </t>
  </si>
  <si>
    <t>Dimensions Curtain Pole 3.20mt</t>
  </si>
  <si>
    <t xml:space="preserve">Steel curtain pole 28mm diameter and 3.2m length. </t>
  </si>
  <si>
    <t>Dimensions Curtain Pole 4.00mt</t>
  </si>
  <si>
    <t xml:space="preserve">Steel curtain pole 35mm diameter and 4m length. </t>
  </si>
  <si>
    <t>Spectrum</t>
  </si>
  <si>
    <t>Spectrum Curtain Pole 1.20mt</t>
  </si>
  <si>
    <t xml:space="preserve">Steel curtain pole 35mm diameter and 1.2m length. </t>
  </si>
  <si>
    <t>Spectrum Curtain Pole 2.40mt</t>
  </si>
  <si>
    <t xml:space="preserve">Steel curtain pole 35mm diameter and 2.4m length. </t>
  </si>
  <si>
    <t>Spectrum Curtain Pole 3.60mt</t>
  </si>
  <si>
    <t xml:space="preserve">Steel curtain pole 35mm diameter and 3.6m length. </t>
  </si>
  <si>
    <t>Spectrum Curtain Pole 4.80mt</t>
  </si>
  <si>
    <t xml:space="preserve">Steel curtain pole 35mm diameter and 4.8m length. </t>
  </si>
  <si>
    <t xml:space="preserve">Curtains </t>
  </si>
  <si>
    <t>Savannah</t>
  </si>
  <si>
    <t>Savannah Eyelet Curtain 52" x 72"</t>
  </si>
  <si>
    <t>Readymade, lined eyelet curtains in Polycotton. 52"x72". Image shows Teal colour, other colours are as per cushions on the chair.</t>
  </si>
  <si>
    <t>Savannah Eyelet Curtain 52" x 90"</t>
  </si>
  <si>
    <t>Readymade, lined eyelet curtains in Polycotton. 52"x90". Image shows Teal colour, other colours are as per cushions on the chair.</t>
  </si>
  <si>
    <t>Savannah Eyelet Curtain 52" x 108"</t>
  </si>
  <si>
    <t>Readymade, lined eyelet curtains in Polycotton. 52"x108". Image shows Teal colour, other colours are as per cushions on the chair.</t>
  </si>
  <si>
    <t>Savannah Eyelet Curtain 78" x 72"</t>
  </si>
  <si>
    <t>Readymade, lined eyelet curtains in Polycotton. 78"x72". Image shows Teal colour, other colours are as per cushions on the chair.</t>
  </si>
  <si>
    <t>Savannah Eyelet Curtain 78" x 90"</t>
  </si>
  <si>
    <t>Readymade, lined eyelet curtains in Polycotton. 78"x90". Image shows Teal colour, other colours are as per cushions on the chair.</t>
  </si>
  <si>
    <t>Savannah Eyelet Curtain 78" x 108"</t>
  </si>
  <si>
    <t>Readymade, lined eyelet curtains in Polycotton. 78"x108". Image shows Teal colour, other colours are as per cushions on the chair.</t>
  </si>
  <si>
    <t>Savannah Eyelet Curtain 102" x 72"</t>
  </si>
  <si>
    <t>Readymade, lined eyelet curtains in Polycotton. 102"x72". Image shows Teal colour, other colours are as per cushions on the chair.</t>
  </si>
  <si>
    <t>Savannah Eyelet Curtain 102" x 90"</t>
  </si>
  <si>
    <t>Readymade, lined eyelet curtains in Polycotton. 102"x90". Image shows Teal colour, other colours are as per cushions on the chair.</t>
  </si>
  <si>
    <t>Savannah Eyelet Curtain 102" x 108"</t>
  </si>
  <si>
    <t>Readymade, lined eyelet curtains in Polycotton. 102"x108". Image shows Teal colour, other colours are as per cushions on the chair.</t>
  </si>
  <si>
    <t>Dining Sets</t>
  </si>
  <si>
    <t>Dining Set (2 chairs)</t>
  </si>
  <si>
    <t>Eva</t>
  </si>
  <si>
    <t>Eva Dining Set</t>
  </si>
  <si>
    <t>Contemporary two seater drop leaf dining set with white lacquar top and dark walnut legs. Table is H75cm, W75cm, L75cm extending to 126cm. Ideal for smaller spaces. Set comprises of table and two chairs. Comes with one year warranty.</t>
  </si>
  <si>
    <t>Coffee Table with 2 drawers</t>
  </si>
  <si>
    <t>Astoria</t>
  </si>
  <si>
    <t>Arran Coffee Table</t>
  </si>
  <si>
    <t>The simple good looks and clean profile of the Arran two drawer coffee table lets the beautiful rustic wood grain take centre stage. The knotty grain of the solid American oak and oak veneer with waxed finish gives a beautiful traditional look. Comes with one year warranty.</t>
  </si>
  <si>
    <t>Side Tables</t>
  </si>
  <si>
    <t>Arran Lamp Table</t>
  </si>
  <si>
    <t>The simple good looks and clean profile of the Arran lamp table lets the beautiful rustic wood grain take centre stage. The knotty grain of the solid American oak and oak veneer with waxed finish gives a beautiful traditional look. Comes with one year warranty.</t>
  </si>
  <si>
    <t>Nest of Tables</t>
  </si>
  <si>
    <t>Arran Nest of Tables</t>
  </si>
  <si>
    <t>The simple good looks and clean profile of the Arran nest set of tables lets the beautiful rustic wood grain take centre stage. The knotty grain of the solid American oak and oak veneer with waxed finish gives a beautiful traditional look. Comes with one year warranty.</t>
  </si>
  <si>
    <t>TV and Video unit</t>
  </si>
  <si>
    <t>Arran TV/DVD Unit</t>
  </si>
  <si>
    <t>The simple good looks and clean profile of the Arran TV/DVD unit lets the beautiful rustic wood grain take centre stage. The knotty grain of the solid American oak and oak veneer with waxed finish gives a beautiful traditional look. Comes with one year warranty.</t>
  </si>
  <si>
    <t xml:space="preserve">Sideboards </t>
  </si>
  <si>
    <t>Sideboard</t>
  </si>
  <si>
    <t>Arran Sideboard</t>
  </si>
  <si>
    <t>The simple good looks and clean profile of the Arran sideboard lets the beautiful rustic wood grain take centre stage. The knotty grain of the solid American oak and oak veneer with waxed finish gives a beautiful traditional look. Comes with one year warranty.</t>
  </si>
  <si>
    <t>Dining Table Extending</t>
  </si>
  <si>
    <t>Arran Dining Table</t>
  </si>
  <si>
    <t>The simple good looks and clean profile of the Arran extendable dining table lets the beautiful rustic wood grain take centre stage. The knotty grain of the solid American oak and oak veneer with waxed finish gives a beautiful traditional look. Extends by an extra  40cm. (Unextended 4', extended 6'). Comes with one year warranty.</t>
  </si>
  <si>
    <t>Dining Chair</t>
  </si>
  <si>
    <t>Arran Dining Chair</t>
  </si>
  <si>
    <t>The simple good looks and clean profile of the Arran dining chairs lets the beautiful rustic wood grain take centre stage. The knotty grain of the solid American oak and oak veneer with waxed finish gives a beautiful traditional look with a convenient wipe clean seat. Sold individually. Comes with one year warranty.</t>
  </si>
  <si>
    <t>Dining Set (4 chairs)</t>
  </si>
  <si>
    <t>Eden</t>
  </si>
  <si>
    <t>Lewis Dining Set</t>
  </si>
  <si>
    <t xml:space="preserve">Ideal for modern living with a contemporary Ercol style design, the Lewis dining set of table and four chairs has a fresh wood Finish and white lacquered top. Comes with one year warranty. </t>
  </si>
  <si>
    <t xml:space="preserve">Coffee Table  </t>
  </si>
  <si>
    <t>Lewis Coffee Table</t>
  </si>
  <si>
    <t xml:space="preserve">Ideal for modern living with a contemporary Ercol style design, the Lewis coffee table has a fresh wood Finish and white lacquered top. Comes with one year warranty. </t>
  </si>
  <si>
    <t>End Table</t>
  </si>
  <si>
    <t>Lewis End Table</t>
  </si>
  <si>
    <t xml:space="preserve">Ideal for modern living with a contemporary Ercol style design, the Lewis end table has a fresh wood Finish and white lacquered top. Comes with one year warranty. </t>
  </si>
  <si>
    <t>Sofa Table</t>
  </si>
  <si>
    <t>Lewis Console Table</t>
  </si>
  <si>
    <t xml:space="preserve">Ideal for modern living with a contemporary Ercol style design, the Lewis console has a fresh wood Finish and white lacquered top. Comes with one year warranty. </t>
  </si>
  <si>
    <t>Coffee Table</t>
  </si>
  <si>
    <t xml:space="preserve">Atlantis Clarus </t>
  </si>
  <si>
    <t>Skye Coffee Table</t>
  </si>
  <si>
    <t>The Skye coffee table has a simple white gloss lacquer exterior with a glass shelf, perfect for creating a clean, minimalist look. Comes with one year warranty.</t>
  </si>
  <si>
    <t>Skye End Table</t>
  </si>
  <si>
    <t>The Skye end table has a simple white gloss lacquer exterior with a glass shelf for your books/magazines, perfect for creating a clean, minimalist look. Comes with one year warranty.</t>
  </si>
  <si>
    <t>TV and Video Unit</t>
  </si>
  <si>
    <t>Skye TV and Video Unit</t>
  </si>
  <si>
    <t>The Skye TV/DVD unit has a simple white gloss lacquer exterior with a pull out drawer, perfect for creating a clean, minimalist look. Comes with one year warranty.</t>
  </si>
  <si>
    <t>Skye Nest of Tables</t>
  </si>
  <si>
    <t>The Skye nest set of two tables has a simple white gloss lacquer, perfect for creating a clean, minimalist look. Comes with one year warranty.</t>
  </si>
  <si>
    <t>Console Tables</t>
  </si>
  <si>
    <t>Console Table</t>
  </si>
  <si>
    <t>Skye Console Table</t>
  </si>
  <si>
    <t>The Skye console table has a simple white gloss lacquer exterior with a glass shelf, perfect for creating a clean, minimalist look. Comes with one year warranty.</t>
  </si>
  <si>
    <t>Wall Mirror</t>
  </si>
  <si>
    <t>Skye Wall Mirror</t>
  </si>
  <si>
    <t>The Skye mirror has a simple white gloss lacquer with curved edges, perfect for creating a clean, minimalist look. Comes with one year warranty.</t>
  </si>
  <si>
    <t>Skye Dining Set</t>
  </si>
  <si>
    <t>The Skye dining set features a table with simple white gloss lacquer legs and a glass top, adding the feeling of space to your interior. The four chairs have charcoal grey fabric and stainless steel legs, perfect for creating a clean, minimalist look. Comes with one year warranty.</t>
  </si>
  <si>
    <t>Chairs</t>
  </si>
  <si>
    <t>Office Chair</t>
  </si>
  <si>
    <t>Viking</t>
  </si>
  <si>
    <t>Viking Swivel Office Chair</t>
  </si>
  <si>
    <t>The Viking black faux leather swivel chair, with arms, is the ultimate in comfort and practicality for your home office space. Comes with one year warranty.</t>
  </si>
  <si>
    <t>Swivel</t>
  </si>
  <si>
    <t>White Swivel Office Chair</t>
  </si>
  <si>
    <t xml:space="preserve">This stylish and affordable swivel chair makes a contemporary addition to your home office. Seat height can be adjusted between 42cm-45cm. Comes with one year warranty. </t>
  </si>
  <si>
    <t>Executive</t>
  </si>
  <si>
    <t>Executive Swivel Office Chair</t>
  </si>
  <si>
    <t xml:space="preserve">With a nod to the iconic Eames Lounge chair, this stylish and comfortable office chair will be a great addition to your home office. The Executive, gas lift, swivel chair features walnut veneer and black PU. Comes with one year warranty. </t>
  </si>
  <si>
    <t>Tate</t>
  </si>
  <si>
    <t>Tate Swivel Office Chair</t>
  </si>
  <si>
    <t>Practicle and comfortable office swivel chair. Available in Black/Blue/White/Orange. Comes with one year warranty.</t>
  </si>
  <si>
    <t>Sienna Console Table</t>
  </si>
  <si>
    <t>Contemporary console/desk with discreet drawer, perfect for creating that clean, minimalist look with white gloss lacquer top and polished stainless steel legs. Ideal for a small home office area. Comes with one year warranty.</t>
  </si>
  <si>
    <t>Shelf Desk</t>
  </si>
  <si>
    <t>unbranded</t>
  </si>
  <si>
    <t>Shelf Desk White</t>
  </si>
  <si>
    <t xml:space="preserve">Excellent modern space saving office solution featuring four shelves and a desk built in, providing a versatile storage option so you can work whilst displaying a mixture of books and home accessories for a striking and functional display piece. Comes with one year warranty. </t>
  </si>
  <si>
    <t>Shelf Desk Oak</t>
  </si>
  <si>
    <t>Bookshelves</t>
  </si>
  <si>
    <t>Ladder bookshelf</t>
  </si>
  <si>
    <t>Ladder bookcase white</t>
  </si>
  <si>
    <t>Five shelves provide versatile storage options so you can display a mixture of books and home accessories for a striking display piece.</t>
  </si>
  <si>
    <t>Ladder bookcase oak</t>
  </si>
  <si>
    <t>Long Mirror</t>
  </si>
  <si>
    <t>Soprano</t>
  </si>
  <si>
    <t>Soprano Wall Mirror</t>
  </si>
  <si>
    <t xml:space="preserve">Simple, straight lined wall mirror with silver frame </t>
  </si>
  <si>
    <t>Soprano Lean-to Dress Mirror</t>
  </si>
  <si>
    <t xml:space="preserve">Simple, straight lined lean-to dress mirror with silver frame </t>
  </si>
  <si>
    <t>Chic Long Wall</t>
  </si>
  <si>
    <t>Chic Long Wall Mirror</t>
  </si>
  <si>
    <t xml:space="preserve">French vintage style tall mirror with white frame. </t>
  </si>
  <si>
    <t>Globular</t>
  </si>
  <si>
    <t>Round Mirror</t>
  </si>
  <si>
    <t>Round mirror with mirror spirograph detailing.</t>
  </si>
  <si>
    <t>Chic Cheval</t>
  </si>
  <si>
    <t>Chic Cheval Mirror</t>
  </si>
  <si>
    <t xml:space="preserve">French vintage style white cheval mirror. </t>
  </si>
  <si>
    <t>Bathroom Accessories</t>
  </si>
  <si>
    <t>Hand Towel</t>
  </si>
  <si>
    <t>600gms</t>
  </si>
  <si>
    <t>Luxury Hand Towel</t>
  </si>
  <si>
    <t>600g luxury white hand towel in 100% cotton.</t>
  </si>
  <si>
    <t>Bath Towel</t>
  </si>
  <si>
    <t>Luxury Bath Towel</t>
  </si>
  <si>
    <t>600g luxury white bath towel in 100% cotton.</t>
  </si>
  <si>
    <t>Bath Sheet</t>
  </si>
  <si>
    <t>Luxury Bath Sheet</t>
  </si>
  <si>
    <t>600g luxury white bath sheet in 100% cotton.</t>
  </si>
  <si>
    <t>Pedal Bin</t>
  </si>
  <si>
    <t xml:space="preserve">3 litre </t>
  </si>
  <si>
    <t>3 Litre Pedal Bin</t>
  </si>
  <si>
    <t>3 litre stainless steel pedal bin.</t>
  </si>
  <si>
    <t>Toilet Brush/Roll Holder</t>
  </si>
  <si>
    <t>Toilet Brush and Roll Holder</t>
  </si>
  <si>
    <t>Polished stainless steel toilet brush and toilet roll holder stacking set. Ideal when you don't want to drill into the wall or tiles to install a toilet roll holder.</t>
  </si>
  <si>
    <t>Bathroom Set</t>
  </si>
  <si>
    <t>Ceramic Soap Dish</t>
  </si>
  <si>
    <t xml:space="preserve">Set of ceramic white soap dish, toothbrush holder and soap dispenser with stainless steel top. </t>
  </si>
  <si>
    <t>Shower Curtain</t>
  </si>
  <si>
    <t>100% polyester white shower curtain.</t>
  </si>
  <si>
    <t>Bath Mat</t>
  </si>
  <si>
    <t>Bath/Shower Mat</t>
  </si>
  <si>
    <t>White PVC bath/shower mat.</t>
  </si>
  <si>
    <t>Arm chairs</t>
  </si>
  <si>
    <t>Armchair</t>
  </si>
  <si>
    <t>Charlotte</t>
  </si>
  <si>
    <t>Harris Armchair - Caramel</t>
  </si>
  <si>
    <t>The Harris armchair is a comfortable classic style which fits in both a traditional and modern setting. 112cmW, 95cmD, 91cmH. Available in Grey, Caramel, Chocolate or Aubergine. Shown here in Caramel.  Made in the UK. Comes with a five year warranty.</t>
  </si>
  <si>
    <t>Harris Armchair - Grey</t>
  </si>
  <si>
    <t>Harris Armchair - Chocolate</t>
  </si>
  <si>
    <t>Harris Armchair - Aubergine</t>
  </si>
  <si>
    <t>Sofa</t>
  </si>
  <si>
    <t>Harris 2 Seater Sofa - Caramel</t>
  </si>
  <si>
    <t>The Harris two seater sofa is a comfortable classic style which fits in both a traditional and modern setting. 172cmW, 95cmD, 91cmH. Available in Grey, Caramel, Chocolate or Aubergine. Shown here in Caramel. Made in the UK. Comes with a five year warranty.</t>
  </si>
  <si>
    <t>Harris 2 Seater Sofa - Grey</t>
  </si>
  <si>
    <t>Harris 2 Seater Sofa - Chocolate</t>
  </si>
  <si>
    <t>Harris 2 Seater Sofa - Aubergine</t>
  </si>
  <si>
    <t>Harris 2.5 Seater Sofa - Caramel</t>
  </si>
  <si>
    <t>The Harris 2.5 seater sofa is a comfortable classic style which fits in both a traditional and modern setting. 190cmW, 95cmD, 91cmH. Available in Grey, Caramel, Chocolate or Aubergine. Shown here in Caramel. Made in the UK. Comes with a five year warranty.</t>
  </si>
  <si>
    <t>Harris 2.5 Seater Sofa - Grey</t>
  </si>
  <si>
    <t>Harris 2.5 Seater Sofa - Chocolate</t>
  </si>
  <si>
    <t>Harris 2.5 Seater Sofa - Aubergine</t>
  </si>
  <si>
    <t>Harris 3 Seater Sofa - Caramel</t>
  </si>
  <si>
    <t>The Harris three seater sofa is a comfortable classic style which fits in both a traditional and modern setting. 210cmW, 95cmD, 91cmH. Available in Grey, Caramel, Chocolate or Aubergine. Shown here in Caramel. Made in the UK. Comes with a five year warranty.</t>
  </si>
  <si>
    <t>Harris 3 Seater Sofa - Grey</t>
  </si>
  <si>
    <t>Harris 3 Seater Sofa - Chocolate</t>
  </si>
  <si>
    <t>Harris 3 Seater Sofa - Aubergine</t>
  </si>
  <si>
    <t>Chaise Lounges</t>
  </si>
  <si>
    <t>Harris Chaise - Caramel</t>
  </si>
  <si>
    <t>The Harris chaise is a comfortable classic style which fits in both a traditional and modern setting. 210cmW, 145cmD, 91cmH. Available in Grey, Caramel, Chocolate or Aubergine. Shown here in Caramel. Made in the UK. Comes with a five year warranty.</t>
  </si>
  <si>
    <t>Harris Chaise - Grey</t>
  </si>
  <si>
    <t>Harris Chaise - Chocolate</t>
  </si>
  <si>
    <t>Harris Chaise - Aubergine</t>
  </si>
  <si>
    <t>Footstools</t>
  </si>
  <si>
    <t>Footstool</t>
  </si>
  <si>
    <t>Harris Footstool - Caramel</t>
  </si>
  <si>
    <t>The Harris foot stool is a comfortable classic style which fits in both a traditional and modern setting. 60cmW, 50cmD, 42cmH. Available in Grey, Caramel, Chocolate or Aubergine. Shown here in Caramel. Made in the UK. Comes with a five year warranty.</t>
  </si>
  <si>
    <t>Harris Footstool - Grey</t>
  </si>
  <si>
    <t>Harris Footstool - Chocolate</t>
  </si>
  <si>
    <t>Harris Footstool - Aubergine</t>
  </si>
  <si>
    <t>Sofa beds</t>
  </si>
  <si>
    <t>Harris Sofa Bed - Caramel</t>
  </si>
  <si>
    <t>The Harris sofa bed is a comfortable classic style which fits in both a traditional and modern setting. 192cmW, 95cmD, 91cmH. Available in Grey, Caramel, Chocolate or Aubergine. Shown here in Caramel. Made in the UK. Comes with a five year warranty.</t>
  </si>
  <si>
    <t>Harris Sofa Bed - Grey</t>
  </si>
  <si>
    <t>Harris Sofa Bed - Chocolate</t>
  </si>
  <si>
    <t>Harris Sofa Bed - Aubergine</t>
  </si>
  <si>
    <t>Florence</t>
  </si>
  <si>
    <t>Copenhagen Armchair - Charcoal</t>
  </si>
  <si>
    <t>The Copenhagen arm chair has a classic Danish silhouette and is the ultimate mid-century statement piece. 90cmW, 92cmD, 81cmH. Available in Charcoal, Oatmeal, Sky, Grey and Chocolate. Three seater shown here in Grey. Made in the UK. Comes with a five year warranty.</t>
  </si>
  <si>
    <t>Copenhagen Armchair - Grey</t>
  </si>
  <si>
    <t>Copenhagen Armchair - Chocolate</t>
  </si>
  <si>
    <t>Copenhagen Armchair - Oatmeal</t>
  </si>
  <si>
    <t>Copenhagen Armchair - Sky</t>
  </si>
  <si>
    <t>Copenhagen 2 Seater Sofa - Charcoal</t>
  </si>
  <si>
    <t>The Copenhagen two seater sofa has a classic Danish silhouette and is the ultimate mid-century statement piece. 144cmW, 92cmD, 81cmH. Available in Charcoal, Oatmeal, Sky, Grey and Chocolate. Made in the UK. Three seater shown here in Grey.</t>
  </si>
  <si>
    <t>Copenhagen 2 Seater Sofa - Grey</t>
  </si>
  <si>
    <t>Copenhagen 2 Seater Sofa - Chocolate</t>
  </si>
  <si>
    <t>Copenhagen 2 Seater Sofa - Oatmeal</t>
  </si>
  <si>
    <t>Copenhagen 2 Seater Sofa - Sky</t>
  </si>
  <si>
    <t>Copenhagen 2.5 Seater Sofa - Charcoal</t>
  </si>
  <si>
    <t>The Copenhagen 2.5 seater sofa has a classic Danish silhouette and is the ultimate mid-century statement piece. 144cmW, 92cmD, 81cmH. Available in Charcoal, Oatmeal, Sky, Grey and Chocolate. Three seater shown here in Grey. Made in the UK. Comes with a five year warranty.</t>
  </si>
  <si>
    <t>Copenhagen 2.5 Seater Sofa - Grey</t>
  </si>
  <si>
    <t>Copenhagen 2.5 Seater Sofa - Chocolate</t>
  </si>
  <si>
    <t>Copenhagen 2.5 Seater Sofa - Oatmeal</t>
  </si>
  <si>
    <t>Copenhagen 2.5 Seater Sofa - Sky</t>
  </si>
  <si>
    <t>Copenhagen 3 Seater Sofa - Charcoal</t>
  </si>
  <si>
    <t>The Copenhagen three seater sofa has a classic Danish silhouette and is the ultimate mid-century statement piece. 200cmW, 92cmD, 81cmH. Available in Charcoal, Oatmeal, Sky, Grey and Chocolate. Shown here in Grey. Made in the UK. Comes with a five year warranty.</t>
  </si>
  <si>
    <t>Copenhagen 3 Seater Sofa - Grey</t>
  </si>
  <si>
    <t>Copenhagen 3 Seater Sofa - Chocolate</t>
  </si>
  <si>
    <t>Copenhagen 3 Seater Sofa - Oatmeal</t>
  </si>
  <si>
    <t>Copenhagen 3 Seater Sofa - Sky</t>
  </si>
  <si>
    <t>Copenhagen Chaise - Charcoal</t>
  </si>
  <si>
    <t>The Copenhagen chaise has a classic Danish silhouette and is the ultimate mid-century statement piece. 200cmW, 92cmD, 81cmH. Available in Charcoal, Oatmeal, Sky, Grey and Chocolate. Three seater shown here in Grey. Made in the UK. Comes with a five year warranty.</t>
  </si>
  <si>
    <t>Copenhagen Chaise - Grey</t>
  </si>
  <si>
    <t>Copenhagen Chaise - Chocolate</t>
  </si>
  <si>
    <t>Copenhagen Chaise - Oatmeal</t>
  </si>
  <si>
    <t>Copenhagen Chaise - Sky</t>
  </si>
  <si>
    <t>Copenhagen Footstool - Charcoal</t>
  </si>
  <si>
    <t>The Copenhagen foot stool has a classic Danish silhouette and is the ultimate mid-century statement piece. 60cmW, 50cmD, 42cmH. Available in Charcoal, Oatmeal, Sky, Grey and Chocolate. Three seater shown here in Grey. Made in the UK. Comes with a five year warranty.</t>
  </si>
  <si>
    <t>Copenhagen Footstool - Grey</t>
  </si>
  <si>
    <t>Copenhagen Footstool - Chocolate</t>
  </si>
  <si>
    <t>Copenhagen Footstool - Oatmeal</t>
  </si>
  <si>
    <t>Copenhagen Footstool- Sky</t>
  </si>
  <si>
    <t>Copenhagen Designer Footstool - Charcoal</t>
  </si>
  <si>
    <t>The Copenhagen designer foot stool has a classic Danish silhouette and  is the ultimate mid-century statement piece. 90cmW, 95cmD, 91cmH. Available in Charcoal, Oatmeal, Sky, Grey and Chocolate. Three seater shown here in Grey. Made in the UK. Comes with a five year warranty.</t>
  </si>
  <si>
    <t>Copenhagen Designer Footstool - Grey</t>
  </si>
  <si>
    <t>Copenhagen Designer Footstool - Chocolate</t>
  </si>
  <si>
    <t>Copenhagen Designer Footstool - Oatmeal</t>
  </si>
  <si>
    <t>Copenhagen Designer Footstool - Sky</t>
  </si>
  <si>
    <t>Kai</t>
  </si>
  <si>
    <t>Malmo Armchair - Bark</t>
  </si>
  <si>
    <t>The Malmo arm chair is a modern Scandi style with clean lines, tapered light wooden legs and a subtle colour palette. 90cmW, 90cmD, 96cmH. Available in Charcoal, Cream, Steel, Linen, Bark and Olive. Three seater shown here in Charcoal. Made in the UK. Comes with a five year warranty.</t>
  </si>
  <si>
    <t>Malmo Armchair - Linen</t>
  </si>
  <si>
    <t>Malmo Armchair - Charcoal</t>
  </si>
  <si>
    <t>Malmo Armchair - Steel</t>
  </si>
  <si>
    <t>Malmo Armchair - Cream</t>
  </si>
  <si>
    <t>Loveseats</t>
  </si>
  <si>
    <t>Loveseat</t>
  </si>
  <si>
    <t>Malmo Loveseat - Bark</t>
  </si>
  <si>
    <t>The Malmo Loveseat is a modern Scandi style with clean lines, tapered light wooden legs and a subtle colour palette. 136cmW, 90cmD, 96cmH. Available in Charcoal, Cream, Steel, Linen, Bark and Olive. Three seater shown here in Charcoal. Made in the UK. Comes with a five year warranty.</t>
  </si>
  <si>
    <t>Malmo Loveseat - Linen</t>
  </si>
  <si>
    <t>Malmo Loveseat - Charcoal</t>
  </si>
  <si>
    <t>Malmo Loveseat - Steel</t>
  </si>
  <si>
    <t>Malmo Loveseat - Cream</t>
  </si>
  <si>
    <t>Malmo 2 Seater Sofa - Bark</t>
  </si>
  <si>
    <t>The Malmo two seater sofa is a modern Scandi style with clean lines, tapered light wooden legs and a subtle colour palette. 161cmW, 90cmD, 96cmH. Available in Charcoal, Cream, Steel, Linen, Bark and Olive. Three seater shown here in Charcoal. Made in the UK. Comes with a five year warranty.</t>
  </si>
  <si>
    <t>Malmo 2 Seater Sofa - Linen</t>
  </si>
  <si>
    <t>Malmo 2 Seater Sofa - Charcoal</t>
  </si>
  <si>
    <t>Malmo 2 Seater Sofa - Steel</t>
  </si>
  <si>
    <t>Malmo 2 Seater Sofa - Cream</t>
  </si>
  <si>
    <t>Malmo 3 Seater Sofa - Bark</t>
  </si>
  <si>
    <t>The Malmo three seater sofa is a modern Scandi style with clean lines, tapered light wooden legs and a subtle colour palette. 191cmW, 90cmD, 96cmH. Available in Charcoal, Cream, Steel, Linen, Bark and Olive. Shown here in Charcoal. Made in the UK. Comes with a five year warranty.</t>
  </si>
  <si>
    <t>Malmo 3 Seater Sofa - Linen</t>
  </si>
  <si>
    <t>Malmo 3 Seater Sofa - Charcoal</t>
  </si>
  <si>
    <t>Malmo 3 Seater Sofa - Steel</t>
  </si>
  <si>
    <t>Malmo 3 Seater Sofa - Cream</t>
  </si>
  <si>
    <t>Malmo 4 Seater Sofa - Bark</t>
  </si>
  <si>
    <t>The Malmo four seater sofa is a modern Scandi style with clean lines, tapered light wooden legs and a subtle colour palette. 226cmW, 90cmD, 96cmH. Available in Charcoal, Cream, Steel, Linen, Bark and Olive. Made in the UK. Three seater shown here in Charcoal. Comes with a five year warranty.</t>
  </si>
  <si>
    <t>Malmo 4 Seater Sofa - Linen</t>
  </si>
  <si>
    <t>Malmo 4 Seater Sofa - Charcoal</t>
  </si>
  <si>
    <t>Malmo 4 Seater Sofa - Steel</t>
  </si>
  <si>
    <t>Malmo 4 Seater Sofa - Cream</t>
  </si>
  <si>
    <t>Malmo Footstool - Bark</t>
  </si>
  <si>
    <t>The Malmo foot stool is a modern Scandi style with clean lines, tapered light wooden legs and a subtle colour palette. 60cmW, 50cmD, 42cmH. Available in Charcoal, Cream, Steel, Linen, Bark and Olive. Three seater shown here in Charcoal. Made in the UK. Comes with a five year warranty.</t>
  </si>
  <si>
    <t>Malmo Footstool - Linen</t>
  </si>
  <si>
    <t>Malmo Footstool - Charcoal</t>
  </si>
  <si>
    <t>Malmo Footstool - Steel</t>
  </si>
  <si>
    <t>Malmo Footstool - Cream</t>
  </si>
  <si>
    <t>Malmo Designer Footstool - Bark</t>
  </si>
  <si>
    <t>The Malmo designer foot stool is a modern Scandi style with clean lines, tapered light wooden legs and a subtle colour palette. 95cmW, 65cmD, 40cmH. Available in Charcoal, Cream, Steel, Linen, Bark and Olive. Three seater shown here in Charcoal. Made in the UK. Comes with a five year warranty.</t>
  </si>
  <si>
    <t>Malmo Designer Footstool - Linen</t>
  </si>
  <si>
    <t>Malmo Designer Footstool - Charcoal</t>
  </si>
  <si>
    <t>Malmo Designer Footstool - Steel</t>
  </si>
  <si>
    <t>Malmo Designer Footstool - Cream</t>
  </si>
  <si>
    <t>Modena</t>
  </si>
  <si>
    <t>Berlin Armchair - Charcoal</t>
  </si>
  <si>
    <t>The Berlin arm chair features angular lines and a contemporary design with stainless steel legs. 92cmW, 94cmD, 94cmH. Made in the UK. Comes with a five year warranty.</t>
  </si>
  <si>
    <t>Berlin Armchair - Slate</t>
  </si>
  <si>
    <t>The Berlin arm chair features angular lines and a contemporary design with stainless steel legs. 92cmW, 94cmD, 94cmH. Shown here in Charcoal. Made in the UK. Comes with a five year warranty.</t>
  </si>
  <si>
    <t>Berlin Armchair - Pearl</t>
  </si>
  <si>
    <t>Berlin Armchair - Fudge</t>
  </si>
  <si>
    <t>Berlin Armchair - Nutmeg</t>
  </si>
  <si>
    <t>Berlin Armchair - Brown</t>
  </si>
  <si>
    <t>Berlin Armchair - Duck Egg Blue</t>
  </si>
  <si>
    <t>Berlin Armchair - Midnight</t>
  </si>
  <si>
    <t>Berlin Armchair - Wine</t>
  </si>
  <si>
    <t>Berlin Armchair - Olive</t>
  </si>
  <si>
    <t>Berlin 2 Seater Sofa - Charcoal</t>
  </si>
  <si>
    <t>The Berlin two seater sofa features angular lines and a contemporary design with stainless steel legs. 154cmW, 94cmD, 94cmH. Three seater shown here. Made in the UK. Comes with a five year warranty.</t>
  </si>
  <si>
    <t>Berlin 2 Seater Sofa - Slate</t>
  </si>
  <si>
    <t>The Berlin two seater sofa features angular lines and a contemporary design with stainless steel legs. 154cmW, 94cmD, 94cmH. Three seater shown here in Charcoal. Made in the UK. Comes with a five year warranty.</t>
  </si>
  <si>
    <t>Berlin 2 Seater Sofa - Pearl</t>
  </si>
  <si>
    <t>Berlin 2 Seater Sofa - Fudge</t>
  </si>
  <si>
    <t>Berlin 2 Seater Sofa - Nutmeg</t>
  </si>
  <si>
    <t>Berlin 2 Seater Sofa - Brown</t>
  </si>
  <si>
    <t>Berlin 2 Seater Sofa - Duck Egg Blue</t>
  </si>
  <si>
    <t>Berlin 2 Seater Sofa - Midnight</t>
  </si>
  <si>
    <t>Berlin 2 Seater Sofa - Wine</t>
  </si>
  <si>
    <t>Berlin 2 Seater Sofa - Olive</t>
  </si>
  <si>
    <t>Berlin 3 Seater Sofa - Charcoal</t>
  </si>
  <si>
    <t>The Berlin three seater sofa features angular lines and a contemporary design with stainless steel legs. 194cmW, 94cmD, 94cmH. Made in the UK. Comes with a five year warranty.</t>
  </si>
  <si>
    <t>Berlin 3 Seater Sofa - Slate</t>
  </si>
  <si>
    <t>The Berlin three seater sofa features angular lines and a contemporary design with stainless steel legs. 194cmW, 94cmD, 94cmH. Shown here in Charcoal. Made in the UK. Comes with a five year warranty.</t>
  </si>
  <si>
    <t>Berlin 3 Seater Sofa - Pearl</t>
  </si>
  <si>
    <t>Berlin 3 Seater Sofa - Fudge</t>
  </si>
  <si>
    <t>Berlin 3 Seater Sofa - Nutmeg</t>
  </si>
  <si>
    <t>Berlin 3 Seater Sofa - Brown</t>
  </si>
  <si>
    <t>Berlin 3 Seater Sofa - Duck Egg Blue</t>
  </si>
  <si>
    <t>Berlin 3 Seater Sofa - Midnight</t>
  </si>
  <si>
    <t>Berlin 3 Seater Sofa - Wine</t>
  </si>
  <si>
    <t>Berlin 3 Seater Sofa - Olive</t>
  </si>
  <si>
    <t>Berlin 4 Seater Sofa - Charcoal</t>
  </si>
  <si>
    <t>The Berlin four seater sofa features angular lines and a contemporary design with stainless steel legs. 244cmW, 94cmD, 94cmH. Made in the UK. Comes with a five year warranty.</t>
  </si>
  <si>
    <t>Berlin 4 Seater Sofa - Slate</t>
  </si>
  <si>
    <t>The Berlin four seater sofa features angular lines and a contemporary design with stainless steel legs. 244cmW, 94cmD, 94cmH. Shown here in Charcoal. Made in the UK. Comes with a five year warranty.</t>
  </si>
  <si>
    <t>Berlin 4 Seater Sofa - Pearl</t>
  </si>
  <si>
    <t>Berlin 4 Seater Sofa - Fudge</t>
  </si>
  <si>
    <t>Berlin 4 Seater Sofa - Nutmeg</t>
  </si>
  <si>
    <t>Berlin 4 Seater Sofa - Brown</t>
  </si>
  <si>
    <t>Berlin 4 Seater Sofa - Duck Egg Blue</t>
  </si>
  <si>
    <t>Berlin 4 Seater Sofa - Midnight</t>
  </si>
  <si>
    <t>Berlin 4 Seater Sofa - Wine</t>
  </si>
  <si>
    <t>Berlin 4 Seater Sofa - Olive</t>
  </si>
  <si>
    <t>Berlin Chaise - Charcoal</t>
  </si>
  <si>
    <t>The Berlin chaise lounge features angular lines and a contemporary design with stainless steel legs. 244W, 170cmD, 94cmH. Made in the UK. Comes with a five year warranty.</t>
  </si>
  <si>
    <t>Berlin Chaise - Slate</t>
  </si>
  <si>
    <t>The Berlin chaise lounge features angular lines and a contemporary design with stainless steel legs. 244W, 170cmD, 94cmH. Shown here in Charcoal. Made in the UK. Comes with a five year warranty.</t>
  </si>
  <si>
    <t>Berlin Chaise - Pearl</t>
  </si>
  <si>
    <t>Berlin Chaise - Fudge</t>
  </si>
  <si>
    <t>Berlin Chaise - Nutmeg</t>
  </si>
  <si>
    <t>Berlin Chaise - Brown</t>
  </si>
  <si>
    <t>Berlin Chaise - Duck Egg Blue</t>
  </si>
  <si>
    <t>Berlin Chaise - Midnight</t>
  </si>
  <si>
    <t>Berlin Chaise - Wine</t>
  </si>
  <si>
    <t>Berlin Chaise - Olive</t>
  </si>
  <si>
    <t>Riga</t>
  </si>
  <si>
    <t>Milan Armchair - Lilac</t>
  </si>
  <si>
    <t>The Milan arm chair combines a timeless design with a sumptuous feel. 105cmW, 94cmD, 94cmH. Available in Lilac, Cream, Olive, Charcoal, Teal, Duck Egg, Silver and Pewter. Shown here in Mink. Made in the UK. Comes with a five year warranty.</t>
  </si>
  <si>
    <t>Milan Armchair - Cream</t>
  </si>
  <si>
    <t>Milan Armchair - Olive</t>
  </si>
  <si>
    <t>Milan Armchair - Charcoal</t>
  </si>
  <si>
    <t>Milan Armchair - Teal</t>
  </si>
  <si>
    <t>Milan Armchair - Duck Egg</t>
  </si>
  <si>
    <t>Milan Armchair - Silver</t>
  </si>
  <si>
    <t>Milan Armchair - Pewter</t>
  </si>
  <si>
    <t>Milan 2 Seater Sofa - Lilac</t>
  </si>
  <si>
    <t>The Milan two seater sofa combines a timeless design with a sumptuous feel. 165cmW, 94cmD, 94cmH. Available in Lilac, Cream, Olive, Charcoal, Teal, Duck Egg, Silver and Pewter. Shown here in Mink. Made in the UK. Comes with a five year warranty.</t>
  </si>
  <si>
    <t>Milan 2 Seater Sofa - Cream</t>
  </si>
  <si>
    <t>Milan 2 Seater Sofa - Olive</t>
  </si>
  <si>
    <t>Milan 2 Seater Sofa - Charcoal</t>
  </si>
  <si>
    <t>Milan 2 Seater Sofa - Teal</t>
  </si>
  <si>
    <t>Milan 2 Seater Sofa - Duck Egg</t>
  </si>
  <si>
    <t>Milan 2 Seater Sofa - Silver</t>
  </si>
  <si>
    <t>Milan 2 Seater Sofa - Pewter</t>
  </si>
  <si>
    <t>Milan 3 Seater Sofa - Lilac</t>
  </si>
  <si>
    <t>The Milan three seater sofa combines a timeless design with a sumptuous feel. 203cmW, 94cmD, 94cmH. Available in Lilac, Cream, Olive, Charcoal, Teal, Duck Egg, Silver and Pewter. Shown here in Mink. Made in the UK. Comes with a five year warranty.</t>
  </si>
  <si>
    <t>Milan 3 Seater Sofa - Cream</t>
  </si>
  <si>
    <t>Milan 3 Seater Sofa - Olive</t>
  </si>
  <si>
    <t>Milan 3 Seater Sofa - Charcoal</t>
  </si>
  <si>
    <t>Milan 3 Seater Sofa - Teal</t>
  </si>
  <si>
    <t>Milan 3 Seater Sofa - Duck Egg</t>
  </si>
  <si>
    <t>Milan 3 Seater Sofa - Silver</t>
  </si>
  <si>
    <t>Milan 3 Seater Sofa - Pewter</t>
  </si>
  <si>
    <t>Milan Sofa Bed - Lilac</t>
  </si>
  <si>
    <t>The Milan sofa bed combines a timeless design with a sumptuous feel. 167cmW, 94cmD, 94cmH. Available in Lilac, Cream, Olive, Charcoal, Teal, Duck Egg, Silver and Pewter. Shown here in Mink. Made in the UK. Comes with a five year warranty.</t>
  </si>
  <si>
    <t>Milan Sofa Bed - Cream</t>
  </si>
  <si>
    <t>Milan Sofa Bed - Olive</t>
  </si>
  <si>
    <t>Milan Sofa Bed - Charcoal</t>
  </si>
  <si>
    <t>Milan Sofa Bed - Teal</t>
  </si>
  <si>
    <t>Milan Sofa Bed - Duck Egg</t>
  </si>
  <si>
    <t>Milan Sofa Bed - Silver</t>
  </si>
  <si>
    <t>Milan Sofa Bed - Pewter</t>
  </si>
  <si>
    <t>Milan Right Hand Corner Sofa - Lilac</t>
  </si>
  <si>
    <t>The Milan right hand corner sofa combines a timeless design with a sumptuous feel. 105cmW, 94cmD, 94cmH. Available in Lilac, Cream, Olive, Charcoal, Teal, Duck Egg, Silver and Pewter. Shown here in Mink. Made in the UK. Comes with a five year warranty.</t>
  </si>
  <si>
    <t>Milan Right Hand Corner Sofa - Cream</t>
  </si>
  <si>
    <t>Milan Right Hand Corner Sofa - Olive</t>
  </si>
  <si>
    <t>Milan Right Hand Corner Sofa - Charcoal</t>
  </si>
  <si>
    <t>Milan Right Hand Corner Sofa - Teal</t>
  </si>
  <si>
    <t>Milan Right Hand Corner Sofa - Duck Egg</t>
  </si>
  <si>
    <t>Milan Right Hand Corner Sofa - Silver</t>
  </si>
  <si>
    <t>Milan Right Hand Corner Sofa - Pewter</t>
  </si>
  <si>
    <t>Milan Left Hand Corner Sofa - Lilac</t>
  </si>
  <si>
    <t>The Milan left hand corner sofa combines a timeless design with a sumptuous feel. 105cmW, 94cmD, 94cmH. Available in Lilac, Cream, Olive, Charcoal, Teal, Duck Egg, Silver and Pewter. Shown here in Mink. Made in the UK. Comes with a five year warranty.</t>
  </si>
  <si>
    <t>Milan Left Hand Corner Sofa - Cream</t>
  </si>
  <si>
    <t>Milan Left Hand Corner Sofa - Olive</t>
  </si>
  <si>
    <t>Milan Left Hand Corner Sofa - Charcoal</t>
  </si>
  <si>
    <t>Milan Left Hand Corner Sofa - Teal</t>
  </si>
  <si>
    <t>Milan Left Hand Corner Sofa - Duck Egg</t>
  </si>
  <si>
    <t>Milan Left Hand Corner Sofa - Silver</t>
  </si>
  <si>
    <t>Milan Left Hand Corner Sofa - Pewter</t>
  </si>
  <si>
    <t>The Milan foot stool combines a timeless design with a sumptuous feel. 105cmW, 94cmD, 94cmH. Available in Lilac, Cream, Olive, Charcoal, Teal, Duck Egg, Silver and Pewter. Shown here in Mink. Made in the UK. Comes with a five year warranty.</t>
  </si>
  <si>
    <t>Milan Footstool - Lilac</t>
  </si>
  <si>
    <t>Milan Footstool - Cream</t>
  </si>
  <si>
    <t>Milan Footstool - Olive</t>
  </si>
  <si>
    <t>Milan Footstool - Charcoal</t>
  </si>
  <si>
    <t>Milan Footstool - Teal</t>
  </si>
  <si>
    <t>Milan Footstool - Duck Egg</t>
  </si>
  <si>
    <t>Milan Footstool - Silver</t>
  </si>
  <si>
    <t>Milan Footstool - Pewter</t>
  </si>
  <si>
    <t>Milan Designer Footstool - Lilac</t>
  </si>
  <si>
    <t>The Milan designer foot stool combines a timeless design with a sumptuous feel. 105cmW, 94cmD, 94cmH. Available in Lilac, Cream, Olive, Charcoal, Teal, Duck Egg, Silver and Pewter. Shown here in Mink. Made in the UK. Comes with a five year warranty.</t>
  </si>
  <si>
    <t>Milan Designer Footstool - Cream</t>
  </si>
  <si>
    <t>Milan Designer Footstool - Olive</t>
  </si>
  <si>
    <t>Milan Designer Footstool - Charcoal</t>
  </si>
  <si>
    <t>Milan Designer Footstool - Teal</t>
  </si>
  <si>
    <t>Milan Designer Footstool - Duck Egg</t>
  </si>
  <si>
    <t>Milan Designer Footstool - Silver</t>
  </si>
  <si>
    <t>Milan Designer Footstool - Pewter</t>
  </si>
  <si>
    <t>Carpet</t>
  </si>
  <si>
    <t>Blush</t>
  </si>
  <si>
    <t>Blush - Apollo</t>
  </si>
  <si>
    <t>Luxurious and beautifully soft 12.5mm height cut pile carpet in a range of colours to compliment any room colour. Woven backing with a secondary soft cosyback backing meaning it can be fitted with or without underlay. Comes in 4m or 5m width. Pile weight 2050. Price quoted is per sq m and does not include fitting or fitting materials which will be quoted once measure has taken place. Comes with a five year warranty.</t>
  </si>
  <si>
    <t>Blush - Moonlit</t>
  </si>
  <si>
    <t>Blush - Smoke</t>
  </si>
  <si>
    <t>Blush - Dolphin</t>
  </si>
  <si>
    <t>Blush - Ebony</t>
  </si>
  <si>
    <t>Blush - Shark</t>
  </si>
  <si>
    <t>Blush - Balsem Green</t>
  </si>
  <si>
    <t>Blush - White Swan</t>
  </si>
  <si>
    <t>Blush - Pepper</t>
  </si>
  <si>
    <t>Blush - Natural</t>
  </si>
  <si>
    <t>Blush - Mushroom</t>
  </si>
  <si>
    <t>Blush - Desert</t>
  </si>
  <si>
    <t>Blush - Hazy Earth</t>
  </si>
  <si>
    <t>Blush - Stormy Sea</t>
  </si>
  <si>
    <t>Blush - Dark Taupe</t>
  </si>
  <si>
    <t>Blush - Beach</t>
  </si>
  <si>
    <t>Canyon Twist</t>
  </si>
  <si>
    <t>Canyon Twist - Moonlit</t>
  </si>
  <si>
    <t>Mid priced versatile cut pile carpet featuring woven backing with a secondary premium backing. Pile weight 950g. Price quoted is per sq m and does not include fitting or fitting materials which will be quoted once measure has taken place. Comes with a five year warranty.</t>
  </si>
  <si>
    <t>Canyon Twist - Phantom</t>
  </si>
  <si>
    <t>Canyon Twist - Black</t>
  </si>
  <si>
    <t>Canyon Twist - Silver</t>
  </si>
  <si>
    <t>Canyon Twist - Dark Grey</t>
  </si>
  <si>
    <t>Canyon Twist - Dolphin</t>
  </si>
  <si>
    <t>Canyon Twist - Shadow</t>
  </si>
  <si>
    <t>Canyon Twist - Oyster</t>
  </si>
  <si>
    <t>Canyon Twist - Champagne</t>
  </si>
  <si>
    <t>Canyon Twist - Pepper</t>
  </si>
  <si>
    <t>Canyon Twist - Velvet Taupe</t>
  </si>
  <si>
    <t>Canyon Twist - Harvest</t>
  </si>
  <si>
    <t>Canyon Twist - Dark Taupe</t>
  </si>
  <si>
    <t>Canyon Twist - Beach</t>
  </si>
  <si>
    <t>Dorset Bay</t>
  </si>
  <si>
    <t>Dorset Bay - Moonlit</t>
  </si>
  <si>
    <t>High quality cut pile carpet for heavy domestic use. Featuring Cosyback for luxury comfort underfoot and can be fitted with or without underlay. Stain resistant Twistex 2-ply yarn. Comes in 4m and 5m widths. Pile weight 2000g. Price quoted is per sq m and does not include fitting or fitting materials which will be quoted once measure has taken place. Comes with a five year warranty.</t>
  </si>
  <si>
    <t>Dorset Bay - Black</t>
  </si>
  <si>
    <t>Dorset Bay - Silver</t>
  </si>
  <si>
    <t>Dorset Bay - Pigeon</t>
  </si>
  <si>
    <t>Dorset Bay - Oyster</t>
  </si>
  <si>
    <t>Dorset Bay - Champagne</t>
  </si>
  <si>
    <t>Dorset Bay - Taupe</t>
  </si>
  <si>
    <t>Dorset Bay - Truffle</t>
  </si>
  <si>
    <t>Dorset Bay - Beach</t>
  </si>
  <si>
    <t>Dorset Bay - Coconut</t>
  </si>
  <si>
    <t>Easy Living</t>
  </si>
  <si>
    <t>Easy Living - Iron</t>
  </si>
  <si>
    <t>Practical, budget twist pile carpet. Has a woven backing with a secondary easyback backing. Pile weight 425g. Price quoted is per sq m and does not include fitting or fitting materials which will be quoted once measure has taken place. Comes with a five year warranty.</t>
  </si>
  <si>
    <t>Easy Living - Beige</t>
  </si>
  <si>
    <t>Easy Living - Charcoal</t>
  </si>
  <si>
    <t>Easy Living - Pearl</t>
  </si>
  <si>
    <t>Easy Living - Almond</t>
  </si>
  <si>
    <t>Easy Living - Mink</t>
  </si>
  <si>
    <t>Easy Living - Midnight</t>
  </si>
  <si>
    <t>Easy Living - Biscuit</t>
  </si>
  <si>
    <t>Easy Living - Chocolate</t>
  </si>
  <si>
    <t>Echo</t>
  </si>
  <si>
    <t>Echo - Moonlit</t>
  </si>
  <si>
    <t>Mid priced, practical cut pile carpet for heavy domestic use. Featuring stain resistant Twistex 2-ply yarn and woven backing. Pile weight 850g. Comes in 4m and 5m widths. Price quoted is per sq m and does not include fitting or fitting materials which will be quoted once measure has taken place. Comes with a five year warranty.</t>
  </si>
  <si>
    <t>Echo - Ash</t>
  </si>
  <si>
    <t>Echo - Silver</t>
  </si>
  <si>
    <t>Echo - Dolphin</t>
  </si>
  <si>
    <t>Echo - Anthracite</t>
  </si>
  <si>
    <t>Echo - Iron</t>
  </si>
  <si>
    <t>Echo - Velvet Taupe</t>
  </si>
  <si>
    <t>Echo - Suede</t>
  </si>
  <si>
    <t>Echo - Mushroom</t>
  </si>
  <si>
    <t>Rocca</t>
  </si>
  <si>
    <t>Rocca - Steel</t>
  </si>
  <si>
    <t>Budget short loop carpet. Available with Easy back or Action back, both requiring no underlay. Comes in 4m and 5m width. Pile weight 450g. Price quoted is per sq m and does not include fitting or fitting materials which will be quoted once measure has taken place. Comes with a five year warranty.</t>
  </si>
  <si>
    <t>Rocca - Silver</t>
  </si>
  <si>
    <t>Rocca - Pigeon</t>
  </si>
  <si>
    <t>Rocca - Oyster</t>
  </si>
  <si>
    <t>Rocca - Almond</t>
  </si>
  <si>
    <t>Rocca - Beige</t>
  </si>
  <si>
    <t>Rocca - Harvest</t>
  </si>
  <si>
    <t>Rocca - Pecan</t>
  </si>
  <si>
    <t>Rocca - Walnut</t>
  </si>
  <si>
    <t>Rocca - Chestnut</t>
  </si>
  <si>
    <t>Sweet Home</t>
  </si>
  <si>
    <t>Sweet Home - Light Grey</t>
  </si>
  <si>
    <t>Mid priced short loop carpet with a heavy felt backing. Comes in 4m and 5m width. Pile weight 650g. Price quoted is per sq m and does not include fitting or fitting materials which will be quoted once measure has taken place. Comes with a five year warranty.</t>
  </si>
  <si>
    <t>Sweet Home - Black</t>
  </si>
  <si>
    <t>Sweet Home - Shadow</t>
  </si>
  <si>
    <t>Sweet Home - Oyster</t>
  </si>
  <si>
    <t>Sweet Home - Beige</t>
  </si>
  <si>
    <t>Sweet Home - Harvest</t>
  </si>
  <si>
    <t>Sweet Home - Pecan</t>
  </si>
  <si>
    <t>Sweet Home - Mushroom</t>
  </si>
  <si>
    <t>Sweet Home - Walnut</t>
  </si>
  <si>
    <t>Sweet Home - Beaver</t>
  </si>
  <si>
    <t>Sweet Home - Chestnut</t>
  </si>
  <si>
    <t>Laminate Flooring</t>
  </si>
  <si>
    <t>Laminate</t>
  </si>
  <si>
    <t>Empire</t>
  </si>
  <si>
    <t>Empire - Frosted Oak</t>
  </si>
  <si>
    <t xml:space="preserve">Extra thick and extra strong laminate flooring. The beautiful Empire collection of 12 colours is highly scratch resistant and durable, in other words the perfect match for either residential and commercial spaces. It is equipped with the strong Best-Loc® X-treme locking system and has 4 subtle bevels which will add beauty and elegance to your floor. Comes with a five year warranty. </t>
  </si>
  <si>
    <t>Empire - Venice Oak</t>
  </si>
  <si>
    <t>Empire - Desert Oak</t>
  </si>
  <si>
    <t>Empire - Millenium White Oak</t>
  </si>
  <si>
    <t>Empire - Millenium Natural Oak</t>
  </si>
  <si>
    <t>Empire - Saffron Oak</t>
  </si>
  <si>
    <t>Empire - Elegant Light Oak</t>
  </si>
  <si>
    <t>Empire - Elegant Rainforest Oak</t>
  </si>
  <si>
    <t>Empire - Barn Oak</t>
  </si>
  <si>
    <t>Empire - Scandinavian Pine</t>
  </si>
  <si>
    <t>Empire - Night Chestnut</t>
  </si>
  <si>
    <t>Empire - Sawcut Oak</t>
  </si>
  <si>
    <t>Exquisite</t>
  </si>
  <si>
    <t>Exquisite - Frosted Oak</t>
  </si>
  <si>
    <t xml:space="preserve">With a collection of 20 colours, the Exquisite laminate is extra thick and an elegant bevel all around the plank. And of course combining beautiful aesthetics and exceptional technical performance. Outstanding resistance to wear and stains. Comes with five year warranty. </t>
  </si>
  <si>
    <t>Exquisite - White Oak Select</t>
  </si>
  <si>
    <t>Exquisite - Venice Oak</t>
  </si>
  <si>
    <t>Exquisite - Honey Oak</t>
  </si>
  <si>
    <t>Exquisite - Ginger Oak</t>
  </si>
  <si>
    <t>Exquisite - Cognac Brown Oak</t>
  </si>
  <si>
    <t>Exquisite - Havana Oak</t>
  </si>
  <si>
    <t>Exquisite - Splint Walnut</t>
  </si>
  <si>
    <t>Exquisite - Merbau</t>
  </si>
  <si>
    <t>Exquisite - Victorian Oak</t>
  </si>
  <si>
    <t>Exquisite - Grey Vintage Oak</t>
  </si>
  <si>
    <t>Exquisite - Spring Elm</t>
  </si>
  <si>
    <t>Exquisite - Jakarta</t>
  </si>
  <si>
    <t>Exquisite - Umbria Oak</t>
  </si>
  <si>
    <t>Exquisite - Martinique Oak</t>
  </si>
  <si>
    <t>Exquisite - White Chocolate Oak</t>
  </si>
  <si>
    <t>Exquisite - Limed Oak</t>
  </si>
  <si>
    <t>Exquisite - Mediterenean Pine</t>
  </si>
  <si>
    <t>Exquisite - Sandhill</t>
  </si>
  <si>
    <t>Exquisite - Tulip Oak</t>
  </si>
  <si>
    <t>Chateau</t>
  </si>
  <si>
    <t>Chateau - White Chestnut</t>
  </si>
  <si>
    <t>The chateau collection consists of 8 beautiful and elegant decors. Moreover,  there are 3 different installation possibilities to this laminate floor. The herringbone pattern is a classic, which allows the flooring to stand out. It adds elegance and a classy touch to the décor to make the room more inviting. The versatility of herringbone floors allows them to be used in all sorts of spaces, decors and in combination with a lot of different styles. You can never go wrong with herringbone flooring. Comes with five year warranty.</t>
  </si>
  <si>
    <t>Chateau - Wales Oak</t>
  </si>
  <si>
    <t>Chateau - Crete Oak</t>
  </si>
  <si>
    <t>Chateau - Venice Oak</t>
  </si>
  <si>
    <t>Chateau - Honey Oak</t>
  </si>
  <si>
    <t>Chateau - Teak</t>
  </si>
  <si>
    <t>Chateau - Pearl Grey Oak</t>
  </si>
  <si>
    <t>Chateau - Merbau</t>
  </si>
  <si>
    <t>Excel Sell Code</t>
  </si>
  <si>
    <t>Excel Type 3 Sell Price (ex VAT)</t>
  </si>
  <si>
    <t>Excel Type 3 Sell Price (inc. VAT)</t>
  </si>
  <si>
    <t>DFF0039SDID</t>
  </si>
  <si>
    <t>DFF0129SDID</t>
  </si>
  <si>
    <t>DFF0098SDID</t>
  </si>
  <si>
    <t>DFF0125SDID</t>
  </si>
  <si>
    <t>DFF0127SDID</t>
  </si>
  <si>
    <t>DFF0120SDID</t>
  </si>
  <si>
    <t>DFF0087SDID</t>
  </si>
  <si>
    <t>DFF0088SDID</t>
  </si>
  <si>
    <t>DFF0089SDID</t>
  </si>
  <si>
    <t>DFF0109SDID</t>
  </si>
  <si>
    <t>DFF0079SDID</t>
  </si>
  <si>
    <t>DFF0080SDID</t>
  </si>
  <si>
    <t>DFF0117SDID</t>
  </si>
  <si>
    <t>DFF0153SDID</t>
  </si>
  <si>
    <t>DFF0073BLSDID</t>
  </si>
  <si>
    <t>DFF0073WDSDID</t>
  </si>
  <si>
    <t>DFF0037SDID</t>
  </si>
  <si>
    <t>DFF0159BLSDID</t>
  </si>
  <si>
    <t>DFF0159BRSDID</t>
  </si>
  <si>
    <t>DFF0140CRSDID</t>
  </si>
  <si>
    <t>DFF0141BGSDID</t>
  </si>
  <si>
    <t>DFF0141BRSDID</t>
  </si>
  <si>
    <t>DFF0141GRSDID</t>
  </si>
  <si>
    <t>DFF0302BLSDID</t>
  </si>
  <si>
    <t>DFF0302BRSDID</t>
  </si>
  <si>
    <t>DFF0152BLSDID</t>
  </si>
  <si>
    <t>DFF0152BRSDID</t>
  </si>
  <si>
    <t>DFF0137BGSDID</t>
  </si>
  <si>
    <t>DFF0136BLSDID</t>
  </si>
  <si>
    <t>DFF0137BRSDID</t>
  </si>
  <si>
    <t>DFF0136BRSDID</t>
  </si>
  <si>
    <t>DFF0136CRSDID</t>
  </si>
  <si>
    <t>DFF0137GRSDID</t>
  </si>
  <si>
    <t>DFF0300BLSDID</t>
  </si>
  <si>
    <t>DFF0300BRSDID</t>
  </si>
  <si>
    <t>DFF0139BGSDID</t>
  </si>
  <si>
    <t>DFF0138BLSDID</t>
  </si>
  <si>
    <t>DFF0139BRSDID</t>
  </si>
  <si>
    <t>DFF0138BRSDID</t>
  </si>
  <si>
    <t>DFF0138CRSDID</t>
  </si>
  <si>
    <t>DFF0139GRSDID</t>
  </si>
  <si>
    <t>DFF301BLSDID</t>
  </si>
  <si>
    <t>DFF0301BRSDID</t>
  </si>
  <si>
    <t>DFF0093SDID</t>
  </si>
  <si>
    <t>DFF0131SDID</t>
  </si>
  <si>
    <t>DFF0134SDID</t>
  </si>
  <si>
    <t>DFF0130SDID</t>
  </si>
  <si>
    <t>DFF0124SDID</t>
  </si>
  <si>
    <t>DFF0094SDID</t>
  </si>
  <si>
    <t>DFF0132SDID</t>
  </si>
  <si>
    <t>DFF0145SDID</t>
  </si>
  <si>
    <t>DFF0155SDID</t>
  </si>
  <si>
    <t>DFF0147SDID</t>
  </si>
  <si>
    <t>DFF0148SDID</t>
  </si>
  <si>
    <t>DFF0151SDID</t>
  </si>
  <si>
    <t>DFF0143SDID</t>
  </si>
  <si>
    <t>DFF0010SDID</t>
  </si>
  <si>
    <t>DFF0015SDID</t>
  </si>
  <si>
    <t>DFF0016SDID</t>
  </si>
  <si>
    <t>DFF0036SDID</t>
  </si>
  <si>
    <t>DFF0035SDID</t>
  </si>
  <si>
    <t>DFF0055SDID</t>
  </si>
  <si>
    <t>DFF0057SDI</t>
  </si>
  <si>
    <t>DFF0056SDID</t>
  </si>
  <si>
    <t>DFF0024SDID</t>
  </si>
  <si>
    <t>DFF0021SDID</t>
  </si>
  <si>
    <t>no sales code</t>
  </si>
  <si>
    <t>DFF0012SDID</t>
  </si>
  <si>
    <t>DFF0052SDID</t>
  </si>
  <si>
    <t>DFF0066SDID</t>
  </si>
  <si>
    <t>Pine King Standard Orthopaedic Mattress - Double</t>
  </si>
  <si>
    <t>DFF0065SDID</t>
  </si>
  <si>
    <t>DFF0033SDID</t>
  </si>
  <si>
    <t>DFF0064SDID</t>
  </si>
  <si>
    <t>DFF0053SDID</t>
  </si>
  <si>
    <t>DFF0034SDID</t>
  </si>
  <si>
    <t>DFF0067SDID</t>
  </si>
  <si>
    <t>DFF0062SDID</t>
  </si>
  <si>
    <t>DFF0060SDID</t>
  </si>
  <si>
    <t>DFF0063SDID</t>
  </si>
  <si>
    <t>DFF0051SDID</t>
  </si>
  <si>
    <t>DFF0031SDID</t>
  </si>
  <si>
    <t>DFF0133SDID</t>
  </si>
  <si>
    <t>DFF0097SDID</t>
  </si>
  <si>
    <t>DFF0126SDID</t>
  </si>
  <si>
    <t>DFF0115SDID</t>
  </si>
  <si>
    <t>DFF0105SDID</t>
  </si>
  <si>
    <t>DFF0106SDID</t>
  </si>
  <si>
    <t>DFF0119SDID</t>
  </si>
  <si>
    <t>DFF0123SDID</t>
  </si>
  <si>
    <t>DFF0082SDID</t>
  </si>
  <si>
    <t>DFF0083SDID</t>
  </si>
  <si>
    <t>DFF0084SDID</t>
  </si>
  <si>
    <t>DFF0118SDID</t>
  </si>
  <si>
    <t>DFF0085SDID</t>
  </si>
  <si>
    <t>DFF0090SDID</t>
  </si>
  <si>
    <t>DFF0096SDID</t>
  </si>
  <si>
    <t>DFF0135SDID</t>
  </si>
  <si>
    <t>DFF0103SDID</t>
  </si>
  <si>
    <t>DFF0086SDID</t>
  </si>
  <si>
    <t>DFF0107SDID</t>
  </si>
  <si>
    <t>DFF0011SDID</t>
  </si>
  <si>
    <t>DFF0150SDID</t>
  </si>
  <si>
    <t>DFF0070DBSDID</t>
  </si>
  <si>
    <t>DFF0070BRSDID</t>
  </si>
  <si>
    <t>DFF0070BGSDID</t>
  </si>
  <si>
    <t>DFF0070WISDID</t>
  </si>
  <si>
    <t>DFF0070GRSDID</t>
  </si>
  <si>
    <t>DFF0076BGSDID</t>
  </si>
  <si>
    <t>DFF0076BRSDID</t>
  </si>
  <si>
    <t>DFF0076GRSDID</t>
  </si>
  <si>
    <t>DFF0076DBSDID</t>
  </si>
  <si>
    <t>DFF0075SDID</t>
  </si>
  <si>
    <t>DFF0128SDID</t>
  </si>
  <si>
    <t>DFF0095SDID</t>
  </si>
  <si>
    <t>DFF0058SDID</t>
  </si>
  <si>
    <t>DFF0054SDID</t>
  </si>
  <si>
    <t>DFF0017SDID</t>
  </si>
  <si>
    <t>DFF0020SDID</t>
  </si>
  <si>
    <t>DFF0061SDID</t>
  </si>
  <si>
    <t>Pine King Standard Orthopaedic Bed Base - Double</t>
  </si>
  <si>
    <t>DFF0077SDID</t>
  </si>
  <si>
    <t>DFF0099SDID</t>
  </si>
  <si>
    <t xml:space="preserve">This charming tripod table lamp complete with chrome metal detailing and finished with a simple tapered grey shade.   </t>
  </si>
  <si>
    <t>TFS Product Code</t>
  </si>
  <si>
    <t>TFS Cost Price (ex VAT</t>
  </si>
  <si>
    <t>ROBESCNR001</t>
  </si>
  <si>
    <t>BEDSIDNR001</t>
  </si>
  <si>
    <t>CHESTSNR001</t>
  </si>
  <si>
    <t>CHESTSNR002</t>
  </si>
  <si>
    <t>CHESTSNR003</t>
  </si>
  <si>
    <t>BEDFRANR001</t>
  </si>
  <si>
    <t>BEDFRANR002</t>
  </si>
  <si>
    <t>ROBESDNR001</t>
  </si>
  <si>
    <t>BEDSIDNR002</t>
  </si>
  <si>
    <t>CHESTSNR004</t>
  </si>
  <si>
    <t>CHESTSNR005</t>
  </si>
  <si>
    <t>CHESTSNR006</t>
  </si>
  <si>
    <t>BEDFRANR003</t>
  </si>
  <si>
    <t>BEDFRANR004</t>
  </si>
  <si>
    <t>BEDSIDNR003</t>
  </si>
  <si>
    <t>CHESTSNR007</t>
  </si>
  <si>
    <t>CHESTSNR008</t>
  </si>
  <si>
    <t>CHESTSNR009</t>
  </si>
  <si>
    <t>ROBESDNR002</t>
  </si>
  <si>
    <t>BEDFRANR005</t>
  </si>
  <si>
    <t>BEDFRANR006</t>
  </si>
  <si>
    <t>BEDFRANR007</t>
  </si>
  <si>
    <t>BEDFRANR008</t>
  </si>
  <si>
    <t>BABYCHNR001</t>
  </si>
  <si>
    <t>COTMATNR001</t>
  </si>
  <si>
    <t>LIGHTKNR001</t>
  </si>
  <si>
    <t>LIGHTKNR002</t>
  </si>
  <si>
    <t>DIVANSNR001</t>
  </si>
  <si>
    <t>DIVANSNR002</t>
  </si>
  <si>
    <t>DIVANSNR003</t>
  </si>
  <si>
    <t>DIVANSNR004</t>
  </si>
  <si>
    <t>DIVANSNR005</t>
  </si>
  <si>
    <t>DIVANSNR006</t>
  </si>
  <si>
    <t>DIVANSNR007</t>
  </si>
  <si>
    <t>DIVANSNR008</t>
  </si>
  <si>
    <t>DIVANSNR009</t>
  </si>
  <si>
    <t>DIVANSNR010</t>
  </si>
  <si>
    <t>DIVANSNR011</t>
  </si>
  <si>
    <t>DIVANSNR012</t>
  </si>
  <si>
    <t>DIVANSNR013</t>
  </si>
  <si>
    <t>DIVANSNR014</t>
  </si>
  <si>
    <t>DIVANSNR015</t>
  </si>
  <si>
    <t>DIVANSNR016</t>
  </si>
  <si>
    <t>HEADBDNR001</t>
  </si>
  <si>
    <t>HEADBDNR002</t>
  </si>
  <si>
    <t>HEADBDNR003</t>
  </si>
  <si>
    <t>HEADBDNR004</t>
  </si>
  <si>
    <t>HEADBDNR005</t>
  </si>
  <si>
    <t>HEADBDNR006</t>
  </si>
  <si>
    <t>HEADBDNR007</t>
  </si>
  <si>
    <t>HEADBDNR008</t>
  </si>
  <si>
    <t>HEADBDNR009</t>
  </si>
  <si>
    <t>HEADBDNR010</t>
  </si>
  <si>
    <t>HEADBDNR011</t>
  </si>
  <si>
    <t>HEADBDNR012</t>
  </si>
  <si>
    <t>FITTEDNR001</t>
  </si>
  <si>
    <t>FITTEDNR002</t>
  </si>
  <si>
    <t>FITTEDNR003</t>
  </si>
  <si>
    <t>FITTEDNR004</t>
  </si>
  <si>
    <t>FITTEDNR005</t>
  </si>
  <si>
    <t>POTSETNR003</t>
  </si>
  <si>
    <t>POTSETNR005</t>
  </si>
  <si>
    <t>CROCKENR001</t>
  </si>
  <si>
    <t>CROCKENR002</t>
  </si>
  <si>
    <t>MUGSETNR001</t>
  </si>
  <si>
    <t>MUGSETNR002</t>
  </si>
  <si>
    <t>TEOTOWNR001</t>
  </si>
  <si>
    <t>OVENGLNR001</t>
  </si>
  <si>
    <t>OVENGLNR002</t>
  </si>
  <si>
    <t>CHOPBRNR001</t>
  </si>
  <si>
    <t>CHOPBRNR002</t>
  </si>
  <si>
    <t>KNIVESNR001</t>
  </si>
  <si>
    <t>CANOPENR001</t>
  </si>
  <si>
    <t>CUTCOFNR001</t>
  </si>
  <si>
    <t>CUTTEANR001</t>
  </si>
  <si>
    <t>CUTDDSNR001</t>
  </si>
  <si>
    <t>CUTDSSNR001</t>
  </si>
  <si>
    <t>CUTDFKNR001</t>
  </si>
  <si>
    <t>CUTDKNNR001</t>
  </si>
  <si>
    <t>CUTTFKNR001</t>
  </si>
  <si>
    <t>CUTTKNNR001</t>
  </si>
  <si>
    <t>GLAREDNR001</t>
  </si>
  <si>
    <t>GLAWHINR001</t>
  </si>
  <si>
    <t>GLAHIBNR001</t>
  </si>
  <si>
    <t>GLATUMNR001</t>
  </si>
  <si>
    <t>BINRECNR001</t>
  </si>
  <si>
    <t>BINTOUNR001</t>
  </si>
  <si>
    <t>KETTLENR001</t>
  </si>
  <si>
    <t>KETTLENR002</t>
  </si>
  <si>
    <t>KETTLENR003</t>
  </si>
  <si>
    <t>KETTLENR004</t>
  </si>
  <si>
    <t>KETTLENR005</t>
  </si>
  <si>
    <t>TOASTENR001</t>
  </si>
  <si>
    <t>TOASTENR002</t>
  </si>
  <si>
    <t>TOASTENR003</t>
  </si>
  <si>
    <t>TOASTENR004</t>
  </si>
  <si>
    <t>TOASTENR005</t>
  </si>
  <si>
    <t>TOASTENR006</t>
  </si>
  <si>
    <t>COFTEANR001</t>
  </si>
  <si>
    <t>IRONELNR001</t>
  </si>
  <si>
    <t>IRONELNR002</t>
  </si>
  <si>
    <t>IRONELNR003</t>
  </si>
  <si>
    <t>IRONELNR004</t>
  </si>
  <si>
    <t>IRONBDNR001</t>
  </si>
  <si>
    <t>VACUUMNR001</t>
  </si>
  <si>
    <t>VACUUMNR002</t>
  </si>
  <si>
    <t>MICROWNR001</t>
  </si>
  <si>
    <t>MICROWNR002</t>
  </si>
  <si>
    <t>MICROWNR003</t>
  </si>
  <si>
    <t>COOKERNR001</t>
  </si>
  <si>
    <t>COOKERNR002</t>
  </si>
  <si>
    <t>COOKERNR003</t>
  </si>
  <si>
    <t>COOKERNR004</t>
  </si>
  <si>
    <t>FRIDGENR001</t>
  </si>
  <si>
    <t>FREEZENR001</t>
  </si>
  <si>
    <t>FRIFRENR001</t>
  </si>
  <si>
    <t>FREEZENR002</t>
  </si>
  <si>
    <t>FREEZENR003</t>
  </si>
  <si>
    <t>FRIDGENR002</t>
  </si>
  <si>
    <t>FRIDGENR003</t>
  </si>
  <si>
    <t>WASHERNR001</t>
  </si>
  <si>
    <t>DISHWANR001</t>
  </si>
  <si>
    <t>DISHWANR002</t>
  </si>
  <si>
    <t>TUMBLENR001</t>
  </si>
  <si>
    <t>TUMBLENR002</t>
  </si>
  <si>
    <t>WASHINNR001</t>
  </si>
  <si>
    <t>TUMBLENR003</t>
  </si>
  <si>
    <t>WASHINNR002</t>
  </si>
  <si>
    <t>FLLAMPNR001</t>
  </si>
  <si>
    <t>TBLAMPNR001</t>
  </si>
  <si>
    <t>TBLAMPNR002</t>
  </si>
  <si>
    <t>FLLAMPNR002</t>
  </si>
  <si>
    <t>FLLAMPNR003</t>
  </si>
  <si>
    <t>TBLAMPNR003</t>
  </si>
  <si>
    <t>TBLAMPNR004</t>
  </si>
  <si>
    <t>TBLAMPNR005</t>
  </si>
  <si>
    <t>FLLAMPNR004</t>
  </si>
  <si>
    <t>WOODCNR001</t>
  </si>
  <si>
    <t>WOODCNR002</t>
  </si>
  <si>
    <t>WOODCNR003</t>
  </si>
  <si>
    <t>WOODCNR004</t>
  </si>
  <si>
    <t>METALCNR001</t>
  </si>
  <si>
    <t>METALCNR002</t>
  </si>
  <si>
    <t>METALCNR003</t>
  </si>
  <si>
    <t>METALCNR004</t>
  </si>
  <si>
    <t>METALCNR005</t>
  </si>
  <si>
    <t>METALCNR006</t>
  </si>
  <si>
    <t>METALCNR007</t>
  </si>
  <si>
    <t>METALCNR008</t>
  </si>
  <si>
    <t>METALCNR009</t>
  </si>
  <si>
    <t>METALCNR010</t>
  </si>
  <si>
    <t>CURTAINR001</t>
  </si>
  <si>
    <t>CURTAINR002</t>
  </si>
  <si>
    <t>CURTAINR003</t>
  </si>
  <si>
    <t>CURTAINR004</t>
  </si>
  <si>
    <t>CURTAINR005</t>
  </si>
  <si>
    <t>CURTAINR006</t>
  </si>
  <si>
    <t>CURTAINR007</t>
  </si>
  <si>
    <t>CURTAINR008</t>
  </si>
  <si>
    <t>DINSETNR001</t>
  </si>
  <si>
    <t>COFTABNR001</t>
  </si>
  <si>
    <t>TBLAMPNR006</t>
  </si>
  <si>
    <t>TABNSTNR001</t>
  </si>
  <si>
    <t>TVUNITNR002</t>
  </si>
  <si>
    <t>SIDEBONR001</t>
  </si>
  <si>
    <t>DINTABNR001</t>
  </si>
  <si>
    <t>DINCHANR001</t>
  </si>
  <si>
    <t>DINSETNR002</t>
  </si>
  <si>
    <t>COFTABNR002</t>
  </si>
  <si>
    <t>TABENDNR001</t>
  </si>
  <si>
    <t>TABSOFNR001</t>
  </si>
  <si>
    <t>COFTABNR003</t>
  </si>
  <si>
    <t>TABENDNR002</t>
  </si>
  <si>
    <t>TVUNITNR003</t>
  </si>
  <si>
    <t>TABNSTNR002</t>
  </si>
  <si>
    <t>SIDEBONR002</t>
  </si>
  <si>
    <t>MIRRORNR006</t>
  </si>
  <si>
    <t>DINSETNR003</t>
  </si>
  <si>
    <t>CHAIRSNR001</t>
  </si>
  <si>
    <t>CHAIRSNR002</t>
  </si>
  <si>
    <t>CHAIRSNR003</t>
  </si>
  <si>
    <t>CHAIRSNR004</t>
  </si>
  <si>
    <t>CHAIRSNR005</t>
  </si>
  <si>
    <t>CHAIRSNR006</t>
  </si>
  <si>
    <t>CHAIRSNR007</t>
  </si>
  <si>
    <t>DESKTANR001</t>
  </si>
  <si>
    <t>DESKSHNR001</t>
  </si>
  <si>
    <t>DESKSHNR002</t>
  </si>
  <si>
    <t>BOOKCSNR001</t>
  </si>
  <si>
    <t>BOOKCSNR002</t>
  </si>
  <si>
    <t>MIRRORNR001</t>
  </si>
  <si>
    <t>MIRRORNR002</t>
  </si>
  <si>
    <t>MIRRORNR003</t>
  </si>
  <si>
    <t>MIRRORNR004</t>
  </si>
  <si>
    <t>MIRRORNR005</t>
  </si>
  <si>
    <t>TOWELTNR001</t>
  </si>
  <si>
    <t>BATHTONR001</t>
  </si>
  <si>
    <t>BATHSHNR001</t>
  </si>
  <si>
    <t>BINPEDNR001</t>
  </si>
  <si>
    <t>TOIBRHNR001</t>
  </si>
  <si>
    <t>BATSETNR001</t>
  </si>
  <si>
    <t>SHOWERNR001</t>
  </si>
  <si>
    <t>SHOWERNR002</t>
  </si>
  <si>
    <t>ARMCHANR001</t>
  </si>
  <si>
    <t>ARMCHANR002</t>
  </si>
  <si>
    <t>ARMCHANR003</t>
  </si>
  <si>
    <t>ARMCHANR004</t>
  </si>
  <si>
    <t>SOF2CHNR001</t>
  </si>
  <si>
    <t>SOF2CHNR002</t>
  </si>
  <si>
    <t>SOF2CHNR003</t>
  </si>
  <si>
    <t>SOF2CHNR004</t>
  </si>
  <si>
    <t>SOF2CHNR005</t>
  </si>
  <si>
    <t>SOF2CHNR006</t>
  </si>
  <si>
    <t>SOF2CHNR007</t>
  </si>
  <si>
    <t>SOF2CHNR008</t>
  </si>
  <si>
    <t>SOF3CHNR001</t>
  </si>
  <si>
    <t>SOF3CHNR002</t>
  </si>
  <si>
    <t>SOF3CHNR003</t>
  </si>
  <si>
    <t>SOF3CHNR004</t>
  </si>
  <si>
    <t>CHAISENR001</t>
  </si>
  <si>
    <t>CHAISENR002</t>
  </si>
  <si>
    <t>CHAISENR003</t>
  </si>
  <si>
    <t>CHAISENR004</t>
  </si>
  <si>
    <t>FOOTSTNR001</t>
  </si>
  <si>
    <t>FOOTSTNR002</t>
  </si>
  <si>
    <t>FOOTSTNR003</t>
  </si>
  <si>
    <t>FOOTSTNR004</t>
  </si>
  <si>
    <t>BEDSOFNR001</t>
  </si>
  <si>
    <t>BEDSOFNR002</t>
  </si>
  <si>
    <t>BEDSOFNR003</t>
  </si>
  <si>
    <t>BEDSOFNR004</t>
  </si>
  <si>
    <t>ARMFLONR001</t>
  </si>
  <si>
    <t>ARMFLONR002</t>
  </si>
  <si>
    <t>ARMFLONR003</t>
  </si>
  <si>
    <t>ARMFLONR004</t>
  </si>
  <si>
    <t>ARMFLONR005</t>
  </si>
  <si>
    <t>SOF2FLNR001</t>
  </si>
  <si>
    <t>SOF2FLNR002</t>
  </si>
  <si>
    <t>SOF2FLNR003</t>
  </si>
  <si>
    <t>SOF2FLNR004</t>
  </si>
  <si>
    <t>SOF2FLNR005</t>
  </si>
  <si>
    <t>SOF2FLNR006</t>
  </si>
  <si>
    <t>SOF2FLNR007</t>
  </si>
  <si>
    <t>SOF2FLNR008</t>
  </si>
  <si>
    <t>SOF2FLNR009</t>
  </si>
  <si>
    <t>SOF2FLNR010</t>
  </si>
  <si>
    <t>SOF3FLNR001</t>
  </si>
  <si>
    <t>SOF3FLNR002</t>
  </si>
  <si>
    <t>SOF3FLNR003</t>
  </si>
  <si>
    <t>SOF3FLNR004</t>
  </si>
  <si>
    <t>SOF3FLNR005</t>
  </si>
  <si>
    <t>CHAISENR005</t>
  </si>
  <si>
    <t>CHAISENR006</t>
  </si>
  <si>
    <t>CHAISENR007</t>
  </si>
  <si>
    <t>CHAISENR008</t>
  </si>
  <si>
    <t>CHAISENR009</t>
  </si>
  <si>
    <t>FOOTSTNR005</t>
  </si>
  <si>
    <t>FOOTSTNR006</t>
  </si>
  <si>
    <t>FOOTSTNR007</t>
  </si>
  <si>
    <t>FOOTSTNR008</t>
  </si>
  <si>
    <t>FOOTSTNR009</t>
  </si>
  <si>
    <t>FOOTSTNR010</t>
  </si>
  <si>
    <t>FOOTSTNR011</t>
  </si>
  <si>
    <t>FOOTSTNR012</t>
  </si>
  <si>
    <t>FOOTSTNR013</t>
  </si>
  <si>
    <t>FOOTSTNR014</t>
  </si>
  <si>
    <t>ARMKAINR001</t>
  </si>
  <si>
    <t>ARMKAINR002</t>
  </si>
  <si>
    <t>ARMKAINR003</t>
  </si>
  <si>
    <t>ARMKAINR004</t>
  </si>
  <si>
    <t>ARMKAINR005</t>
  </si>
  <si>
    <t>LOVESENR001</t>
  </si>
  <si>
    <t>LOVESENR002</t>
  </si>
  <si>
    <t>LOVESENR003</t>
  </si>
  <si>
    <t>LOVESENR004</t>
  </si>
  <si>
    <t>LOVESENR005</t>
  </si>
  <si>
    <t>SOF2KANR001</t>
  </si>
  <si>
    <t>SOF2KANR002</t>
  </si>
  <si>
    <t>SOF2KANR003</t>
  </si>
  <si>
    <t>SOF2KANR004</t>
  </si>
  <si>
    <t>SOF2KANR005</t>
  </si>
  <si>
    <t>SOF3KANR001</t>
  </si>
  <si>
    <t>SOF3KANR002</t>
  </si>
  <si>
    <t>SOF3KANR003</t>
  </si>
  <si>
    <t>SOF3KANR004</t>
  </si>
  <si>
    <t>SOF3KANR005</t>
  </si>
  <si>
    <t>SOF4KANR001</t>
  </si>
  <si>
    <t>SOF4KANR002</t>
  </si>
  <si>
    <t>SOF4KANR003</t>
  </si>
  <si>
    <t>SOF4KANR004</t>
  </si>
  <si>
    <t>SOF4KANR005</t>
  </si>
  <si>
    <t>FOOTSTNR015</t>
  </si>
  <si>
    <t>FOOTSTNR016</t>
  </si>
  <si>
    <t>FOOTSTNR017</t>
  </si>
  <si>
    <t>FOOTSTNR018</t>
  </si>
  <si>
    <t>FOOTSTNR019</t>
  </si>
  <si>
    <t>FOOTSTNR020</t>
  </si>
  <si>
    <t>FOOTSTNR021</t>
  </si>
  <si>
    <t>FOOTSTNR022</t>
  </si>
  <si>
    <t>FOOTSTNR023</t>
  </si>
  <si>
    <t>FOOTSTNR024</t>
  </si>
  <si>
    <t>ARMMODNR001</t>
  </si>
  <si>
    <t>ARMMODNR002</t>
  </si>
  <si>
    <t>ARMMODNR003</t>
  </si>
  <si>
    <t>ARMMODNR004</t>
  </si>
  <si>
    <t>ARMMODNR005</t>
  </si>
  <si>
    <t>ARMMODNR006</t>
  </si>
  <si>
    <t>ARMMODNR007</t>
  </si>
  <si>
    <t>ARMMODNR008</t>
  </si>
  <si>
    <t>ARMMODNR009</t>
  </si>
  <si>
    <t>ARMMODNR010</t>
  </si>
  <si>
    <t>SOF2MONR001</t>
  </si>
  <si>
    <t>SOF2MONR002</t>
  </si>
  <si>
    <t>SOF2MONR003</t>
  </si>
  <si>
    <t>SOF2MONR004</t>
  </si>
  <si>
    <t>SOF2MONR005</t>
  </si>
  <si>
    <t>SOF2MONR006</t>
  </si>
  <si>
    <t>SOF2MONR007</t>
  </si>
  <si>
    <t>SOF2MONR008</t>
  </si>
  <si>
    <t>SOF2MONR009</t>
  </si>
  <si>
    <t>SOF2MONR010</t>
  </si>
  <si>
    <t>SOF3MONR001</t>
  </si>
  <si>
    <t>SOF3MONR002</t>
  </si>
  <si>
    <t>SOF3MONR003</t>
  </si>
  <si>
    <t>SOF3MONR004</t>
  </si>
  <si>
    <t>SOF3MONR005</t>
  </si>
  <si>
    <t>SOF3MONR006</t>
  </si>
  <si>
    <t>SOF3MONR007</t>
  </si>
  <si>
    <t>SOF3MONR008</t>
  </si>
  <si>
    <t>SOF3MONR009</t>
  </si>
  <si>
    <t>SOF3MONR010</t>
  </si>
  <si>
    <t>SOF4MONR001</t>
  </si>
  <si>
    <t>SOF4MONR002</t>
  </si>
  <si>
    <t>SOF4MONR003</t>
  </si>
  <si>
    <t>SOF4MONR004</t>
  </si>
  <si>
    <t>SOF4MONR005</t>
  </si>
  <si>
    <t>SOF4MONR006</t>
  </si>
  <si>
    <t>SOF4MONR007</t>
  </si>
  <si>
    <t>SOF4MONR008</t>
  </si>
  <si>
    <t>SOF4MONR009</t>
  </si>
  <si>
    <t>SOF4MONR010</t>
  </si>
  <si>
    <t>CHAISENR010</t>
  </si>
  <si>
    <t>CHAISENR011</t>
  </si>
  <si>
    <t>CHAISENR012</t>
  </si>
  <si>
    <t>CHAISENR013</t>
  </si>
  <si>
    <t>CHAISENR014</t>
  </si>
  <si>
    <t>CHAISENR015</t>
  </si>
  <si>
    <t>CHAISENR016</t>
  </si>
  <si>
    <t>CHAISENR017</t>
  </si>
  <si>
    <t>CHAISENR018</t>
  </si>
  <si>
    <t>CHAISENR019</t>
  </si>
  <si>
    <t>ARMRIGNR001</t>
  </si>
  <si>
    <t>ARMRIGNR002</t>
  </si>
  <si>
    <t>ARMRIGNR003</t>
  </si>
  <si>
    <t>ARMRIGNR004</t>
  </si>
  <si>
    <t>ARMRIGNR005</t>
  </si>
  <si>
    <t>ARMRIGNR006</t>
  </si>
  <si>
    <t>ARMRIGNR007</t>
  </si>
  <si>
    <t>ARMRIGNR008</t>
  </si>
  <si>
    <t>SOF2RINR001</t>
  </si>
  <si>
    <t>SOF2RINR002</t>
  </si>
  <si>
    <t>SOF2RINR003</t>
  </si>
  <si>
    <t>SOF2RINR004</t>
  </si>
  <si>
    <t>SOF2RINR005</t>
  </si>
  <si>
    <t>SOF2RINR006</t>
  </si>
  <si>
    <t>SOF2RINR007</t>
  </si>
  <si>
    <t>SOF2RINR008</t>
  </si>
  <si>
    <t>SOF3RINR001</t>
  </si>
  <si>
    <t>SOF3RINR002</t>
  </si>
  <si>
    <t>SOF3RINR003</t>
  </si>
  <si>
    <t>SOF3RINR004</t>
  </si>
  <si>
    <t>SOF3RINR005</t>
  </si>
  <si>
    <t>SOF3RINR006</t>
  </si>
  <si>
    <t>SOF3RINR007</t>
  </si>
  <si>
    <t>SOF3RINR008</t>
  </si>
  <si>
    <t>BEDSOFNR005</t>
  </si>
  <si>
    <t>BEDSOFNR006</t>
  </si>
  <si>
    <t>BEDSOFNR007</t>
  </si>
  <si>
    <t>BEDSOFNR008</t>
  </si>
  <si>
    <t>BEDSOFNR009</t>
  </si>
  <si>
    <t>BEDSOFNR010</t>
  </si>
  <si>
    <t>BEDSOFNR011</t>
  </si>
  <si>
    <t>BEDSOFNR012</t>
  </si>
  <si>
    <t>SOFCRINR001</t>
  </si>
  <si>
    <t>SOFCRINR002</t>
  </si>
  <si>
    <t>SOFCRINR003</t>
  </si>
  <si>
    <t>SOFCRINR004</t>
  </si>
  <si>
    <t>SOFCRINR005</t>
  </si>
  <si>
    <t>SOFCRINR006</t>
  </si>
  <si>
    <t>SOFCRINR007</t>
  </si>
  <si>
    <t>SOFCRINR008</t>
  </si>
  <si>
    <t>SOFCRINR009</t>
  </si>
  <si>
    <t>SOFCRINR010</t>
  </si>
  <si>
    <t>SOFCRINR011</t>
  </si>
  <si>
    <t>SOFCRINR012</t>
  </si>
  <si>
    <t>SOFCRINR013</t>
  </si>
  <si>
    <t>SOFCRINR014</t>
  </si>
  <si>
    <t>SOFCRINR015</t>
  </si>
  <si>
    <t>SOFCRINR016</t>
  </si>
  <si>
    <t>FOOTSTNR025</t>
  </si>
  <si>
    <t>FOOTSTNR026</t>
  </si>
  <si>
    <t>FOOTSTNR027</t>
  </si>
  <si>
    <t>FOOTSTNR028</t>
  </si>
  <si>
    <t>FOOTSTNR029</t>
  </si>
  <si>
    <t>FOOTSTNR030</t>
  </si>
  <si>
    <t>FOOTSTNR031</t>
  </si>
  <si>
    <t>FOOTSTNR032</t>
  </si>
  <si>
    <t>FOOTSTNR033</t>
  </si>
  <si>
    <t>FOOTSTNR034</t>
  </si>
  <si>
    <t>FOOTSTNR035</t>
  </si>
  <si>
    <t>FOOTSTNR036</t>
  </si>
  <si>
    <t>FOOTSTNR037</t>
  </si>
  <si>
    <t>FOOTSTNR038</t>
  </si>
  <si>
    <t>FOOTSTNR039</t>
  </si>
  <si>
    <t>FOOTSTNR040</t>
  </si>
  <si>
    <t>CARBLUNR001</t>
  </si>
  <si>
    <t>CARBLUNR002</t>
  </si>
  <si>
    <t>CARBLUNR003</t>
  </si>
  <si>
    <t>CARBLUNR004</t>
  </si>
  <si>
    <t>CARBLUNR005</t>
  </si>
  <si>
    <t>CARBLUNR006</t>
  </si>
  <si>
    <t>CARBLUNR007</t>
  </si>
  <si>
    <t>CARBLUNR008</t>
  </si>
  <si>
    <t>CARBLUNR009</t>
  </si>
  <si>
    <t>CARBLUNR010</t>
  </si>
  <si>
    <t>CARBLUNR011</t>
  </si>
  <si>
    <t>CARBLUNR012</t>
  </si>
  <si>
    <t>CARBLUNR013</t>
  </si>
  <si>
    <t>CARBLUNR014</t>
  </si>
  <si>
    <t>CARBLUNR015</t>
  </si>
  <si>
    <t>CARBLUNR016</t>
  </si>
  <si>
    <t>CARCATNR001</t>
  </si>
  <si>
    <t>CARCATNR002</t>
  </si>
  <si>
    <t>CARCATNR003</t>
  </si>
  <si>
    <t>CARCATNR004</t>
  </si>
  <si>
    <t>CARCATNR005</t>
  </si>
  <si>
    <t>CARCATNR006</t>
  </si>
  <si>
    <t>CARCATNR007</t>
  </si>
  <si>
    <t>CARCATNR008</t>
  </si>
  <si>
    <t>CARCATNR009</t>
  </si>
  <si>
    <t>CARCATNR010</t>
  </si>
  <si>
    <t>CARCATNR011</t>
  </si>
  <si>
    <t>CARCATNR012</t>
  </si>
  <si>
    <t>CARCATNR013</t>
  </si>
  <si>
    <t>CARCATNR014</t>
  </si>
  <si>
    <t>CARBAYNR001</t>
  </si>
  <si>
    <t>CARBAYNR002</t>
  </si>
  <si>
    <t>CARBAYNR003</t>
  </si>
  <si>
    <t>CARBAYNR004</t>
  </si>
  <si>
    <t>CARBAYNR005</t>
  </si>
  <si>
    <t>CARBAYNR006</t>
  </si>
  <si>
    <t>CARBAYNR007</t>
  </si>
  <si>
    <t>CARBAYNR008</t>
  </si>
  <si>
    <t>CARBAYNR009</t>
  </si>
  <si>
    <t>CARBAYNR010</t>
  </si>
  <si>
    <t>CAREASNR001</t>
  </si>
  <si>
    <t>CAREASNR002</t>
  </si>
  <si>
    <t>CAREASNR003</t>
  </si>
  <si>
    <t>CAREASNR004</t>
  </si>
  <si>
    <t>CAREASNR005</t>
  </si>
  <si>
    <t>CAREASNR006</t>
  </si>
  <si>
    <t>CAREASNR007</t>
  </si>
  <si>
    <t>CAREASNR008</t>
  </si>
  <si>
    <t>CAREASNR009</t>
  </si>
  <si>
    <t>CARECHNR001</t>
  </si>
  <si>
    <t>CARECHNR002</t>
  </si>
  <si>
    <t>CARECHNR003</t>
  </si>
  <si>
    <t>CARECHNR004</t>
  </si>
  <si>
    <t>CARECHNR005</t>
  </si>
  <si>
    <t>CARECHNR006</t>
  </si>
  <si>
    <t>CARECHNR007</t>
  </si>
  <si>
    <t>CARECHNR008</t>
  </si>
  <si>
    <t>CARECHNR009</t>
  </si>
  <si>
    <t>CARROCNR001</t>
  </si>
  <si>
    <t>CARROCNR002</t>
  </si>
  <si>
    <t>CARROCNR003</t>
  </si>
  <si>
    <t>CARROCNR004</t>
  </si>
  <si>
    <t>CARROCNR005</t>
  </si>
  <si>
    <t>CARROCNR006</t>
  </si>
  <si>
    <t>CARROCNR007</t>
  </si>
  <si>
    <t>CARROCNR008</t>
  </si>
  <si>
    <t>CARROCNR009</t>
  </si>
  <si>
    <t>CARROCNR010</t>
  </si>
  <si>
    <t>CARSWENR001</t>
  </si>
  <si>
    <t>CARSWENR002</t>
  </si>
  <si>
    <t>CARSWENR003</t>
  </si>
  <si>
    <t>CARSWENR004</t>
  </si>
  <si>
    <t>CARSWENR005</t>
  </si>
  <si>
    <t>CARSWENR006</t>
  </si>
  <si>
    <t>CARSWENR007</t>
  </si>
  <si>
    <t>CARSWENR008</t>
  </si>
  <si>
    <t>CARSWENR009</t>
  </si>
  <si>
    <t>CARSWENR010</t>
  </si>
  <si>
    <t>CARSWENR011</t>
  </si>
  <si>
    <t>LAMEMPNR001</t>
  </si>
  <si>
    <t>LAMEMPNR002</t>
  </si>
  <si>
    <t>LAMEMPNR003</t>
  </si>
  <si>
    <t>LAMEMPNR004</t>
  </si>
  <si>
    <t>LAMEMPNR005</t>
  </si>
  <si>
    <t>LAMEMPNR006</t>
  </si>
  <si>
    <t>LAMEMPNR007</t>
  </si>
  <si>
    <t>LAMEMPNR008</t>
  </si>
  <si>
    <t>LAMEMPNR009</t>
  </si>
  <si>
    <t>LAMEMPNR010</t>
  </si>
  <si>
    <t>LAMEMPNR011</t>
  </si>
  <si>
    <t>LAMEMPNR012</t>
  </si>
  <si>
    <t>LAMEXQNR001</t>
  </si>
  <si>
    <t>LAMEXQNR002</t>
  </si>
  <si>
    <t>LAMEXQNR003</t>
  </si>
  <si>
    <t>LAMEXQNR004</t>
  </si>
  <si>
    <t>LAMEXQNR005</t>
  </si>
  <si>
    <t>LAMEXQNR006</t>
  </si>
  <si>
    <t>LAMEXQNR007</t>
  </si>
  <si>
    <t>LAMEXQNR008</t>
  </si>
  <si>
    <t>LAMEXQNR009</t>
  </si>
  <si>
    <t>LAMEXQNR010</t>
  </si>
  <si>
    <t>LAMEXQNR011</t>
  </si>
  <si>
    <t>LAMEXQNR012</t>
  </si>
  <si>
    <t>LAMEXQNR013</t>
  </si>
  <si>
    <t>LAMEXQNR014</t>
  </si>
  <si>
    <t>LAMEXQNR015</t>
  </si>
  <si>
    <t>LAMEXQNR016</t>
  </si>
  <si>
    <t>LAMEXQNR017</t>
  </si>
  <si>
    <t>LAMEXQNR018</t>
  </si>
  <si>
    <t>LAMEXQNR019</t>
  </si>
  <si>
    <t>LAMEXQNR020</t>
  </si>
  <si>
    <t>LAMCHANR001</t>
  </si>
  <si>
    <t>LAMCHANR002</t>
  </si>
  <si>
    <t>LAMCHANR003</t>
  </si>
  <si>
    <t>LAMCHANR004</t>
  </si>
  <si>
    <t>LAMCHANR005</t>
  </si>
  <si>
    <t>LAMCHANR006</t>
  </si>
  <si>
    <t>LAMCHANR007</t>
  </si>
  <si>
    <t>LAMCHANR008</t>
  </si>
  <si>
    <t>BR007</t>
  </si>
  <si>
    <t>OS001/OS002</t>
  </si>
  <si>
    <t>VAT inc @ 20% final price to be showned on Web</t>
  </si>
  <si>
    <t>Product Code</t>
  </si>
  <si>
    <t>Cat 1</t>
  </si>
  <si>
    <t>Sage Price</t>
  </si>
  <si>
    <t>Web Price</t>
  </si>
  <si>
    <t xml:space="preserve"> - </t>
  </si>
  <si>
    <t xml:space="preserve">Client Mark up % to their customers </t>
  </si>
  <si>
    <t>SOFA2M0004</t>
  </si>
  <si>
    <t>SOFA2M0005</t>
  </si>
  <si>
    <t>Type 3 Price exvat</t>
  </si>
  <si>
    <t>HEADBD0008</t>
  </si>
  <si>
    <t>3 days</t>
  </si>
  <si>
    <t>FITTEDNR006</t>
  </si>
  <si>
    <t>FLATFRNR001</t>
  </si>
  <si>
    <t>DUVETCNR001</t>
  </si>
  <si>
    <t>BASVALNR001</t>
  </si>
  <si>
    <t>BASVALNR002</t>
  </si>
  <si>
    <t>BASVALNR003</t>
  </si>
  <si>
    <t>UM001</t>
  </si>
  <si>
    <t>Umega Lettings</t>
  </si>
  <si>
    <t>Umega Lettings Customer Login</t>
  </si>
  <si>
    <t>Abbeyfield Scotland</t>
  </si>
  <si>
    <t>ABY001</t>
  </si>
  <si>
    <t>Excel</t>
  </si>
  <si>
    <t>Council</t>
  </si>
  <si>
    <t>DJ1001</t>
  </si>
  <si>
    <t>3A Solutions Ltd</t>
  </si>
  <si>
    <t>3ASOL001</t>
  </si>
  <si>
    <t>10% Discount Web Selling Price (exc VAT)</t>
  </si>
  <si>
    <t>14.29% Discount Web Selling Price (exc VAT)</t>
  </si>
  <si>
    <t xml:space="preserve">Web Selling Price (exc VAT) </t>
  </si>
  <si>
    <t>A. SAGE 14.29% discount +15% markup</t>
  </si>
  <si>
    <t>B. SAGE 0% discount +10% markup</t>
  </si>
  <si>
    <t>C. SAGE 0% discount 0% markup</t>
  </si>
  <si>
    <t>D. SAGE 10% discount +10% markup</t>
  </si>
  <si>
    <t>E. SAGE 14.29% discount 0% markup</t>
  </si>
  <si>
    <t>F. SAGE 10% discount +15% markup</t>
  </si>
  <si>
    <t>SAGE pricebook A</t>
  </si>
  <si>
    <t>SAGE pricebook E</t>
  </si>
  <si>
    <t>SAGE pricebook D</t>
  </si>
  <si>
    <t>SAGE pricebook B</t>
  </si>
  <si>
    <t>SAGE pricebook F</t>
  </si>
  <si>
    <t>SAGE pricebook C</t>
  </si>
  <si>
    <t>Full Web Selling Price (exc VAT)</t>
  </si>
  <si>
    <t>Full Web Selling Price (inc VAT)</t>
  </si>
  <si>
    <t>charlotte-armchair-oatmeal-1</t>
  </si>
  <si>
    <t>SAGE pricebook H</t>
  </si>
  <si>
    <t>SAGE pricebook G</t>
  </si>
  <si>
    <t>H SAGE price</t>
  </si>
  <si>
    <t>G SAGE Sell Price (Excel Type 3 exc. VAT)</t>
  </si>
  <si>
    <t>Oven with 2 Hotplates 46 Ltr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</si>
</sst>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_-[$£-809]* #,##0.00_-;\-[$£-809]* #,##0.00_-;_-[$£-809]* &quot;-&quot;??_-;_-@_-"/>
    <numFmt numFmtId="165" formatCode="000000000"/>
    <numFmt numFmtId="166" formatCode="&quot;£&quot;#,##0.00"/>
  </numFmts>
  <fonts count="20" x14ac:knownFonts="1">
    <font>
      <sz val="11"/>
      <color theme="1"/>
      <name val="Calibri"/>
      <family val="2"/>
      <scheme val="minor"/>
    </font>
    <font>
      <sz val="11"/>
      <name val="Calibri"/>
      <family val="2"/>
      <scheme val="minor"/>
    </font>
    <font>
      <sz val="11"/>
      <color rgb="FFFF0000"/>
      <name val="Calibri"/>
      <family val="2"/>
      <scheme val="minor"/>
    </font>
    <font>
      <sz val="11"/>
      <color theme="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434343"/>
      <name val="Calibri"/>
      <family val="2"/>
    </font>
    <font>
      <sz val="10"/>
      <name val="Calibri"/>
      <family val="2"/>
      <scheme val="minor"/>
    </font>
    <font>
      <b/>
      <sz val="1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sz val="11"/>
      <color theme="1"/>
      <name val="Calibri"/>
      <family val="2"/>
      <scheme val="minor"/>
    </font>
    <font>
      <sz val="11"/>
      <color rgb="FFFF0000"/>
      <name val="Calibri"/>
      <family val="2"/>
      <scheme val="minor"/>
    </font>
    <font>
      <sz val="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17">
    <xf numFmtId="0" fontId="0" fillId="0" borderId="0" xfId="0"/>
    <xf numFmtId="0" fontId="1" fillId="0" borderId="0" xfId="0" applyFont="1" applyAlignment="1">
      <alignment wrapText="1"/>
    </xf>
    <xf numFmtId="0" fontId="1" fillId="0" borderId="0" xfId="0" applyFont="1"/>
    <xf numFmtId="9" fontId="0" fillId="0" borderId="0" xfId="2" applyFont="1" applyAlignment="1">
      <alignment horizontal="center"/>
    </xf>
    <xf numFmtId="0" fontId="0" fillId="0" borderId="0" xfId="0" applyFont="1" applyFill="1" applyAlignment="1">
      <alignment vertical="top"/>
    </xf>
    <xf numFmtId="0" fontId="0" fillId="0" borderId="0" xfId="0" applyFont="1" applyFill="1"/>
    <xf numFmtId="0" fontId="1" fillId="0" borderId="0" xfId="0" applyFont="1" applyFill="1"/>
    <xf numFmtId="0" fontId="0" fillId="0" borderId="0" xfId="0" applyFont="1" applyFill="1" applyAlignment="1">
      <alignment vertical="top" wrapText="1"/>
    </xf>
    <xf numFmtId="0" fontId="0" fillId="0" borderId="0" xfId="0" applyFont="1" applyFill="1" applyAlignment="1"/>
    <xf numFmtId="0" fontId="0" fillId="0" borderId="0" xfId="0" applyFont="1" applyFill="1" applyAlignment="1">
      <alignment wrapText="1"/>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NumberFormat="1" applyFont="1" applyFill="1" applyAlignment="1">
      <alignment wrapText="1"/>
    </xf>
    <xf numFmtId="2" fontId="0" fillId="0" borderId="0" xfId="0" applyNumberFormat="1" applyFont="1" applyFill="1" applyBorder="1" applyAlignment="1">
      <alignment vertical="top"/>
    </xf>
    <xf numFmtId="0" fontId="0" fillId="0" borderId="0" xfId="0" applyFont="1" applyFill="1" applyBorder="1"/>
    <xf numFmtId="0" fontId="0" fillId="0" borderId="0" xfId="0" applyFont="1" applyFill="1" applyBorder="1" applyAlignment="1">
      <alignment vertical="center" wrapText="1"/>
    </xf>
    <xf numFmtId="2" fontId="0" fillId="0" borderId="0" xfId="0" applyNumberFormat="1" applyFont="1" applyFill="1" applyBorder="1"/>
    <xf numFmtId="2" fontId="0" fillId="0" borderId="0" xfId="0" applyNumberFormat="1" applyFont="1" applyFill="1"/>
    <xf numFmtId="2" fontId="0" fillId="0" borderId="0" xfId="0" applyNumberFormat="1" applyFont="1" applyFill="1" applyAlignment="1">
      <alignment vertical="top"/>
    </xf>
    <xf numFmtId="165" fontId="0" fillId="0" borderId="0" xfId="0" applyNumberFormat="1" applyFont="1" applyFill="1" applyAlignment="1">
      <alignment horizontal="left"/>
    </xf>
    <xf numFmtId="0" fontId="0" fillId="0" borderId="0" xfId="0" applyFont="1" applyFill="1" applyAlignment="1">
      <alignment horizontal="left" vertical="top"/>
    </xf>
    <xf numFmtId="0" fontId="4" fillId="0" borderId="0" xfId="0" applyFont="1" applyFill="1" applyAlignment="1">
      <alignment wrapText="1"/>
    </xf>
    <xf numFmtId="0" fontId="3" fillId="0" borderId="0" xfId="0" applyFont="1"/>
    <xf numFmtId="0" fontId="5" fillId="0" borderId="0" xfId="0" applyFont="1" applyAlignment="1">
      <alignment wrapText="1"/>
    </xf>
    <xf numFmtId="0" fontId="1" fillId="0" borderId="0" xfId="0" applyFont="1" applyFill="1" applyBorder="1" applyAlignment="1">
      <alignment horizontal="left" wrapText="1"/>
    </xf>
    <xf numFmtId="0" fontId="1" fillId="0" borderId="0" xfId="0" applyFont="1" applyAlignment="1">
      <alignment horizontal="left" wrapText="1"/>
    </xf>
    <xf numFmtId="0" fontId="1" fillId="0" borderId="0" xfId="0" applyFont="1" applyFill="1" applyAlignment="1">
      <alignment wrapText="1"/>
    </xf>
    <xf numFmtId="0" fontId="1" fillId="0" borderId="0" xfId="0" applyFont="1" applyFill="1" applyAlignment="1"/>
    <xf numFmtId="0" fontId="3" fillId="0" borderId="0" xfId="0" applyFont="1" applyFill="1"/>
    <xf numFmtId="166" fontId="3" fillId="0" borderId="0" xfId="1" applyNumberFormat="1" applyFont="1" applyAlignment="1">
      <alignment horizontal="center"/>
    </xf>
    <xf numFmtId="9" fontId="1" fillId="0" borderId="0" xfId="0" applyNumberFormat="1" applyFont="1" applyAlignment="1">
      <alignment horizontal="center"/>
    </xf>
    <xf numFmtId="166" fontId="3" fillId="0" borderId="0" xfId="0" applyNumberFormat="1" applyFont="1" applyAlignment="1">
      <alignment horizontal="center"/>
    </xf>
    <xf numFmtId="166" fontId="0" fillId="0" borderId="0" xfId="0" applyNumberFormat="1" applyFont="1" applyAlignment="1">
      <alignment horizontal="center"/>
    </xf>
    <xf numFmtId="0" fontId="0" fillId="0" borderId="0" xfId="0" applyFont="1"/>
    <xf numFmtId="0" fontId="8" fillId="0" borderId="0" xfId="0" applyFont="1" applyAlignment="1">
      <alignment horizontal="left" vertical="center"/>
    </xf>
    <xf numFmtId="0" fontId="3" fillId="0" borderId="0" xfId="0" applyFont="1" applyAlignment="1">
      <alignment horizontal="center"/>
    </xf>
    <xf numFmtId="166" fontId="3" fillId="0" borderId="0" xfId="1" applyNumberFormat="1" applyFont="1" applyFill="1" applyAlignment="1">
      <alignment horizontal="center"/>
    </xf>
    <xf numFmtId="0" fontId="3" fillId="0" borderId="0" xfId="0" applyFont="1" applyFill="1" applyAlignment="1">
      <alignment horizontal="center"/>
    </xf>
    <xf numFmtId="9" fontId="3" fillId="0" borderId="0" xfId="0" applyNumberFormat="1" applyFont="1" applyAlignment="1">
      <alignment horizontal="center"/>
    </xf>
    <xf numFmtId="0" fontId="1" fillId="0" borderId="0" xfId="0" applyFont="1" applyAlignment="1">
      <alignment horizontal="left"/>
    </xf>
    <xf numFmtId="0" fontId="0" fillId="0" borderId="0" xfId="0" applyFont="1" applyFill="1" applyBorder="1" applyAlignment="1">
      <alignment horizontal="left" vertical="top"/>
    </xf>
    <xf numFmtId="0" fontId="0" fillId="0" borderId="0" xfId="0" applyFont="1" applyFill="1" applyBorder="1" applyAlignment="1">
      <alignment horizontal="left" vertical="center"/>
    </xf>
    <xf numFmtId="2" fontId="0" fillId="0" borderId="0" xfId="0" applyNumberFormat="1" applyFont="1" applyFill="1" applyBorder="1" applyAlignment="1">
      <alignment horizontal="left" vertical="top"/>
    </xf>
    <xf numFmtId="2" fontId="0" fillId="0" borderId="0" xfId="0" applyNumberFormat="1" applyFont="1" applyFill="1" applyBorder="1" applyAlignment="1">
      <alignment horizontal="left"/>
    </xf>
    <xf numFmtId="0" fontId="9" fillId="0" borderId="0" xfId="0" applyFont="1" applyAlignment="1">
      <alignment wrapText="1"/>
    </xf>
    <xf numFmtId="0" fontId="1" fillId="0" borderId="0" xfId="0" applyFont="1" applyFill="1" applyAlignment="1">
      <alignment vertical="top" wrapText="1"/>
    </xf>
    <xf numFmtId="0" fontId="1" fillId="0" borderId="0" xfId="0" applyFont="1" applyFill="1" applyAlignment="1">
      <alignment horizontal="center" vertical="center" wrapText="1"/>
    </xf>
    <xf numFmtId="0" fontId="1" fillId="0" borderId="0" xfId="0" applyFont="1" applyFill="1" applyAlignment="1">
      <alignment vertical="top"/>
    </xf>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NumberFormat="1" applyFont="1" applyFill="1" applyAlignment="1">
      <alignment wrapText="1"/>
    </xf>
    <xf numFmtId="2" fontId="1" fillId="0" borderId="0" xfId="0" applyNumberFormat="1" applyFont="1" applyFill="1" applyBorder="1" applyAlignment="1">
      <alignment vertical="top"/>
    </xf>
    <xf numFmtId="0" fontId="1" fillId="0" borderId="0" xfId="0" applyFont="1" applyFill="1" applyBorder="1"/>
    <xf numFmtId="0" fontId="1" fillId="0" borderId="0" xfId="0" applyFont="1" applyFill="1" applyBorder="1" applyAlignment="1">
      <alignment vertical="center" wrapText="1"/>
    </xf>
    <xf numFmtId="2" fontId="1" fillId="0" borderId="0" xfId="0" applyNumberFormat="1" applyFont="1" applyFill="1" applyBorder="1"/>
    <xf numFmtId="2" fontId="1" fillId="0" borderId="0" xfId="0" applyNumberFormat="1" applyFont="1" applyFill="1"/>
    <xf numFmtId="2" fontId="1" fillId="0" borderId="0" xfId="0" applyNumberFormat="1" applyFont="1" applyFill="1" applyAlignment="1">
      <alignment vertical="top"/>
    </xf>
    <xf numFmtId="165" fontId="1" fillId="0" borderId="0" xfId="0" applyNumberFormat="1" applyFont="1" applyFill="1" applyAlignment="1">
      <alignment horizontal="left"/>
    </xf>
    <xf numFmtId="0" fontId="1" fillId="0" borderId="0" xfId="0" applyFont="1" applyFill="1" applyAlignment="1">
      <alignment horizontal="left" vertical="top"/>
    </xf>
    <xf numFmtId="0" fontId="9" fillId="0" borderId="0" xfId="0" applyFont="1" applyFill="1" applyAlignment="1">
      <alignment wrapText="1"/>
    </xf>
    <xf numFmtId="0" fontId="1" fillId="0" borderId="0" xfId="0" applyFont="1" applyFill="1" applyAlignment="1">
      <alignment horizontal="center" vertical="top"/>
    </xf>
    <xf numFmtId="0" fontId="1" fillId="0" borderId="0" xfId="0" applyFont="1" applyFill="1" applyAlignment="1">
      <alignment horizontal="center"/>
    </xf>
    <xf numFmtId="0" fontId="1" fillId="0" borderId="0" xfId="0" applyFont="1" applyFill="1" applyBorder="1" applyAlignment="1">
      <alignment horizontal="center" vertical="top"/>
    </xf>
    <xf numFmtId="0" fontId="1" fillId="0" borderId="0" xfId="0" applyFont="1" applyFill="1" applyBorder="1" applyAlignment="1">
      <alignment horizontal="center"/>
    </xf>
    <xf numFmtId="0" fontId="0" fillId="0" borderId="0" xfId="0" applyFont="1" applyAlignment="1">
      <alignment horizontal="center"/>
    </xf>
    <xf numFmtId="44" fontId="1" fillId="0" borderId="0" xfId="1" applyFont="1" applyFill="1" applyAlignment="1">
      <alignment horizontal="center" vertical="center" wrapText="1"/>
    </xf>
    <xf numFmtId="44" fontId="1" fillId="0" borderId="0" xfId="1" applyFont="1" applyFill="1" applyAlignment="1">
      <alignment vertical="top"/>
    </xf>
    <xf numFmtId="44" fontId="1" fillId="0" borderId="0" xfId="1" applyFont="1" applyFill="1" applyAlignment="1"/>
    <xf numFmtId="9" fontId="1" fillId="0" borderId="0" xfId="2" applyFont="1" applyFill="1" applyAlignment="1">
      <alignment horizontal="center" vertical="center" wrapText="1"/>
    </xf>
    <xf numFmtId="9" fontId="1" fillId="0" borderId="0" xfId="2" applyFont="1" applyFill="1" applyAlignment="1">
      <alignment horizontal="center" vertical="top"/>
    </xf>
    <xf numFmtId="9" fontId="1" fillId="0" borderId="0" xfId="2" applyFont="1" applyFill="1" applyAlignment="1">
      <alignment horizontal="center"/>
    </xf>
    <xf numFmtId="9" fontId="1" fillId="0" borderId="0" xfId="2" applyFont="1" applyFill="1" applyBorder="1" applyAlignment="1">
      <alignment horizontal="center" vertical="top"/>
    </xf>
    <xf numFmtId="9" fontId="1" fillId="0" borderId="0" xfId="2" applyFont="1" applyFill="1" applyBorder="1" applyAlignment="1">
      <alignment horizontal="center"/>
    </xf>
    <xf numFmtId="0" fontId="1" fillId="0" borderId="0" xfId="0" applyFont="1" applyFill="1" applyAlignment="1">
      <alignment vertical="center"/>
    </xf>
    <xf numFmtId="166" fontId="1" fillId="0" borderId="0" xfId="0" applyNumberFormat="1" applyFont="1" applyFill="1" applyAlignment="1">
      <alignment vertical="center"/>
    </xf>
    <xf numFmtId="166" fontId="1" fillId="0" borderId="0" xfId="0" applyNumberFormat="1" applyFont="1" applyFill="1" applyAlignment="1">
      <alignment vertical="center" wrapText="1"/>
    </xf>
    <xf numFmtId="44" fontId="1" fillId="0" borderId="0" xfId="1" applyFont="1" applyFill="1"/>
    <xf numFmtId="44" fontId="1" fillId="0" borderId="0" xfId="1" applyFont="1" applyFill="1" applyBorder="1" applyAlignment="1">
      <alignment vertical="top"/>
    </xf>
    <xf numFmtId="44" fontId="1" fillId="0" borderId="0" xfId="1" applyFont="1" applyFill="1" applyBorder="1"/>
    <xf numFmtId="44" fontId="0" fillId="0" borderId="0" xfId="1" applyFont="1"/>
    <xf numFmtId="0" fontId="0" fillId="0" borderId="0" xfId="0" applyFill="1"/>
    <xf numFmtId="0" fontId="10" fillId="0" borderId="0" xfId="0" applyFont="1" applyFill="1" applyAlignment="1">
      <alignment vertical="top" wrapText="1"/>
    </xf>
    <xf numFmtId="0" fontId="10" fillId="0" borderId="0" xfId="0" applyFont="1" applyFill="1" applyAlignment="1">
      <alignment horizontal="left" vertical="top" wrapText="1"/>
    </xf>
    <xf numFmtId="166" fontId="10" fillId="3" borderId="0" xfId="0" applyNumberFormat="1" applyFont="1" applyFill="1" applyAlignment="1">
      <alignment horizontal="left" vertical="top" wrapText="1"/>
    </xf>
    <xf numFmtId="166" fontId="0" fillId="3" borderId="0" xfId="0" applyNumberFormat="1" applyFont="1" applyFill="1" applyAlignment="1">
      <alignment vertical="top"/>
    </xf>
    <xf numFmtId="166" fontId="0" fillId="3" borderId="0" xfId="0" applyNumberFormat="1" applyFont="1" applyFill="1"/>
    <xf numFmtId="166" fontId="0" fillId="3" borderId="0" xfId="0" applyNumberFormat="1" applyFont="1" applyFill="1" applyBorder="1" applyAlignment="1">
      <alignment vertical="top"/>
    </xf>
    <xf numFmtId="166" fontId="1" fillId="3" borderId="0" xfId="0" applyNumberFormat="1" applyFont="1" applyFill="1"/>
    <xf numFmtId="166" fontId="1" fillId="3" borderId="0" xfId="0" applyNumberFormat="1" applyFont="1" applyFill="1" applyAlignment="1">
      <alignment vertical="top"/>
    </xf>
    <xf numFmtId="166" fontId="2" fillId="3" borderId="0" xfId="0" applyNumberFormat="1" applyFont="1" applyFill="1"/>
    <xf numFmtId="166" fontId="0" fillId="3" borderId="0" xfId="0" applyNumberFormat="1" applyFont="1" applyFill="1" applyAlignment="1"/>
    <xf numFmtId="0" fontId="0" fillId="0" borderId="0" xfId="0" applyFill="1" applyAlignment="1">
      <alignment vertical="top"/>
    </xf>
    <xf numFmtId="166" fontId="0" fillId="3" borderId="0" xfId="0" applyNumberFormat="1" applyFont="1" applyFill="1" applyBorder="1"/>
    <xf numFmtId="166" fontId="0" fillId="0" borderId="0" xfId="0" applyNumberFormat="1" applyFont="1" applyFill="1"/>
    <xf numFmtId="166" fontId="3" fillId="0" borderId="0" xfId="0" applyNumberFormat="1" applyFont="1" applyFill="1"/>
    <xf numFmtId="0" fontId="10" fillId="0" borderId="0" xfId="0" applyFont="1" applyFill="1" applyAlignment="1"/>
    <xf numFmtId="166" fontId="10" fillId="0" borderId="0" xfId="0" applyNumberFormat="1" applyFont="1" applyFill="1" applyAlignment="1">
      <alignment horizontal="center"/>
    </xf>
    <xf numFmtId="0" fontId="10" fillId="0" borderId="0" xfId="0" applyFont="1" applyFill="1" applyAlignment="1">
      <alignment horizontal="center"/>
    </xf>
    <xf numFmtId="166" fontId="10" fillId="3" borderId="0" xfId="0" applyNumberFormat="1" applyFont="1" applyFill="1" applyAlignment="1">
      <alignment horizontal="center" wrapText="1"/>
    </xf>
    <xf numFmtId="166" fontId="10" fillId="0" borderId="0" xfId="0" applyNumberFormat="1" applyFont="1" applyFill="1" applyAlignment="1">
      <alignment horizontal="center" wrapText="1"/>
    </xf>
    <xf numFmtId="166" fontId="3" fillId="3" borderId="0" xfId="0" applyNumberFormat="1" applyFont="1" applyFill="1" applyAlignment="1">
      <alignment horizontal="center"/>
    </xf>
    <xf numFmtId="166" fontId="3" fillId="0" borderId="0" xfId="0" applyNumberFormat="1" applyFont="1" applyFill="1" applyAlignment="1">
      <alignment horizontal="center"/>
    </xf>
    <xf numFmtId="44" fontId="0" fillId="0" borderId="0" xfId="0" applyNumberFormat="1" applyFont="1" applyFill="1" applyAlignment="1">
      <alignment vertical="top"/>
    </xf>
    <xf numFmtId="44" fontId="1" fillId="0" borderId="0" xfId="1" applyFont="1" applyFill="1" applyAlignment="1">
      <alignment horizontal="center" vertical="top"/>
    </xf>
    <xf numFmtId="44" fontId="1" fillId="0" borderId="0" xfId="1" applyFont="1" applyFill="1" applyAlignment="1">
      <alignment horizontal="center"/>
    </xf>
    <xf numFmtId="0" fontId="1" fillId="5" borderId="1" xfId="0" applyFont="1" applyFill="1" applyBorder="1" applyAlignment="1">
      <alignment horizontal="center" wrapText="1"/>
    </xf>
    <xf numFmtId="44" fontId="1" fillId="0" borderId="0" xfId="1" applyFont="1" applyFill="1" applyBorder="1" applyAlignment="1">
      <alignment horizontal="center" vertical="top"/>
    </xf>
    <xf numFmtId="44" fontId="1" fillId="0" borderId="0" xfId="1" applyFont="1" applyFill="1" applyBorder="1" applyAlignment="1">
      <alignment horizontal="center"/>
    </xf>
    <xf numFmtId="44" fontId="0" fillId="0" borderId="0" xfId="1" applyFont="1" applyFill="1" applyAlignment="1">
      <alignment horizontal="center"/>
    </xf>
    <xf numFmtId="44" fontId="3" fillId="0" borderId="0" xfId="0" applyNumberFormat="1" applyFont="1"/>
    <xf numFmtId="49" fontId="1" fillId="0" borderId="0" xfId="0" applyNumberFormat="1" applyFont="1"/>
    <xf numFmtId="0" fontId="11" fillId="0" borderId="1" xfId="0" applyFont="1" applyBorder="1" applyAlignment="1">
      <alignment horizontal="center" vertical="center" wrapText="1"/>
    </xf>
    <xf numFmtId="9" fontId="11" fillId="0" borderId="1" xfId="2" applyFont="1" applyBorder="1" applyAlignment="1">
      <alignment horizontal="center" vertical="center" wrapText="1"/>
    </xf>
    <xf numFmtId="0" fontId="12" fillId="0" borderId="0" xfId="0" applyFont="1" applyAlignment="1">
      <alignment vertical="center" wrapText="1"/>
    </xf>
    <xf numFmtId="0" fontId="13" fillId="0" borderId="1" xfId="0" applyFont="1" applyBorder="1"/>
    <xf numFmtId="0" fontId="13" fillId="0" borderId="1" xfId="0" applyFont="1" applyBorder="1" applyAlignment="1">
      <alignment horizontal="center"/>
    </xf>
    <xf numFmtId="9" fontId="13" fillId="0" borderId="1" xfId="2" applyFont="1" applyBorder="1" applyAlignment="1">
      <alignment horizontal="center"/>
    </xf>
    <xf numFmtId="10" fontId="13" fillId="4" borderId="1" xfId="2" applyNumberFormat="1" applyFont="1" applyFill="1" applyBorder="1" applyAlignment="1">
      <alignment horizontal="center"/>
    </xf>
    <xf numFmtId="10" fontId="13" fillId="2" borderId="1" xfId="2" applyNumberFormat="1" applyFont="1" applyFill="1" applyBorder="1" applyAlignment="1">
      <alignment horizontal="center"/>
    </xf>
    <xf numFmtId="0" fontId="13" fillId="4" borderId="1" xfId="0" applyFont="1" applyFill="1" applyBorder="1" applyAlignment="1">
      <alignment horizontal="center"/>
    </xf>
    <xf numFmtId="0" fontId="14" fillId="0" borderId="0" xfId="0" applyFont="1"/>
    <xf numFmtId="0" fontId="12" fillId="0" borderId="0" xfId="0" applyFont="1"/>
    <xf numFmtId="0" fontId="13" fillId="0" borderId="1" xfId="0" applyFont="1" applyBorder="1" applyAlignment="1">
      <alignment wrapText="1"/>
    </xf>
    <xf numFmtId="0" fontId="13" fillId="0" borderId="1" xfId="0" applyFont="1" applyBorder="1" applyAlignment="1">
      <alignment horizontal="center" wrapText="1"/>
    </xf>
    <xf numFmtId="0" fontId="13" fillId="0" borderId="0" xfId="0" applyFont="1"/>
    <xf numFmtId="0" fontId="15" fillId="0" borderId="1" xfId="0" applyFont="1" applyBorder="1" applyAlignment="1">
      <alignment horizontal="center"/>
    </xf>
    <xf numFmtId="0" fontId="15" fillId="0" borderId="0" xfId="0" applyFont="1"/>
    <xf numFmtId="0" fontId="12" fillId="0" borderId="0" xfId="0" applyFont="1" applyAlignment="1">
      <alignment horizontal="center"/>
    </xf>
    <xf numFmtId="9" fontId="12" fillId="0" borderId="0" xfId="2" applyFont="1" applyAlignment="1">
      <alignment horizontal="center"/>
    </xf>
    <xf numFmtId="10" fontId="12" fillId="0" borderId="0" xfId="2" applyNumberFormat="1" applyFont="1" applyAlignment="1">
      <alignment horizontal="center"/>
    </xf>
    <xf numFmtId="0" fontId="13" fillId="0" borderId="0" xfId="0" applyFont="1" applyFill="1" applyBorder="1"/>
    <xf numFmtId="2" fontId="12" fillId="0" borderId="0" xfId="2" applyNumberFormat="1" applyFont="1" applyAlignment="1">
      <alignment horizontal="center"/>
    </xf>
    <xf numFmtId="9" fontId="12" fillId="0" borderId="0" xfId="0" applyNumberFormat="1" applyFont="1" applyAlignment="1">
      <alignment horizontal="center"/>
    </xf>
    <xf numFmtId="2" fontId="12" fillId="0" borderId="0" xfId="0" applyNumberFormat="1" applyFont="1" applyAlignment="1">
      <alignment horizontal="center"/>
    </xf>
    <xf numFmtId="0" fontId="1" fillId="0" borderId="0" xfId="0" applyFont="1" applyAlignment="1">
      <alignment horizontal="center"/>
    </xf>
    <xf numFmtId="0" fontId="1" fillId="5" borderId="0" xfId="0" applyFont="1" applyFill="1" applyAlignment="1">
      <alignment horizontal="center" vertical="center" wrapText="1"/>
    </xf>
    <xf numFmtId="0" fontId="0" fillId="3" borderId="0" xfId="0" applyFont="1" applyFill="1"/>
    <xf numFmtId="44" fontId="1" fillId="3" borderId="0" xfId="1" applyFont="1" applyFill="1" applyAlignment="1">
      <alignment horizontal="center" vertical="center" wrapText="1"/>
    </xf>
    <xf numFmtId="44" fontId="1" fillId="3" borderId="0" xfId="1" applyFont="1" applyFill="1" applyAlignment="1">
      <alignment horizontal="center" vertical="top"/>
    </xf>
    <xf numFmtId="44" fontId="1" fillId="3" borderId="0" xfId="1" applyFont="1" applyFill="1" applyAlignment="1">
      <alignment horizontal="center"/>
    </xf>
    <xf numFmtId="44" fontId="2" fillId="0" borderId="0" xfId="1" applyFont="1" applyFill="1" applyAlignment="1">
      <alignment horizontal="center" vertical="top"/>
    </xf>
    <xf numFmtId="0" fontId="1" fillId="0" borderId="1" xfId="0" applyFont="1" applyBorder="1"/>
    <xf numFmtId="0" fontId="0" fillId="0" borderId="1" xfId="0" applyFont="1" applyBorder="1"/>
    <xf numFmtId="0" fontId="2" fillId="0" borderId="0" xfId="0" applyFont="1" applyFill="1" applyAlignment="1">
      <alignment vertical="top"/>
    </xf>
    <xf numFmtId="0" fontId="2" fillId="0" borderId="0" xfId="0" applyFont="1" applyFill="1"/>
    <xf numFmtId="44" fontId="1" fillId="0" borderId="0" xfId="1" applyNumberFormat="1" applyFont="1" applyFill="1" applyAlignment="1">
      <alignment horizontal="center" vertical="top"/>
    </xf>
    <xf numFmtId="0" fontId="4" fillId="0" borderId="0" xfId="0" applyFont="1" applyFill="1" applyAlignment="1">
      <alignment horizontal="center" vertical="center" wrapText="1"/>
    </xf>
    <xf numFmtId="10" fontId="12" fillId="2" borderId="0" xfId="2" applyNumberFormat="1" applyFont="1" applyFill="1" applyAlignment="1">
      <alignment horizontal="center"/>
    </xf>
    <xf numFmtId="2" fontId="12" fillId="2" borderId="0" xfId="2" applyNumberFormat="1" applyFont="1" applyFill="1" applyAlignment="1">
      <alignment horizontal="center"/>
    </xf>
    <xf numFmtId="0" fontId="12" fillId="2" borderId="0" xfId="0" applyFont="1" applyFill="1" applyAlignment="1">
      <alignment horizontal="center"/>
    </xf>
    <xf numFmtId="10" fontId="12" fillId="4" borderId="0" xfId="2" applyNumberFormat="1" applyFont="1" applyFill="1" applyAlignment="1">
      <alignment horizontal="center"/>
    </xf>
    <xf numFmtId="9" fontId="13" fillId="4" borderId="0" xfId="0" applyNumberFormat="1" applyFont="1" applyFill="1" applyAlignment="1">
      <alignment horizontal="center" vertical="top"/>
    </xf>
    <xf numFmtId="2" fontId="12" fillId="4" borderId="0" xfId="2" applyNumberFormat="1" applyFont="1" applyFill="1" applyAlignment="1">
      <alignment horizontal="center"/>
    </xf>
    <xf numFmtId="0" fontId="12" fillId="4" borderId="0" xfId="0" applyFont="1" applyFill="1" applyAlignment="1">
      <alignment horizontal="center"/>
    </xf>
    <xf numFmtId="0" fontId="3" fillId="0" borderId="1" xfId="0" applyFont="1" applyBorder="1"/>
    <xf numFmtId="0" fontId="16" fillId="0" borderId="0" xfId="0" applyFont="1" applyFill="1" applyAlignment="1">
      <alignment horizontal="center" vertical="center" wrapText="1"/>
    </xf>
    <xf numFmtId="44" fontId="16" fillId="3" borderId="0" xfId="1" applyFont="1" applyFill="1" applyAlignment="1">
      <alignment horizontal="center" vertical="center" wrapText="1"/>
    </xf>
    <xf numFmtId="44" fontId="16" fillId="0" borderId="0" xfId="1" applyFont="1" applyFill="1" applyAlignment="1">
      <alignment horizontal="center" vertical="center" wrapText="1"/>
    </xf>
    <xf numFmtId="0" fontId="16" fillId="5" borderId="1" xfId="0" applyFont="1" applyFill="1" applyBorder="1" applyAlignment="1">
      <alignment horizontal="center" wrapText="1"/>
    </xf>
    <xf numFmtId="0" fontId="16" fillId="5" borderId="0" xfId="0" applyFont="1" applyFill="1" applyAlignment="1">
      <alignment horizontal="center" vertical="center" wrapText="1"/>
    </xf>
    <xf numFmtId="0" fontId="16" fillId="0" borderId="0" xfId="0" applyFont="1" applyFill="1" applyAlignment="1">
      <alignment vertical="top"/>
    </xf>
    <xf numFmtId="164" fontId="16" fillId="0" borderId="0" xfId="0" applyNumberFormat="1" applyFont="1" applyFill="1" applyAlignment="1">
      <alignment horizontal="center" vertical="top"/>
    </xf>
    <xf numFmtId="0" fontId="16" fillId="0" borderId="0" xfId="0" applyFont="1" applyFill="1" applyAlignment="1">
      <alignment horizontal="center" vertical="top"/>
    </xf>
    <xf numFmtId="44" fontId="16" fillId="3" borderId="0" xfId="1" applyFont="1" applyFill="1" applyAlignment="1">
      <alignment horizontal="center" vertical="top"/>
    </xf>
    <xf numFmtId="44" fontId="16" fillId="0" borderId="0" xfId="1" applyFont="1" applyFill="1" applyAlignment="1">
      <alignment horizontal="center" vertical="top"/>
    </xf>
    <xf numFmtId="0" fontId="17" fillId="0" borderId="0" xfId="0" applyFont="1" applyFill="1" applyAlignment="1">
      <alignment vertical="top"/>
    </xf>
    <xf numFmtId="44" fontId="17" fillId="0" borderId="0" xfId="1" applyFont="1" applyFill="1" applyAlignment="1">
      <alignment vertical="top"/>
    </xf>
    <xf numFmtId="44" fontId="17" fillId="0" borderId="0" xfId="0" applyNumberFormat="1" applyFont="1" applyFill="1" applyAlignment="1">
      <alignment vertical="top"/>
    </xf>
    <xf numFmtId="2" fontId="17" fillId="0" borderId="0" xfId="0" applyNumberFormat="1" applyFont="1" applyFill="1" applyAlignment="1">
      <alignment vertical="top"/>
    </xf>
    <xf numFmtId="0" fontId="16" fillId="0" borderId="0" xfId="0" applyFont="1" applyFill="1"/>
    <xf numFmtId="164" fontId="16" fillId="0" borderId="0" xfId="0" applyNumberFormat="1" applyFont="1" applyFill="1" applyAlignment="1">
      <alignment horizontal="center"/>
    </xf>
    <xf numFmtId="0" fontId="16" fillId="0" borderId="0" xfId="0" applyFont="1" applyFill="1" applyAlignment="1">
      <alignment horizontal="center"/>
    </xf>
    <xf numFmtId="44" fontId="16" fillId="3" borderId="0" xfId="1" applyFont="1" applyFill="1" applyAlignment="1">
      <alignment horizontal="center"/>
    </xf>
    <xf numFmtId="0" fontId="16" fillId="0" borderId="0" xfId="0" applyFont="1" applyFill="1" applyAlignment="1">
      <alignment vertical="top" wrapText="1"/>
    </xf>
    <xf numFmtId="0" fontId="16" fillId="0" borderId="0" xfId="0" applyFont="1" applyFill="1" applyAlignment="1"/>
    <xf numFmtId="0" fontId="16" fillId="0" borderId="0" xfId="0" applyFont="1" applyFill="1" applyAlignment="1">
      <alignment wrapText="1"/>
    </xf>
    <xf numFmtId="0" fontId="17" fillId="0" borderId="0" xfId="0" applyFont="1" applyFill="1"/>
    <xf numFmtId="0" fontId="16" fillId="0" borderId="0" xfId="0" applyFont="1" applyFill="1" applyBorder="1" applyAlignment="1">
      <alignment vertical="top"/>
    </xf>
    <xf numFmtId="164" fontId="16" fillId="0" borderId="0" xfId="0" applyNumberFormat="1" applyFont="1" applyFill="1" applyBorder="1" applyAlignment="1">
      <alignment horizontal="center" vertical="top"/>
    </xf>
    <xf numFmtId="0" fontId="16" fillId="0" borderId="0" xfId="0" applyFont="1" applyFill="1" applyBorder="1" applyAlignment="1">
      <alignment horizontal="center" vertical="top"/>
    </xf>
    <xf numFmtId="0" fontId="18" fillId="0" borderId="0" xfId="0" applyFont="1" applyFill="1" applyAlignment="1">
      <alignment vertical="top"/>
    </xf>
    <xf numFmtId="0" fontId="18" fillId="0" borderId="0" xfId="0" applyFont="1" applyFill="1" applyAlignment="1">
      <alignment vertical="top" wrapText="1"/>
    </xf>
    <xf numFmtId="44" fontId="18" fillId="0" borderId="0" xfId="1" applyFont="1" applyFill="1" applyAlignment="1">
      <alignment horizontal="center" vertical="top"/>
    </xf>
    <xf numFmtId="0" fontId="18" fillId="0" borderId="0" xfId="0" applyFont="1" applyFill="1" applyAlignment="1">
      <alignment wrapText="1"/>
    </xf>
    <xf numFmtId="0" fontId="18" fillId="0" borderId="0" xfId="0" applyFont="1" applyFill="1"/>
    <xf numFmtId="0" fontId="18" fillId="0" borderId="0" xfId="0" applyFont="1" applyFill="1" applyBorder="1" applyAlignment="1">
      <alignment vertical="top"/>
    </xf>
    <xf numFmtId="0" fontId="18" fillId="0" borderId="0" xfId="0" applyFont="1" applyFill="1" applyBorder="1" applyAlignment="1">
      <alignment vertical="top" wrapText="1"/>
    </xf>
    <xf numFmtId="49" fontId="16" fillId="0" borderId="0" xfId="0" applyNumberFormat="1" applyFont="1"/>
    <xf numFmtId="0" fontId="16" fillId="0" borderId="0" xfId="0" applyNumberFormat="1" applyFont="1" applyFill="1" applyAlignment="1">
      <alignment wrapText="1"/>
    </xf>
    <xf numFmtId="164" fontId="16" fillId="3" borderId="0" xfId="1" applyNumberFormat="1" applyFont="1" applyFill="1" applyAlignment="1">
      <alignment horizontal="center"/>
    </xf>
    <xf numFmtId="0" fontId="17" fillId="0" borderId="0" xfId="0" applyFont="1" applyFill="1" applyBorder="1" applyAlignment="1">
      <alignment vertical="top"/>
    </xf>
    <xf numFmtId="2" fontId="16" fillId="0" borderId="0" xfId="0" applyNumberFormat="1" applyFont="1" applyFill="1" applyBorder="1" applyAlignment="1">
      <alignment vertical="top"/>
    </xf>
    <xf numFmtId="0" fontId="17" fillId="0" borderId="0" xfId="0" applyFont="1" applyFill="1" applyBorder="1"/>
    <xf numFmtId="0" fontId="16" fillId="0" borderId="0" xfId="0" applyFont="1" applyFill="1" applyBorder="1"/>
    <xf numFmtId="164"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vertical="center" wrapText="1"/>
    </xf>
    <xf numFmtId="2" fontId="16" fillId="0" borderId="0" xfId="0" applyNumberFormat="1" applyFont="1" applyFill="1" applyBorder="1"/>
    <xf numFmtId="2" fontId="16" fillId="0" borderId="0" xfId="0" applyNumberFormat="1" applyFont="1" applyFill="1"/>
    <xf numFmtId="2" fontId="16" fillId="0" borderId="0" xfId="0" applyNumberFormat="1" applyFont="1" applyFill="1" applyAlignment="1">
      <alignment vertical="top"/>
    </xf>
    <xf numFmtId="165" fontId="16" fillId="0" borderId="0" xfId="0" applyNumberFormat="1" applyFont="1" applyFill="1" applyAlignment="1">
      <alignment horizontal="left"/>
    </xf>
    <xf numFmtId="0" fontId="19" fillId="0" borderId="0" xfId="0" applyFont="1" applyFill="1" applyAlignment="1">
      <alignment wrapText="1"/>
    </xf>
    <xf numFmtId="44" fontId="16" fillId="0" borderId="0" xfId="1" applyFont="1" applyFill="1" applyAlignment="1">
      <alignment horizontal="center"/>
    </xf>
    <xf numFmtId="0" fontId="17" fillId="0" borderId="0" xfId="0" applyFont="1"/>
    <xf numFmtId="0" fontId="16" fillId="0" borderId="0" xfId="0" applyFont="1"/>
    <xf numFmtId="0" fontId="19" fillId="0" borderId="0" xfId="0" applyFont="1" applyAlignment="1">
      <alignment wrapText="1"/>
    </xf>
    <xf numFmtId="164" fontId="17" fillId="0" borderId="0" xfId="0" applyNumberFormat="1" applyFont="1" applyAlignment="1">
      <alignment horizontal="center"/>
    </xf>
    <xf numFmtId="0" fontId="17" fillId="0" borderId="0" xfId="0" applyFont="1" applyAlignment="1">
      <alignment horizontal="center"/>
    </xf>
    <xf numFmtId="44" fontId="17" fillId="0" borderId="0" xfId="1" applyFont="1" applyAlignment="1">
      <alignment horizontal="center"/>
    </xf>
    <xf numFmtId="0" fontId="16" fillId="0" borderId="0" xfId="0" applyFont="1" applyFill="1" applyBorder="1" applyAlignment="1">
      <alignment horizontal="left" wrapText="1"/>
    </xf>
    <xf numFmtId="0" fontId="16" fillId="0" borderId="0" xfId="0" applyFont="1" applyAlignment="1">
      <alignment wrapText="1"/>
    </xf>
    <xf numFmtId="0" fontId="16" fillId="0" borderId="0" xfId="0" applyFont="1" applyAlignment="1">
      <alignment horizontal="left" wrapText="1"/>
    </xf>
    <xf numFmtId="0" fontId="18" fillId="0" borderId="0" xfId="0" applyFont="1" applyFill="1" applyAlignment="1">
      <alignment horizontal="left" vertical="top"/>
    </xf>
    <xf numFmtId="10" fontId="11" fillId="4" borderId="2" xfId="2" applyNumberFormat="1" applyFont="1" applyFill="1" applyBorder="1" applyAlignment="1">
      <alignment horizontal="center" vertical="center" wrapText="1"/>
    </xf>
    <xf numFmtId="10" fontId="11" fillId="4" borderId="3" xfId="2" applyNumberFormat="1" applyFont="1" applyFill="1" applyBorder="1" applyAlignment="1">
      <alignment horizontal="center" vertical="center" wrapText="1"/>
    </xf>
    <xf numFmtId="10" fontId="11" fillId="2" borderId="2" xfId="2" applyNumberFormat="1" applyFont="1" applyFill="1" applyBorder="1" applyAlignment="1">
      <alignment horizontal="center" vertical="center" wrapText="1"/>
    </xf>
    <xf numFmtId="10" fontId="11" fillId="2" borderId="3" xfId="2" applyNumberFormat="1"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K27"/>
  <sheetViews>
    <sheetView zoomScale="80" zoomScaleNormal="80" workbookViewId="0">
      <pane ySplit="1" topLeftCell="A2" activePane="bottomLeft" state="frozen"/>
      <selection pane="bottomLeft" activeCell="K19" sqref="K19"/>
    </sheetView>
  </sheetViews>
  <sheetFormatPr defaultRowHeight="15" x14ac:dyDescent="0.25"/>
  <cols>
    <col min="1" max="1" width="28.28515625" style="121" customWidth="1"/>
    <col min="2" max="2" width="17" style="127" customWidth="1"/>
    <col min="3" max="3" width="20.42578125" style="128" customWidth="1"/>
    <col min="4" max="5" width="18.28515625" style="129" customWidth="1"/>
    <col min="6" max="6" width="17.42578125" style="129" customWidth="1"/>
    <col min="7" max="7" width="18.28515625" style="129" customWidth="1"/>
    <col min="8" max="8" width="18.85546875" style="127" customWidth="1"/>
    <col min="9" max="9" width="14.85546875" style="127" customWidth="1"/>
    <col min="10" max="10" width="20.42578125" style="127" customWidth="1"/>
    <col min="11" max="11" width="42.140625" style="121" customWidth="1"/>
    <col min="12" max="16384" width="9.140625" style="121"/>
  </cols>
  <sheetData>
    <row r="1" spans="1:11" s="113" customFormat="1" ht="72" customHeight="1" x14ac:dyDescent="0.25">
      <c r="A1" s="111" t="s">
        <v>0</v>
      </c>
      <c r="B1" s="111" t="s">
        <v>30</v>
      </c>
      <c r="C1" s="112" t="s">
        <v>32</v>
      </c>
      <c r="D1" s="213" t="s">
        <v>34</v>
      </c>
      <c r="E1" s="214"/>
      <c r="F1" s="215" t="s">
        <v>2457</v>
      </c>
      <c r="G1" s="216"/>
      <c r="H1" s="213" t="s">
        <v>2451</v>
      </c>
      <c r="I1" s="214"/>
      <c r="J1" s="111" t="s">
        <v>31</v>
      </c>
      <c r="K1" s="111" t="s">
        <v>29</v>
      </c>
    </row>
    <row r="2" spans="1:11" s="120" customFormat="1" x14ac:dyDescent="0.25">
      <c r="A2" s="114" t="s">
        <v>1</v>
      </c>
      <c r="B2" s="115" t="s">
        <v>2</v>
      </c>
      <c r="C2" s="116">
        <v>0.75</v>
      </c>
      <c r="D2" s="117">
        <v>0.1429</v>
      </c>
      <c r="E2" s="117" t="s">
        <v>2455</v>
      </c>
      <c r="F2" s="118">
        <v>0.15</v>
      </c>
      <c r="G2" s="118" t="s">
        <v>2454</v>
      </c>
      <c r="H2" s="119" t="s">
        <v>23</v>
      </c>
      <c r="I2" s="119"/>
      <c r="J2" s="115" t="s">
        <v>25</v>
      </c>
      <c r="K2" s="141" t="s">
        <v>2488</v>
      </c>
    </row>
    <row r="3" spans="1:11" x14ac:dyDescent="0.25">
      <c r="A3" s="114" t="s">
        <v>7</v>
      </c>
      <c r="B3" s="115" t="s">
        <v>8</v>
      </c>
      <c r="C3" s="116">
        <v>0.75</v>
      </c>
      <c r="D3" s="117">
        <v>0</v>
      </c>
      <c r="E3" s="117" t="s">
        <v>2455</v>
      </c>
      <c r="F3" s="118">
        <v>0.1</v>
      </c>
      <c r="G3" s="118" t="s">
        <v>2454</v>
      </c>
      <c r="H3" s="119" t="s">
        <v>23</v>
      </c>
      <c r="I3" s="119"/>
      <c r="J3" s="115" t="s">
        <v>25</v>
      </c>
      <c r="K3" s="142" t="s">
        <v>2491</v>
      </c>
    </row>
    <row r="4" spans="1:11" x14ac:dyDescent="0.25">
      <c r="A4" s="114" t="s">
        <v>5</v>
      </c>
      <c r="B4" s="115" t="s">
        <v>6</v>
      </c>
      <c r="C4" s="116">
        <v>0.75</v>
      </c>
      <c r="D4" s="117">
        <v>0</v>
      </c>
      <c r="E4" s="117" t="s">
        <v>2455</v>
      </c>
      <c r="F4" s="118">
        <v>0.1</v>
      </c>
      <c r="G4" s="118" t="s">
        <v>2454</v>
      </c>
      <c r="H4" s="119" t="s">
        <v>23</v>
      </c>
      <c r="I4" s="119"/>
      <c r="J4" s="115" t="s">
        <v>25</v>
      </c>
      <c r="K4" s="154" t="s">
        <v>2491</v>
      </c>
    </row>
    <row r="5" spans="1:11" x14ac:dyDescent="0.25">
      <c r="A5" s="114" t="s">
        <v>3</v>
      </c>
      <c r="B5" s="115" t="s">
        <v>4</v>
      </c>
      <c r="C5" s="116">
        <v>0.75</v>
      </c>
      <c r="D5" s="117">
        <v>0</v>
      </c>
      <c r="E5" s="117" t="s">
        <v>2455</v>
      </c>
      <c r="F5" s="118">
        <v>0.1</v>
      </c>
      <c r="G5" s="118" t="s">
        <v>2454</v>
      </c>
      <c r="H5" s="119" t="s">
        <v>23</v>
      </c>
      <c r="I5" s="119"/>
      <c r="J5" s="115" t="s">
        <v>25</v>
      </c>
      <c r="K5" s="142" t="s">
        <v>2491</v>
      </c>
    </row>
    <row r="6" spans="1:11" x14ac:dyDescent="0.25">
      <c r="A6" s="114" t="s">
        <v>9</v>
      </c>
      <c r="B6" s="115" t="s">
        <v>10</v>
      </c>
      <c r="C6" s="116">
        <v>0.75</v>
      </c>
      <c r="D6" s="117">
        <v>0</v>
      </c>
      <c r="E6" s="117" t="s">
        <v>2455</v>
      </c>
      <c r="F6" s="118">
        <v>0</v>
      </c>
      <c r="G6" s="118" t="s">
        <v>2454</v>
      </c>
      <c r="H6" s="119" t="s">
        <v>23</v>
      </c>
      <c r="I6" s="119"/>
      <c r="J6" s="115" t="s">
        <v>25</v>
      </c>
      <c r="K6" s="142" t="s">
        <v>2493</v>
      </c>
    </row>
    <row r="7" spans="1:11" x14ac:dyDescent="0.25">
      <c r="A7" s="114" t="s">
        <v>13</v>
      </c>
      <c r="B7" s="115" t="s">
        <v>12</v>
      </c>
      <c r="C7" s="116">
        <v>0.75</v>
      </c>
      <c r="D7" s="117">
        <v>0</v>
      </c>
      <c r="E7" s="117" t="s">
        <v>2455</v>
      </c>
      <c r="F7" s="118">
        <v>0</v>
      </c>
      <c r="G7" s="118" t="s">
        <v>2454</v>
      </c>
      <c r="H7" s="119" t="s">
        <v>23</v>
      </c>
      <c r="I7" s="119"/>
      <c r="J7" s="115" t="s">
        <v>25</v>
      </c>
      <c r="K7" s="154" t="s">
        <v>2493</v>
      </c>
    </row>
    <row r="8" spans="1:11" x14ac:dyDescent="0.25">
      <c r="A8" s="114" t="s">
        <v>11</v>
      </c>
      <c r="B8" s="115" t="s">
        <v>14</v>
      </c>
      <c r="C8" s="116" t="s">
        <v>33</v>
      </c>
      <c r="D8" s="117">
        <v>0</v>
      </c>
      <c r="E8" s="117" t="s">
        <v>2456</v>
      </c>
      <c r="F8" s="118">
        <v>0</v>
      </c>
      <c r="G8" s="118" t="s">
        <v>2454</v>
      </c>
      <c r="H8" s="119" t="s">
        <v>24</v>
      </c>
      <c r="I8" s="117" t="s">
        <v>2455</v>
      </c>
      <c r="J8" s="115" t="s">
        <v>26</v>
      </c>
      <c r="K8" s="142" t="s">
        <v>2497</v>
      </c>
    </row>
    <row r="9" spans="1:11" x14ac:dyDescent="0.25">
      <c r="A9" s="114" t="s">
        <v>15</v>
      </c>
      <c r="B9" s="115" t="s">
        <v>16</v>
      </c>
      <c r="C9" s="116">
        <v>0.75</v>
      </c>
      <c r="D9" s="117">
        <v>0.1</v>
      </c>
      <c r="E9" s="117" t="s">
        <v>2455</v>
      </c>
      <c r="F9" s="118">
        <v>0.1</v>
      </c>
      <c r="G9" s="118" t="s">
        <v>2454</v>
      </c>
      <c r="H9" s="119" t="s">
        <v>23</v>
      </c>
      <c r="I9" s="119"/>
      <c r="J9" s="115" t="s">
        <v>25</v>
      </c>
      <c r="K9" s="142" t="s">
        <v>2490</v>
      </c>
    </row>
    <row r="10" spans="1:11" s="124" customFormat="1" x14ac:dyDescent="0.25">
      <c r="A10" s="122" t="s">
        <v>18</v>
      </c>
      <c r="B10" s="123" t="s">
        <v>17</v>
      </c>
      <c r="C10" s="116">
        <v>0.75</v>
      </c>
      <c r="D10" s="117">
        <v>0</v>
      </c>
      <c r="E10" s="117" t="s">
        <v>2455</v>
      </c>
      <c r="F10" s="118">
        <v>0</v>
      </c>
      <c r="G10" s="118" t="s">
        <v>2454</v>
      </c>
      <c r="H10" s="119" t="s">
        <v>23</v>
      </c>
      <c r="I10" s="119"/>
      <c r="J10" s="115" t="s">
        <v>25</v>
      </c>
      <c r="K10" s="141" t="s">
        <v>2493</v>
      </c>
    </row>
    <row r="11" spans="1:11" x14ac:dyDescent="0.25">
      <c r="A11" s="114" t="s">
        <v>19</v>
      </c>
      <c r="B11" s="115" t="s">
        <v>22</v>
      </c>
      <c r="C11" s="116">
        <v>0.75</v>
      </c>
      <c r="D11" s="117">
        <v>0</v>
      </c>
      <c r="E11" s="117" t="s">
        <v>2455</v>
      </c>
      <c r="F11" s="118">
        <v>0.1</v>
      </c>
      <c r="G11" s="118" t="s">
        <v>2454</v>
      </c>
      <c r="H11" s="119" t="s">
        <v>23</v>
      </c>
      <c r="I11" s="119"/>
      <c r="J11" s="115" t="s">
        <v>25</v>
      </c>
      <c r="K11" s="154" t="s">
        <v>2491</v>
      </c>
    </row>
    <row r="12" spans="1:11" s="124" customFormat="1" x14ac:dyDescent="0.25">
      <c r="A12" s="114" t="s">
        <v>20</v>
      </c>
      <c r="B12" s="115" t="s">
        <v>2449</v>
      </c>
      <c r="C12" s="116">
        <v>0.75</v>
      </c>
      <c r="D12" s="117">
        <v>0.1429</v>
      </c>
      <c r="E12" s="117" t="s">
        <v>2455</v>
      </c>
      <c r="F12" s="118">
        <v>0.15</v>
      </c>
      <c r="G12" s="118" t="s">
        <v>2454</v>
      </c>
      <c r="H12" s="119" t="s">
        <v>23</v>
      </c>
      <c r="I12" s="119"/>
      <c r="J12" s="115" t="s">
        <v>25</v>
      </c>
      <c r="K12" s="141" t="s">
        <v>2488</v>
      </c>
    </row>
    <row r="13" spans="1:11" s="124" customFormat="1" x14ac:dyDescent="0.25">
      <c r="A13" s="114" t="s">
        <v>21</v>
      </c>
      <c r="B13" s="115" t="s">
        <v>2450</v>
      </c>
      <c r="C13" s="116">
        <v>0.75</v>
      </c>
      <c r="D13" s="117">
        <v>0.1429</v>
      </c>
      <c r="E13" s="117" t="s">
        <v>2455</v>
      </c>
      <c r="F13" s="118">
        <v>0</v>
      </c>
      <c r="G13" s="118" t="s">
        <v>2454</v>
      </c>
      <c r="H13" s="119" t="s">
        <v>23</v>
      </c>
      <c r="I13" s="119"/>
      <c r="J13" s="115" t="s">
        <v>25</v>
      </c>
      <c r="K13" s="141" t="s">
        <v>2489</v>
      </c>
    </row>
    <row r="14" spans="1:11" s="124" customFormat="1" x14ac:dyDescent="0.25">
      <c r="A14" s="114" t="s">
        <v>27</v>
      </c>
      <c r="B14" s="115" t="s">
        <v>2476</v>
      </c>
      <c r="C14" s="116">
        <v>0.75</v>
      </c>
      <c r="D14" s="117">
        <v>0</v>
      </c>
      <c r="E14" s="117" t="s">
        <v>2455</v>
      </c>
      <c r="F14" s="118">
        <v>0.1</v>
      </c>
      <c r="G14" s="118" t="s">
        <v>2456</v>
      </c>
      <c r="H14" s="119" t="s">
        <v>23</v>
      </c>
      <c r="I14" s="119"/>
      <c r="J14" s="115" t="s">
        <v>25</v>
      </c>
      <c r="K14" s="141" t="s">
        <v>2491</v>
      </c>
    </row>
    <row r="15" spans="1:11" s="126" customFormat="1" x14ac:dyDescent="0.25">
      <c r="A15" s="114" t="s">
        <v>28</v>
      </c>
      <c r="B15" s="125"/>
      <c r="C15" s="116">
        <v>0.75</v>
      </c>
      <c r="D15" s="117">
        <v>0</v>
      </c>
      <c r="E15" s="117" t="s">
        <v>2456</v>
      </c>
      <c r="F15" s="118">
        <v>0.1</v>
      </c>
      <c r="G15" s="118" t="s">
        <v>2454</v>
      </c>
      <c r="H15" s="119" t="s">
        <v>24</v>
      </c>
      <c r="I15" s="117" t="s">
        <v>2455</v>
      </c>
      <c r="J15" s="115" t="s">
        <v>25</v>
      </c>
      <c r="K15" s="141" t="s">
        <v>2491</v>
      </c>
    </row>
    <row r="16" spans="1:11" x14ac:dyDescent="0.25">
      <c r="A16" s="121" t="s">
        <v>2470</v>
      </c>
      <c r="B16" s="127" t="s">
        <v>2469</v>
      </c>
      <c r="C16" s="128">
        <v>0.75</v>
      </c>
      <c r="D16" s="150">
        <v>0.1</v>
      </c>
      <c r="E16" s="150" t="s">
        <v>2455</v>
      </c>
      <c r="F16" s="147">
        <v>0.15</v>
      </c>
      <c r="G16" s="147" t="s">
        <v>2454</v>
      </c>
      <c r="H16" s="153" t="s">
        <v>23</v>
      </c>
      <c r="I16" s="153"/>
      <c r="J16" s="127" t="s">
        <v>25</v>
      </c>
      <c r="K16" s="33" t="s">
        <v>2492</v>
      </c>
    </row>
    <row r="17" spans="1:11" x14ac:dyDescent="0.25">
      <c r="A17" s="130" t="s">
        <v>2471</v>
      </c>
      <c r="B17" s="127" t="s">
        <v>2469</v>
      </c>
      <c r="C17" s="128">
        <v>0.75</v>
      </c>
      <c r="D17" s="150">
        <v>0.1</v>
      </c>
      <c r="E17" s="150" t="s">
        <v>2455</v>
      </c>
      <c r="F17" s="147">
        <v>0.15</v>
      </c>
      <c r="G17" s="147" t="s">
        <v>2454</v>
      </c>
      <c r="H17" s="153" t="s">
        <v>24</v>
      </c>
      <c r="I17" s="153"/>
      <c r="J17" s="127" t="s">
        <v>25</v>
      </c>
      <c r="K17" s="22" t="s">
        <v>2492</v>
      </c>
    </row>
    <row r="18" spans="1:11" x14ac:dyDescent="0.25">
      <c r="A18" s="130" t="s">
        <v>2472</v>
      </c>
      <c r="B18" s="127" t="s">
        <v>2473</v>
      </c>
      <c r="C18" s="128" t="s">
        <v>2474</v>
      </c>
      <c r="D18" s="151">
        <v>0</v>
      </c>
      <c r="E18" s="150" t="s">
        <v>2455</v>
      </c>
      <c r="F18" s="147">
        <v>0</v>
      </c>
      <c r="G18" s="148" t="s">
        <v>2454</v>
      </c>
      <c r="H18" s="153" t="s">
        <v>23</v>
      </c>
      <c r="I18" s="153"/>
      <c r="J18" s="127" t="s">
        <v>2475</v>
      </c>
      <c r="K18" s="33" t="s">
        <v>2498</v>
      </c>
    </row>
    <row r="19" spans="1:11" x14ac:dyDescent="0.25">
      <c r="A19" s="130" t="s">
        <v>2477</v>
      </c>
      <c r="B19" s="134" t="s">
        <v>2478</v>
      </c>
      <c r="C19" s="128">
        <v>0.75</v>
      </c>
      <c r="D19" s="152">
        <v>0</v>
      </c>
      <c r="E19" s="152" t="s">
        <v>2455</v>
      </c>
      <c r="F19" s="148">
        <v>0</v>
      </c>
      <c r="G19" s="149" t="s">
        <v>2454</v>
      </c>
      <c r="H19" s="153" t="s">
        <v>23</v>
      </c>
      <c r="I19" s="153"/>
      <c r="J19" s="127" t="s">
        <v>25</v>
      </c>
      <c r="K19" s="22" t="s">
        <v>2493</v>
      </c>
    </row>
    <row r="20" spans="1:11" x14ac:dyDescent="0.25">
      <c r="D20" s="131"/>
      <c r="E20" s="131"/>
      <c r="F20" s="131"/>
      <c r="G20" s="127"/>
      <c r="I20" s="132"/>
    </row>
    <row r="21" spans="1:11" x14ac:dyDescent="0.25">
      <c r="D21" s="131"/>
      <c r="E21" s="131"/>
      <c r="F21" s="131"/>
      <c r="G21" s="127"/>
    </row>
    <row r="22" spans="1:11" x14ac:dyDescent="0.25">
      <c r="D22" s="131"/>
      <c r="E22" s="131"/>
      <c r="F22" s="131"/>
      <c r="G22" s="131"/>
      <c r="H22" s="131"/>
    </row>
    <row r="23" spans="1:11" x14ac:dyDescent="0.25">
      <c r="D23" s="131"/>
      <c r="E23" s="131"/>
      <c r="F23" s="131"/>
      <c r="G23" s="133"/>
      <c r="H23" s="133"/>
    </row>
    <row r="24" spans="1:11" x14ac:dyDescent="0.25">
      <c r="E24" s="131"/>
      <c r="F24" s="131"/>
      <c r="G24" s="131"/>
    </row>
    <row r="25" spans="1:11" x14ac:dyDescent="0.25">
      <c r="E25" s="131"/>
      <c r="G25" s="131"/>
    </row>
    <row r="26" spans="1:11" x14ac:dyDescent="0.25">
      <c r="E26" s="131"/>
      <c r="G26" s="131"/>
    </row>
    <row r="27" spans="1:11" x14ac:dyDescent="0.25">
      <c r="G27" s="131"/>
    </row>
  </sheetData>
  <mergeCells count="3">
    <mergeCell ref="D1:E1"/>
    <mergeCell ref="F1:G1"/>
    <mergeCell ref="H1:I1"/>
  </mergeCells>
  <pageMargins left="0.25" right="0.25"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pageSetUpPr fitToPage="1"/>
  </sheetPr>
  <dimension ref="A1:U698"/>
  <sheetViews>
    <sheetView zoomScale="60" zoomScaleNormal="60" workbookViewId="0">
      <pane ySplit="2" topLeftCell="A231" activePane="bottomLeft" state="frozen"/>
      <selection activeCell="D23" sqref="D23"/>
      <selection pane="bottomLeft" activeCell="L46" sqref="L46"/>
    </sheetView>
  </sheetViews>
  <sheetFormatPr defaultRowHeight="15" x14ac:dyDescent="0.25"/>
  <cols>
    <col min="1" max="1" width="17.42578125" style="5" customWidth="1"/>
    <col min="2" max="2" width="12.85546875" style="33" customWidth="1"/>
    <col min="3" max="3" width="11.7109375" style="33" customWidth="1"/>
    <col min="4" max="4" width="14.7109375" style="33" customWidth="1"/>
    <col min="5" max="5" width="9.85546875" style="33" customWidth="1"/>
    <col min="6" max="6" width="16.28515625" style="2" customWidth="1"/>
    <col min="7" max="7" width="0.28515625" style="33" customWidth="1"/>
    <col min="8" max="8" width="9.28515625" style="26" customWidth="1"/>
    <col min="9" max="9" width="10.5703125" style="79" customWidth="1"/>
    <col min="10" max="10" width="7.28515625" style="3" customWidth="1"/>
    <col min="11" max="13" width="17.7109375" style="104" customWidth="1"/>
    <col min="14" max="14" width="16.7109375" style="108" customWidth="1"/>
    <col min="15" max="15" width="16.140625" style="64" customWidth="1"/>
    <col min="16" max="16" width="14.28515625" style="33" customWidth="1"/>
    <col min="17" max="17" width="14" style="33" customWidth="1"/>
    <col min="18" max="18" width="12" style="33" customWidth="1"/>
    <col min="19" max="19" width="14.140625" style="33" customWidth="1"/>
    <col min="20" max="20" width="15.28515625" style="33" customWidth="1"/>
    <col min="21" max="21" width="13.7109375" style="33" customWidth="1"/>
    <col min="22" max="16384" width="9.140625" style="33"/>
  </cols>
  <sheetData>
    <row r="1" spans="1:21" x14ac:dyDescent="0.25">
      <c r="A1" s="5">
        <v>1</v>
      </c>
      <c r="B1" s="33">
        <v>2</v>
      </c>
      <c r="C1" s="33">
        <v>3</v>
      </c>
      <c r="D1" s="5">
        <v>4</v>
      </c>
      <c r="E1" s="33">
        <v>5</v>
      </c>
      <c r="F1" s="33">
        <v>6</v>
      </c>
      <c r="G1" s="5">
        <v>7</v>
      </c>
      <c r="H1" s="33">
        <v>8</v>
      </c>
      <c r="I1" s="33">
        <v>9</v>
      </c>
      <c r="J1" s="5">
        <v>10</v>
      </c>
      <c r="K1" s="136">
        <v>11</v>
      </c>
      <c r="L1" s="33"/>
      <c r="M1" s="33"/>
      <c r="N1" s="33">
        <v>12</v>
      </c>
      <c r="O1" s="5">
        <v>13</v>
      </c>
      <c r="P1" s="33">
        <v>14</v>
      </c>
      <c r="Q1" s="33">
        <v>15</v>
      </c>
      <c r="R1" s="33">
        <v>18</v>
      </c>
      <c r="S1" s="33">
        <v>20</v>
      </c>
      <c r="T1" s="33">
        <v>24</v>
      </c>
    </row>
    <row r="2" spans="1:21" s="46" customFormat="1" ht="69" customHeight="1" x14ac:dyDescent="0.25">
      <c r="A2" s="46" t="s">
        <v>1913</v>
      </c>
      <c r="B2" s="46" t="s">
        <v>35</v>
      </c>
      <c r="C2" s="46" t="s">
        <v>790</v>
      </c>
      <c r="D2" s="146" t="s">
        <v>2496</v>
      </c>
      <c r="E2" s="46" t="s">
        <v>38</v>
      </c>
      <c r="F2" s="46" t="s">
        <v>39</v>
      </c>
      <c r="G2" s="46" t="s">
        <v>40</v>
      </c>
      <c r="H2" s="46" t="s">
        <v>41</v>
      </c>
      <c r="I2" s="65" t="s">
        <v>1914</v>
      </c>
      <c r="J2" s="68" t="s">
        <v>43</v>
      </c>
      <c r="K2" s="137" t="s">
        <v>2494</v>
      </c>
      <c r="L2" s="65" t="s">
        <v>2479</v>
      </c>
      <c r="M2" s="65" t="s">
        <v>2480</v>
      </c>
      <c r="N2" s="65" t="s">
        <v>2495</v>
      </c>
      <c r="O2" s="46" t="s">
        <v>792</v>
      </c>
      <c r="P2" s="105" t="s">
        <v>2482</v>
      </c>
      <c r="Q2" s="105" t="s">
        <v>2483</v>
      </c>
      <c r="R2" s="105" t="s">
        <v>2484</v>
      </c>
      <c r="S2" s="105" t="s">
        <v>2485</v>
      </c>
      <c r="T2" s="105" t="s">
        <v>2486</v>
      </c>
      <c r="U2" s="135" t="s">
        <v>2487</v>
      </c>
    </row>
    <row r="3" spans="1:21" s="4" customFormat="1" ht="14.25" customHeight="1" x14ac:dyDescent="0.25">
      <c r="A3" s="80" t="s">
        <v>1915</v>
      </c>
      <c r="B3" s="47" t="s">
        <v>47</v>
      </c>
      <c r="C3" s="47" t="s">
        <v>347</v>
      </c>
      <c r="D3" s="47" t="s">
        <v>793</v>
      </c>
      <c r="E3" s="47" t="s">
        <v>794</v>
      </c>
      <c r="F3" s="47" t="s">
        <v>795</v>
      </c>
      <c r="G3" s="47" t="s">
        <v>796</v>
      </c>
      <c r="H3" s="47" t="s">
        <v>167</v>
      </c>
      <c r="I3" s="66">
        <v>209.95</v>
      </c>
      <c r="J3" s="69">
        <v>0.75</v>
      </c>
      <c r="K3" s="138">
        <f>I3*1.75</f>
        <v>367.41249999999997</v>
      </c>
      <c r="L3" s="103">
        <f>K3*0.9</f>
        <v>330.67124999999999</v>
      </c>
      <c r="M3" s="103">
        <f>K3*0.8571</f>
        <v>314.90925374999995</v>
      </c>
      <c r="N3" s="103">
        <f>K3*1.2</f>
        <v>440.89499999999992</v>
      </c>
      <c r="O3" s="60" t="s">
        <v>168</v>
      </c>
      <c r="P3" s="102">
        <f>(K3*0.8571)*1.15</f>
        <v>362.14564181249989</v>
      </c>
      <c r="Q3" s="102">
        <f t="shared" ref="Q3:Q66" si="0">K3*1.1</f>
        <v>404.15375</v>
      </c>
      <c r="R3" s="102">
        <f t="shared" ref="R3:R66" si="1">K3</f>
        <v>367.41249999999997</v>
      </c>
      <c r="S3" s="102">
        <f>(K3*0.9)*1.1</f>
        <v>363.73837500000002</v>
      </c>
      <c r="T3" s="102">
        <f>(K3*0.8571)</f>
        <v>314.90925374999995</v>
      </c>
      <c r="U3" s="18">
        <f>(K3*0.9)*1.15</f>
        <v>380.27193749999998</v>
      </c>
    </row>
    <row r="4" spans="1:21" s="4" customFormat="1" ht="14.25" customHeight="1" x14ac:dyDescent="0.25">
      <c r="A4" s="80" t="s">
        <v>1916</v>
      </c>
      <c r="B4" s="6" t="s">
        <v>47</v>
      </c>
      <c r="C4" s="6" t="s">
        <v>319</v>
      </c>
      <c r="D4" s="6" t="s">
        <v>797</v>
      </c>
      <c r="E4" s="6" t="s">
        <v>794</v>
      </c>
      <c r="F4" s="6" t="s">
        <v>798</v>
      </c>
      <c r="G4" s="6" t="s">
        <v>799</v>
      </c>
      <c r="H4" s="6" t="s">
        <v>167</v>
      </c>
      <c r="I4" s="76">
        <v>44.95</v>
      </c>
      <c r="J4" s="70">
        <v>0.75</v>
      </c>
      <c r="K4" s="139">
        <f t="shared" ref="K4:K67" si="2">I4*1.75</f>
        <v>78.662500000000009</v>
      </c>
      <c r="L4" s="103">
        <f t="shared" ref="L4:L67" si="3">K4*0.9</f>
        <v>70.796250000000015</v>
      </c>
      <c r="M4" s="103">
        <f t="shared" ref="M4:M67" si="4">K4*0.8571</f>
        <v>67.421628750000011</v>
      </c>
      <c r="N4" s="104">
        <f t="shared" ref="N4:N67" si="5">K4*1.2</f>
        <v>94.39500000000001</v>
      </c>
      <c r="O4" s="60" t="s">
        <v>168</v>
      </c>
      <c r="P4" s="102">
        <f t="shared" ref="P4:P34" si="6">(K4*0.8571)*1.15</f>
        <v>77.534873062500012</v>
      </c>
      <c r="Q4" s="102">
        <f t="shared" si="0"/>
        <v>86.528750000000016</v>
      </c>
      <c r="R4" s="102">
        <f t="shared" si="1"/>
        <v>78.662500000000009</v>
      </c>
      <c r="S4" s="102">
        <f t="shared" ref="S4:S67" si="7">(K4*0.9)*1.1</f>
        <v>77.875875000000022</v>
      </c>
      <c r="T4" s="102">
        <f t="shared" ref="T4:T67" si="8">(K4*0.8571)</f>
        <v>67.421628750000011</v>
      </c>
      <c r="U4" s="18">
        <f t="shared" ref="U4:U67" si="9">(K4*0.9)*1.15</f>
        <v>81.415687500000004</v>
      </c>
    </row>
    <row r="5" spans="1:21" s="4" customFormat="1" ht="14.25" customHeight="1" x14ac:dyDescent="0.25">
      <c r="A5" s="80" t="s">
        <v>1917</v>
      </c>
      <c r="B5" s="6" t="s">
        <v>47</v>
      </c>
      <c r="C5" s="6" t="s">
        <v>324</v>
      </c>
      <c r="D5" s="6" t="s">
        <v>800</v>
      </c>
      <c r="E5" s="6" t="s">
        <v>794</v>
      </c>
      <c r="F5" s="6" t="s">
        <v>801</v>
      </c>
      <c r="G5" s="6" t="s">
        <v>802</v>
      </c>
      <c r="H5" s="6" t="s">
        <v>167</v>
      </c>
      <c r="I5" s="76">
        <v>99.95</v>
      </c>
      <c r="J5" s="70">
        <v>0.75</v>
      </c>
      <c r="K5" s="139">
        <f t="shared" si="2"/>
        <v>174.91249999999999</v>
      </c>
      <c r="L5" s="103">
        <f t="shared" si="3"/>
        <v>157.42124999999999</v>
      </c>
      <c r="M5" s="103">
        <f t="shared" si="4"/>
        <v>149.91750374999998</v>
      </c>
      <c r="N5" s="104">
        <f t="shared" si="5"/>
        <v>209.89499999999998</v>
      </c>
      <c r="O5" s="60" t="s">
        <v>168</v>
      </c>
      <c r="P5" s="102">
        <f t="shared" si="6"/>
        <v>172.40512931249995</v>
      </c>
      <c r="Q5" s="102">
        <f t="shared" si="0"/>
        <v>192.40375</v>
      </c>
      <c r="R5" s="102">
        <f t="shared" si="1"/>
        <v>174.91249999999999</v>
      </c>
      <c r="S5" s="102">
        <f t="shared" si="7"/>
        <v>173.163375</v>
      </c>
      <c r="T5" s="102">
        <f t="shared" si="8"/>
        <v>149.91750374999998</v>
      </c>
      <c r="U5" s="18">
        <f t="shared" si="9"/>
        <v>181.03443749999997</v>
      </c>
    </row>
    <row r="6" spans="1:21" s="4" customFormat="1" ht="14.25" customHeight="1" x14ac:dyDescent="0.25">
      <c r="A6" s="80" t="s">
        <v>1918</v>
      </c>
      <c r="B6" s="6" t="s">
        <v>47</v>
      </c>
      <c r="C6" s="6" t="s">
        <v>324</v>
      </c>
      <c r="D6" s="6" t="s">
        <v>803</v>
      </c>
      <c r="E6" s="6" t="s">
        <v>794</v>
      </c>
      <c r="F6" s="6" t="s">
        <v>804</v>
      </c>
      <c r="G6" s="6" t="s">
        <v>805</v>
      </c>
      <c r="H6" s="6" t="s">
        <v>167</v>
      </c>
      <c r="I6" s="76">
        <v>129.94999999999999</v>
      </c>
      <c r="J6" s="70">
        <v>0.75</v>
      </c>
      <c r="K6" s="139">
        <f t="shared" si="2"/>
        <v>227.41249999999997</v>
      </c>
      <c r="L6" s="103">
        <f t="shared" si="3"/>
        <v>204.67124999999999</v>
      </c>
      <c r="M6" s="103">
        <f t="shared" si="4"/>
        <v>194.91525374999998</v>
      </c>
      <c r="N6" s="104">
        <f t="shared" si="5"/>
        <v>272.89499999999992</v>
      </c>
      <c r="O6" s="60" t="s">
        <v>168</v>
      </c>
      <c r="P6" s="102">
        <f t="shared" si="6"/>
        <v>224.15254181249995</v>
      </c>
      <c r="Q6" s="102">
        <f t="shared" si="0"/>
        <v>250.15374999999997</v>
      </c>
      <c r="R6" s="102">
        <f t="shared" si="1"/>
        <v>227.41249999999997</v>
      </c>
      <c r="S6" s="102">
        <f t="shared" si="7"/>
        <v>225.138375</v>
      </c>
      <c r="T6" s="102">
        <f t="shared" si="8"/>
        <v>194.91525374999998</v>
      </c>
      <c r="U6" s="18">
        <f t="shared" si="9"/>
        <v>235.37193749999997</v>
      </c>
    </row>
    <row r="7" spans="1:21" s="4" customFormat="1" ht="14.25" customHeight="1" x14ac:dyDescent="0.25">
      <c r="A7" s="80" t="s">
        <v>1919</v>
      </c>
      <c r="B7" s="6" t="s">
        <v>47</v>
      </c>
      <c r="C7" s="6" t="s">
        <v>324</v>
      </c>
      <c r="D7" s="6" t="s">
        <v>806</v>
      </c>
      <c r="E7" s="6" t="s">
        <v>794</v>
      </c>
      <c r="F7" s="6" t="s">
        <v>807</v>
      </c>
      <c r="G7" s="6" t="s">
        <v>808</v>
      </c>
      <c r="H7" s="6" t="s">
        <v>167</v>
      </c>
      <c r="I7" s="76">
        <v>139.94999999999999</v>
      </c>
      <c r="J7" s="70">
        <v>0.75</v>
      </c>
      <c r="K7" s="139">
        <f t="shared" si="2"/>
        <v>244.91249999999997</v>
      </c>
      <c r="L7" s="103">
        <f t="shared" si="3"/>
        <v>220.42124999999999</v>
      </c>
      <c r="M7" s="103">
        <f t="shared" si="4"/>
        <v>209.91450374999997</v>
      </c>
      <c r="N7" s="104">
        <f t="shared" si="5"/>
        <v>293.89499999999992</v>
      </c>
      <c r="O7" s="60" t="s">
        <v>168</v>
      </c>
      <c r="P7" s="102">
        <f t="shared" si="6"/>
        <v>241.40167931249994</v>
      </c>
      <c r="Q7" s="102">
        <f t="shared" si="0"/>
        <v>269.40375</v>
      </c>
      <c r="R7" s="102">
        <f t="shared" si="1"/>
        <v>244.91249999999997</v>
      </c>
      <c r="S7" s="102">
        <f t="shared" si="7"/>
        <v>242.46337500000001</v>
      </c>
      <c r="T7" s="102">
        <f t="shared" si="8"/>
        <v>209.91450374999997</v>
      </c>
      <c r="U7" s="18">
        <f t="shared" si="9"/>
        <v>253.48443749999996</v>
      </c>
    </row>
    <row r="8" spans="1:21" s="4" customFormat="1" ht="14.25" customHeight="1" x14ac:dyDescent="0.25">
      <c r="A8" s="80" t="s">
        <v>1920</v>
      </c>
      <c r="B8" s="47" t="s">
        <v>47</v>
      </c>
      <c r="C8" s="47" t="s">
        <v>48</v>
      </c>
      <c r="D8" s="6" t="s">
        <v>809</v>
      </c>
      <c r="E8" s="47" t="s">
        <v>810</v>
      </c>
      <c r="F8" s="47" t="s">
        <v>811</v>
      </c>
      <c r="G8" s="47" t="s">
        <v>812</v>
      </c>
      <c r="H8" s="45" t="s">
        <v>167</v>
      </c>
      <c r="I8" s="66">
        <v>131.94999999999999</v>
      </c>
      <c r="J8" s="69">
        <v>0.75</v>
      </c>
      <c r="K8" s="138">
        <f t="shared" si="2"/>
        <v>230.91249999999997</v>
      </c>
      <c r="L8" s="103">
        <f t="shared" si="3"/>
        <v>207.82124999999996</v>
      </c>
      <c r="M8" s="103">
        <f t="shared" si="4"/>
        <v>197.91510374999996</v>
      </c>
      <c r="N8" s="103">
        <f t="shared" si="5"/>
        <v>277.09499999999997</v>
      </c>
      <c r="O8" s="60" t="s">
        <v>168</v>
      </c>
      <c r="P8" s="102">
        <f t="shared" si="6"/>
        <v>227.60236931249995</v>
      </c>
      <c r="Q8" s="102">
        <f t="shared" si="0"/>
        <v>254.00375</v>
      </c>
      <c r="R8" s="102">
        <f t="shared" si="1"/>
        <v>230.91249999999997</v>
      </c>
      <c r="S8" s="102">
        <f t="shared" si="7"/>
        <v>228.60337499999997</v>
      </c>
      <c r="T8" s="102">
        <f t="shared" si="8"/>
        <v>197.91510374999996</v>
      </c>
      <c r="U8" s="18">
        <f t="shared" si="9"/>
        <v>238.99443749999995</v>
      </c>
    </row>
    <row r="9" spans="1:21" s="4" customFormat="1" ht="14.25" customHeight="1" x14ac:dyDescent="0.25">
      <c r="A9" s="80" t="s">
        <v>1921</v>
      </c>
      <c r="B9" s="47" t="s">
        <v>47</v>
      </c>
      <c r="C9" s="47" t="s">
        <v>48</v>
      </c>
      <c r="D9" s="6" t="s">
        <v>813</v>
      </c>
      <c r="E9" s="47" t="s">
        <v>810</v>
      </c>
      <c r="F9" s="47" t="s">
        <v>811</v>
      </c>
      <c r="G9" s="47" t="s">
        <v>814</v>
      </c>
      <c r="H9" s="27" t="s">
        <v>167</v>
      </c>
      <c r="I9" s="66">
        <v>142.94999999999999</v>
      </c>
      <c r="J9" s="69">
        <v>0.75</v>
      </c>
      <c r="K9" s="138">
        <f t="shared" si="2"/>
        <v>250.16249999999997</v>
      </c>
      <c r="L9" s="103">
        <f t="shared" si="3"/>
        <v>225.14624999999998</v>
      </c>
      <c r="M9" s="103">
        <f t="shared" si="4"/>
        <v>214.41427874999997</v>
      </c>
      <c r="N9" s="103">
        <f t="shared" si="5"/>
        <v>300.19499999999994</v>
      </c>
      <c r="O9" s="60" t="s">
        <v>168</v>
      </c>
      <c r="P9" s="102">
        <f t="shared" si="6"/>
        <v>246.57642056249995</v>
      </c>
      <c r="Q9" s="102">
        <f t="shared" si="0"/>
        <v>275.17874999999998</v>
      </c>
      <c r="R9" s="102">
        <f t="shared" si="1"/>
        <v>250.16249999999997</v>
      </c>
      <c r="S9" s="102">
        <f t="shared" si="7"/>
        <v>247.660875</v>
      </c>
      <c r="T9" s="102">
        <f t="shared" si="8"/>
        <v>214.41427874999997</v>
      </c>
      <c r="U9" s="18">
        <f t="shared" si="9"/>
        <v>258.91818749999993</v>
      </c>
    </row>
    <row r="10" spans="1:21" s="4" customFormat="1" ht="14.25" customHeight="1" x14ac:dyDescent="0.25">
      <c r="A10" s="80" t="s">
        <v>1922</v>
      </c>
      <c r="B10" s="47" t="s">
        <v>47</v>
      </c>
      <c r="C10" s="47" t="s">
        <v>347</v>
      </c>
      <c r="D10" s="6" t="s">
        <v>815</v>
      </c>
      <c r="E10" s="47" t="s">
        <v>816</v>
      </c>
      <c r="F10" s="47" t="s">
        <v>817</v>
      </c>
      <c r="G10" s="47" t="s">
        <v>818</v>
      </c>
      <c r="H10" s="26" t="s">
        <v>167</v>
      </c>
      <c r="I10" s="66">
        <v>157.25</v>
      </c>
      <c r="J10" s="69">
        <v>0.75</v>
      </c>
      <c r="K10" s="138">
        <f t="shared" si="2"/>
        <v>275.1875</v>
      </c>
      <c r="L10" s="103">
        <f t="shared" si="3"/>
        <v>247.66875000000002</v>
      </c>
      <c r="M10" s="103">
        <f t="shared" si="4"/>
        <v>235.86320624999999</v>
      </c>
      <c r="N10" s="103">
        <f t="shared" si="5"/>
        <v>330.22499999999997</v>
      </c>
      <c r="O10" s="60" t="s">
        <v>168</v>
      </c>
      <c r="P10" s="102">
        <f t="shared" si="6"/>
        <v>271.2426871875</v>
      </c>
      <c r="Q10" s="102">
        <f t="shared" si="0"/>
        <v>302.70625000000001</v>
      </c>
      <c r="R10" s="102">
        <f t="shared" si="1"/>
        <v>275.1875</v>
      </c>
      <c r="S10" s="102">
        <f t="shared" si="7"/>
        <v>272.43562500000002</v>
      </c>
      <c r="T10" s="102">
        <f t="shared" si="8"/>
        <v>235.86320624999999</v>
      </c>
      <c r="U10" s="18">
        <f t="shared" si="9"/>
        <v>284.81906249999997</v>
      </c>
    </row>
    <row r="11" spans="1:21" s="5" customFormat="1" ht="14.25" customHeight="1" x14ac:dyDescent="0.25">
      <c r="A11" s="80" t="s">
        <v>1923</v>
      </c>
      <c r="B11" s="6" t="s">
        <v>47</v>
      </c>
      <c r="C11" s="6" t="s">
        <v>319</v>
      </c>
      <c r="D11" s="6" t="s">
        <v>797</v>
      </c>
      <c r="E11" s="6" t="s">
        <v>816</v>
      </c>
      <c r="F11" s="6" t="s">
        <v>819</v>
      </c>
      <c r="G11" s="6" t="s">
        <v>820</v>
      </c>
      <c r="H11" s="6" t="s">
        <v>167</v>
      </c>
      <c r="I11" s="76">
        <v>36.25</v>
      </c>
      <c r="J11" s="70">
        <v>0.75</v>
      </c>
      <c r="K11" s="139">
        <f t="shared" si="2"/>
        <v>63.4375</v>
      </c>
      <c r="L11" s="103">
        <f t="shared" si="3"/>
        <v>57.09375</v>
      </c>
      <c r="M11" s="103">
        <f t="shared" si="4"/>
        <v>54.37228125</v>
      </c>
      <c r="N11" s="104">
        <f t="shared" si="5"/>
        <v>76.125</v>
      </c>
      <c r="O11" s="60" t="s">
        <v>168</v>
      </c>
      <c r="P11" s="102">
        <f t="shared" si="6"/>
        <v>62.528123437499993</v>
      </c>
      <c r="Q11" s="102">
        <f t="shared" si="0"/>
        <v>69.78125</v>
      </c>
      <c r="R11" s="102">
        <f t="shared" si="1"/>
        <v>63.4375</v>
      </c>
      <c r="S11" s="102">
        <f t="shared" si="7"/>
        <v>62.803125000000009</v>
      </c>
      <c r="T11" s="102">
        <f t="shared" si="8"/>
        <v>54.37228125</v>
      </c>
      <c r="U11" s="18">
        <f t="shared" si="9"/>
        <v>65.657812499999991</v>
      </c>
    </row>
    <row r="12" spans="1:21" s="5" customFormat="1" ht="14.25" customHeight="1" x14ac:dyDescent="0.25">
      <c r="A12" s="80" t="s">
        <v>1924</v>
      </c>
      <c r="B12" s="6" t="s">
        <v>47</v>
      </c>
      <c r="C12" s="6" t="s">
        <v>324</v>
      </c>
      <c r="D12" s="6" t="s">
        <v>821</v>
      </c>
      <c r="E12" s="6" t="s">
        <v>816</v>
      </c>
      <c r="F12" s="6" t="s">
        <v>822</v>
      </c>
      <c r="G12" s="6" t="s">
        <v>823</v>
      </c>
      <c r="H12" s="6" t="s">
        <v>167</v>
      </c>
      <c r="I12" s="76">
        <v>71.45</v>
      </c>
      <c r="J12" s="70">
        <v>0.75</v>
      </c>
      <c r="K12" s="139">
        <f t="shared" si="2"/>
        <v>125.03750000000001</v>
      </c>
      <c r="L12" s="103">
        <f t="shared" si="3"/>
        <v>112.53375000000001</v>
      </c>
      <c r="M12" s="103">
        <f t="shared" si="4"/>
        <v>107.16964125</v>
      </c>
      <c r="N12" s="104">
        <f t="shared" si="5"/>
        <v>150.04500000000002</v>
      </c>
      <c r="O12" s="60" t="s">
        <v>168</v>
      </c>
      <c r="P12" s="102">
        <f t="shared" si="6"/>
        <v>123.24508743749999</v>
      </c>
      <c r="Q12" s="102">
        <f t="shared" si="0"/>
        <v>137.54125000000002</v>
      </c>
      <c r="R12" s="102">
        <f t="shared" si="1"/>
        <v>125.03750000000001</v>
      </c>
      <c r="S12" s="102">
        <f t="shared" si="7"/>
        <v>123.78712500000002</v>
      </c>
      <c r="T12" s="102">
        <f t="shared" si="8"/>
        <v>107.16964125</v>
      </c>
      <c r="U12" s="18">
        <f t="shared" si="9"/>
        <v>129.41381250000001</v>
      </c>
    </row>
    <row r="13" spans="1:21" s="4" customFormat="1" ht="14.25" customHeight="1" x14ac:dyDescent="0.25">
      <c r="A13" s="80" t="s">
        <v>1925</v>
      </c>
      <c r="B13" s="6" t="s">
        <v>47</v>
      </c>
      <c r="C13" s="6" t="s">
        <v>324</v>
      </c>
      <c r="D13" s="6" t="s">
        <v>824</v>
      </c>
      <c r="E13" s="6" t="s">
        <v>816</v>
      </c>
      <c r="F13" s="6" t="s">
        <v>825</v>
      </c>
      <c r="G13" s="6" t="s">
        <v>826</v>
      </c>
      <c r="H13" s="6" t="s">
        <v>167</v>
      </c>
      <c r="I13" s="76">
        <v>98.95</v>
      </c>
      <c r="J13" s="70">
        <v>0.75</v>
      </c>
      <c r="K13" s="139">
        <f t="shared" si="2"/>
        <v>173.16249999999999</v>
      </c>
      <c r="L13" s="103">
        <f t="shared" si="3"/>
        <v>155.84625</v>
      </c>
      <c r="M13" s="103">
        <f t="shared" si="4"/>
        <v>148.41757874999999</v>
      </c>
      <c r="N13" s="104">
        <f t="shared" si="5"/>
        <v>207.79499999999999</v>
      </c>
      <c r="O13" s="60" t="s">
        <v>168</v>
      </c>
      <c r="P13" s="102">
        <f t="shared" si="6"/>
        <v>170.68021556249997</v>
      </c>
      <c r="Q13" s="102">
        <f t="shared" si="0"/>
        <v>190.47875000000002</v>
      </c>
      <c r="R13" s="102">
        <f t="shared" si="1"/>
        <v>173.16249999999999</v>
      </c>
      <c r="S13" s="102">
        <f t="shared" si="7"/>
        <v>171.43087500000001</v>
      </c>
      <c r="T13" s="102">
        <f t="shared" si="8"/>
        <v>148.41757874999999</v>
      </c>
      <c r="U13" s="18">
        <f t="shared" si="9"/>
        <v>179.22318749999999</v>
      </c>
    </row>
    <row r="14" spans="1:21" s="4" customFormat="1" ht="14.25" customHeight="1" x14ac:dyDescent="0.25">
      <c r="A14" s="80" t="s">
        <v>1926</v>
      </c>
      <c r="B14" s="6" t="s">
        <v>47</v>
      </c>
      <c r="C14" s="6" t="s">
        <v>324</v>
      </c>
      <c r="D14" s="6" t="s">
        <v>827</v>
      </c>
      <c r="E14" s="6" t="s">
        <v>816</v>
      </c>
      <c r="F14" s="6" t="s">
        <v>828</v>
      </c>
      <c r="G14" s="6" t="s">
        <v>829</v>
      </c>
      <c r="H14" s="6" t="s">
        <v>167</v>
      </c>
      <c r="I14" s="76">
        <v>120.95</v>
      </c>
      <c r="J14" s="70">
        <v>0.75</v>
      </c>
      <c r="K14" s="139">
        <f t="shared" si="2"/>
        <v>211.66249999999999</v>
      </c>
      <c r="L14" s="103">
        <f t="shared" si="3"/>
        <v>190.49625</v>
      </c>
      <c r="M14" s="145">
        <f t="shared" si="4"/>
        <v>181.41592874999998</v>
      </c>
      <c r="N14" s="104">
        <f t="shared" si="5"/>
        <v>253.99499999999998</v>
      </c>
      <c r="O14" s="60" t="s">
        <v>168</v>
      </c>
      <c r="P14" s="102">
        <f t="shared" si="6"/>
        <v>208.62831806249997</v>
      </c>
      <c r="Q14" s="102">
        <f t="shared" si="0"/>
        <v>232.82875000000001</v>
      </c>
      <c r="R14" s="102">
        <f t="shared" si="1"/>
        <v>211.66249999999999</v>
      </c>
      <c r="S14" s="102">
        <f t="shared" si="7"/>
        <v>209.54587500000002</v>
      </c>
      <c r="T14" s="102">
        <f t="shared" si="8"/>
        <v>181.41592874999998</v>
      </c>
      <c r="U14" s="18">
        <f t="shared" si="9"/>
        <v>219.07068749999999</v>
      </c>
    </row>
    <row r="15" spans="1:21" s="5" customFormat="1" ht="14.25" customHeight="1" x14ac:dyDescent="0.25">
      <c r="A15" s="80" t="s">
        <v>1927</v>
      </c>
      <c r="B15" s="6" t="s">
        <v>47</v>
      </c>
      <c r="C15" s="6" t="s">
        <v>48</v>
      </c>
      <c r="D15" s="6" t="s">
        <v>830</v>
      </c>
      <c r="E15" s="6" t="s">
        <v>816</v>
      </c>
      <c r="F15" s="6" t="s">
        <v>831</v>
      </c>
      <c r="G15" s="6" t="s">
        <v>832</v>
      </c>
      <c r="H15" s="6" t="s">
        <v>167</v>
      </c>
      <c r="I15" s="76">
        <v>131.94999999999999</v>
      </c>
      <c r="J15" s="70">
        <v>0.75</v>
      </c>
      <c r="K15" s="139">
        <f t="shared" si="2"/>
        <v>230.91249999999997</v>
      </c>
      <c r="L15" s="103">
        <f t="shared" si="3"/>
        <v>207.82124999999996</v>
      </c>
      <c r="M15" s="103">
        <f t="shared" si="4"/>
        <v>197.91510374999996</v>
      </c>
      <c r="N15" s="104">
        <f t="shared" si="5"/>
        <v>277.09499999999997</v>
      </c>
      <c r="O15" s="60" t="s">
        <v>168</v>
      </c>
      <c r="P15" s="102">
        <f t="shared" si="6"/>
        <v>227.60236931249995</v>
      </c>
      <c r="Q15" s="102">
        <f t="shared" si="0"/>
        <v>254.00375</v>
      </c>
      <c r="R15" s="102">
        <f t="shared" si="1"/>
        <v>230.91249999999997</v>
      </c>
      <c r="S15" s="102">
        <f t="shared" si="7"/>
        <v>228.60337499999997</v>
      </c>
      <c r="T15" s="102">
        <f t="shared" si="8"/>
        <v>197.91510374999996</v>
      </c>
      <c r="U15" s="18">
        <f t="shared" si="9"/>
        <v>238.99443749999995</v>
      </c>
    </row>
    <row r="16" spans="1:21" s="4" customFormat="1" ht="14.25" customHeight="1" x14ac:dyDescent="0.25">
      <c r="A16" s="80" t="s">
        <v>1928</v>
      </c>
      <c r="B16" s="6" t="s">
        <v>47</v>
      </c>
      <c r="C16" s="6" t="s">
        <v>48</v>
      </c>
      <c r="D16" s="6" t="s">
        <v>833</v>
      </c>
      <c r="E16" s="6" t="s">
        <v>816</v>
      </c>
      <c r="F16" s="6" t="s">
        <v>831</v>
      </c>
      <c r="G16" s="6" t="s">
        <v>834</v>
      </c>
      <c r="H16" s="6" t="s">
        <v>167</v>
      </c>
      <c r="I16" s="76">
        <v>142.94999999999999</v>
      </c>
      <c r="J16" s="70">
        <v>0.75</v>
      </c>
      <c r="K16" s="139">
        <f t="shared" si="2"/>
        <v>250.16249999999997</v>
      </c>
      <c r="L16" s="103">
        <f t="shared" si="3"/>
        <v>225.14624999999998</v>
      </c>
      <c r="M16" s="103">
        <f t="shared" si="4"/>
        <v>214.41427874999997</v>
      </c>
      <c r="N16" s="104">
        <f t="shared" si="5"/>
        <v>300.19499999999994</v>
      </c>
      <c r="O16" s="60" t="s">
        <v>168</v>
      </c>
      <c r="P16" s="102">
        <f t="shared" si="6"/>
        <v>246.57642056249995</v>
      </c>
      <c r="Q16" s="102">
        <f t="shared" si="0"/>
        <v>275.17874999999998</v>
      </c>
      <c r="R16" s="102">
        <f t="shared" si="1"/>
        <v>250.16249999999997</v>
      </c>
      <c r="S16" s="102">
        <f t="shared" si="7"/>
        <v>247.660875</v>
      </c>
      <c r="T16" s="102">
        <f t="shared" si="8"/>
        <v>214.41427874999997</v>
      </c>
      <c r="U16" s="18">
        <f t="shared" si="9"/>
        <v>258.91818749999993</v>
      </c>
    </row>
    <row r="17" spans="1:21" s="5" customFormat="1" ht="14.25" customHeight="1" x14ac:dyDescent="0.25">
      <c r="A17" s="80" t="s">
        <v>1929</v>
      </c>
      <c r="B17" s="6" t="s">
        <v>47</v>
      </c>
      <c r="C17" s="6" t="s">
        <v>319</v>
      </c>
      <c r="D17" s="6" t="s">
        <v>835</v>
      </c>
      <c r="E17" s="6" t="s">
        <v>836</v>
      </c>
      <c r="F17" s="6" t="s">
        <v>837</v>
      </c>
      <c r="G17" s="6" t="s">
        <v>838</v>
      </c>
      <c r="H17" s="6" t="s">
        <v>167</v>
      </c>
      <c r="I17" s="76">
        <v>54.95</v>
      </c>
      <c r="J17" s="70">
        <v>0.75</v>
      </c>
      <c r="K17" s="139">
        <f t="shared" si="2"/>
        <v>96.162500000000009</v>
      </c>
      <c r="L17" s="103">
        <f t="shared" si="3"/>
        <v>86.546250000000015</v>
      </c>
      <c r="M17" s="103">
        <f t="shared" si="4"/>
        <v>82.42087875</v>
      </c>
      <c r="N17" s="104">
        <f t="shared" si="5"/>
        <v>115.39500000000001</v>
      </c>
      <c r="O17" s="60" t="s">
        <v>168</v>
      </c>
      <c r="P17" s="102">
        <f t="shared" si="6"/>
        <v>94.784010562499986</v>
      </c>
      <c r="Q17" s="102">
        <f t="shared" si="0"/>
        <v>105.77875000000002</v>
      </c>
      <c r="R17" s="102">
        <f t="shared" si="1"/>
        <v>96.162500000000009</v>
      </c>
      <c r="S17" s="102">
        <f t="shared" si="7"/>
        <v>95.200875000000025</v>
      </c>
      <c r="T17" s="102">
        <f t="shared" si="8"/>
        <v>82.42087875</v>
      </c>
      <c r="U17" s="18">
        <f t="shared" si="9"/>
        <v>99.528187500000016</v>
      </c>
    </row>
    <row r="18" spans="1:21" s="5" customFormat="1" ht="14.25" customHeight="1" x14ac:dyDescent="0.25">
      <c r="A18" s="80" t="s">
        <v>1930</v>
      </c>
      <c r="B18" s="6" t="s">
        <v>47</v>
      </c>
      <c r="C18" s="6" t="s">
        <v>324</v>
      </c>
      <c r="D18" s="6" t="s">
        <v>839</v>
      </c>
      <c r="E18" s="6" t="s">
        <v>836</v>
      </c>
      <c r="F18" s="6" t="s">
        <v>840</v>
      </c>
      <c r="G18" s="6" t="s">
        <v>841</v>
      </c>
      <c r="H18" s="6" t="s">
        <v>167</v>
      </c>
      <c r="I18" s="76">
        <v>153.94999999999999</v>
      </c>
      <c r="J18" s="70">
        <v>0.75</v>
      </c>
      <c r="K18" s="139">
        <f t="shared" si="2"/>
        <v>269.41249999999997</v>
      </c>
      <c r="L18" s="103">
        <f t="shared" si="3"/>
        <v>242.47124999999997</v>
      </c>
      <c r="M18" s="103">
        <f t="shared" si="4"/>
        <v>230.91345374999997</v>
      </c>
      <c r="N18" s="104">
        <f t="shared" si="5"/>
        <v>323.29499999999996</v>
      </c>
      <c r="O18" s="60" t="s">
        <v>168</v>
      </c>
      <c r="P18" s="102">
        <f t="shared" si="6"/>
        <v>265.55047181249995</v>
      </c>
      <c r="Q18" s="102">
        <f t="shared" si="0"/>
        <v>296.35374999999999</v>
      </c>
      <c r="R18" s="102">
        <f t="shared" si="1"/>
        <v>269.41249999999997</v>
      </c>
      <c r="S18" s="102">
        <f t="shared" si="7"/>
        <v>266.71837499999998</v>
      </c>
      <c r="T18" s="102">
        <f t="shared" si="8"/>
        <v>230.91345374999997</v>
      </c>
      <c r="U18" s="18">
        <f t="shared" si="9"/>
        <v>278.84193749999991</v>
      </c>
    </row>
    <row r="19" spans="1:21" s="5" customFormat="1" ht="14.25" customHeight="1" x14ac:dyDescent="0.25">
      <c r="A19" s="80" t="s">
        <v>1931</v>
      </c>
      <c r="B19" s="6" t="s">
        <v>47</v>
      </c>
      <c r="C19" s="6" t="s">
        <v>324</v>
      </c>
      <c r="D19" s="6" t="s">
        <v>842</v>
      </c>
      <c r="E19" s="6" t="s">
        <v>836</v>
      </c>
      <c r="F19" s="6" t="s">
        <v>843</v>
      </c>
      <c r="G19" s="6" t="s">
        <v>844</v>
      </c>
      <c r="H19" s="6" t="s">
        <v>167</v>
      </c>
      <c r="I19" s="76">
        <v>186.95</v>
      </c>
      <c r="J19" s="70">
        <v>0.75</v>
      </c>
      <c r="K19" s="139">
        <f t="shared" si="2"/>
        <v>327.16249999999997</v>
      </c>
      <c r="L19" s="103">
        <f t="shared" si="3"/>
        <v>294.44624999999996</v>
      </c>
      <c r="M19" s="103">
        <f t="shared" si="4"/>
        <v>280.41097874999997</v>
      </c>
      <c r="N19" s="104">
        <f t="shared" si="5"/>
        <v>392.59499999999997</v>
      </c>
      <c r="O19" s="60" t="s">
        <v>168</v>
      </c>
      <c r="P19" s="102">
        <f t="shared" si="6"/>
        <v>322.47262556249996</v>
      </c>
      <c r="Q19" s="102">
        <f t="shared" si="0"/>
        <v>359.87874999999997</v>
      </c>
      <c r="R19" s="102">
        <f t="shared" si="1"/>
        <v>327.16249999999997</v>
      </c>
      <c r="S19" s="102">
        <f t="shared" si="7"/>
        <v>323.89087499999999</v>
      </c>
      <c r="T19" s="102">
        <f t="shared" si="8"/>
        <v>280.41097874999997</v>
      </c>
      <c r="U19" s="18">
        <f t="shared" si="9"/>
        <v>338.61318749999992</v>
      </c>
    </row>
    <row r="20" spans="1:21" s="5" customFormat="1" ht="14.25" customHeight="1" x14ac:dyDescent="0.25">
      <c r="A20" s="80" t="s">
        <v>1932</v>
      </c>
      <c r="B20" s="47" t="s">
        <v>47</v>
      </c>
      <c r="C20" s="47" t="s">
        <v>324</v>
      </c>
      <c r="D20" s="6" t="s">
        <v>845</v>
      </c>
      <c r="E20" s="47" t="s">
        <v>836</v>
      </c>
      <c r="F20" s="6" t="s">
        <v>846</v>
      </c>
      <c r="G20" s="47" t="s">
        <v>847</v>
      </c>
      <c r="H20" s="45" t="s">
        <v>167</v>
      </c>
      <c r="I20" s="66">
        <v>164.95</v>
      </c>
      <c r="J20" s="69">
        <v>0.75</v>
      </c>
      <c r="K20" s="138">
        <f t="shared" si="2"/>
        <v>288.66249999999997</v>
      </c>
      <c r="L20" s="103">
        <f t="shared" si="3"/>
        <v>259.79624999999999</v>
      </c>
      <c r="M20" s="103">
        <f t="shared" si="4"/>
        <v>247.41262874999995</v>
      </c>
      <c r="N20" s="103">
        <f t="shared" si="5"/>
        <v>346.39499999999992</v>
      </c>
      <c r="O20" s="60" t="s">
        <v>168</v>
      </c>
      <c r="P20" s="102">
        <f t="shared" si="6"/>
        <v>284.52452306249995</v>
      </c>
      <c r="Q20" s="102">
        <f t="shared" si="0"/>
        <v>317.52875</v>
      </c>
      <c r="R20" s="102">
        <f t="shared" si="1"/>
        <v>288.66249999999997</v>
      </c>
      <c r="S20" s="102">
        <f t="shared" si="7"/>
        <v>285.77587499999998</v>
      </c>
      <c r="T20" s="102">
        <f t="shared" si="8"/>
        <v>247.41262874999995</v>
      </c>
      <c r="U20" s="18">
        <f t="shared" si="9"/>
        <v>298.76568749999996</v>
      </c>
    </row>
    <row r="21" spans="1:21" s="5" customFormat="1" ht="14.25" customHeight="1" x14ac:dyDescent="0.25">
      <c r="A21" s="6" t="s">
        <v>1933</v>
      </c>
      <c r="B21" s="47" t="s">
        <v>47</v>
      </c>
      <c r="C21" s="47" t="s">
        <v>347</v>
      </c>
      <c r="D21" s="6" t="s">
        <v>848</v>
      </c>
      <c r="E21" s="47" t="s">
        <v>836</v>
      </c>
      <c r="F21" s="6" t="s">
        <v>849</v>
      </c>
      <c r="G21" s="47" t="s">
        <v>850</v>
      </c>
      <c r="H21" s="45" t="s">
        <v>167</v>
      </c>
      <c r="I21" s="66">
        <v>224.95</v>
      </c>
      <c r="J21" s="69">
        <v>0.75</v>
      </c>
      <c r="K21" s="138">
        <f t="shared" si="2"/>
        <v>393.66249999999997</v>
      </c>
      <c r="L21" s="103">
        <f t="shared" si="3"/>
        <v>354.29624999999999</v>
      </c>
      <c r="M21" s="103">
        <f t="shared" si="4"/>
        <v>337.40812874999995</v>
      </c>
      <c r="N21" s="103">
        <f t="shared" si="5"/>
        <v>472.39499999999992</v>
      </c>
      <c r="O21" s="60" t="s">
        <v>168</v>
      </c>
      <c r="P21" s="102">
        <f t="shared" si="6"/>
        <v>388.01934806249989</v>
      </c>
      <c r="Q21" s="102">
        <f t="shared" si="0"/>
        <v>433.02875</v>
      </c>
      <c r="R21" s="102">
        <f t="shared" si="1"/>
        <v>393.66249999999997</v>
      </c>
      <c r="S21" s="102">
        <f t="shared" si="7"/>
        <v>389.72587500000003</v>
      </c>
      <c r="T21" s="102">
        <f t="shared" si="8"/>
        <v>337.40812874999995</v>
      </c>
      <c r="U21" s="18">
        <f t="shared" si="9"/>
        <v>407.44068749999997</v>
      </c>
    </row>
    <row r="22" spans="1:21" s="5" customFormat="1" ht="14.25" customHeight="1" x14ac:dyDescent="0.25">
      <c r="A22" s="80" t="s">
        <v>1934</v>
      </c>
      <c r="B22" s="6" t="s">
        <v>47</v>
      </c>
      <c r="C22" s="6" t="s">
        <v>48</v>
      </c>
      <c r="D22" s="6" t="s">
        <v>830</v>
      </c>
      <c r="E22" s="6" t="s">
        <v>851</v>
      </c>
      <c r="F22" s="6" t="s">
        <v>852</v>
      </c>
      <c r="G22" s="6" t="s">
        <v>853</v>
      </c>
      <c r="H22" s="6" t="s">
        <v>167</v>
      </c>
      <c r="I22" s="76">
        <v>219.95</v>
      </c>
      <c r="J22" s="70">
        <v>0.75</v>
      </c>
      <c r="K22" s="139">
        <f t="shared" si="2"/>
        <v>384.91249999999997</v>
      </c>
      <c r="L22" s="103">
        <f t="shared" si="3"/>
        <v>346.42124999999999</v>
      </c>
      <c r="M22" s="103">
        <f t="shared" si="4"/>
        <v>329.90850374999997</v>
      </c>
      <c r="N22" s="104">
        <f t="shared" si="5"/>
        <v>461.89499999999992</v>
      </c>
      <c r="O22" s="60" t="s">
        <v>168</v>
      </c>
      <c r="P22" s="102">
        <f t="shared" si="6"/>
        <v>379.39477931249991</v>
      </c>
      <c r="Q22" s="102">
        <f t="shared" si="0"/>
        <v>423.40375</v>
      </c>
      <c r="R22" s="102">
        <f t="shared" si="1"/>
        <v>384.91249999999997</v>
      </c>
      <c r="S22" s="102">
        <f t="shared" si="7"/>
        <v>381.06337500000001</v>
      </c>
      <c r="T22" s="102">
        <f t="shared" si="8"/>
        <v>329.90850374999997</v>
      </c>
      <c r="U22" s="18">
        <f t="shared" si="9"/>
        <v>398.38443749999993</v>
      </c>
    </row>
    <row r="23" spans="1:21" s="5" customFormat="1" ht="14.25" customHeight="1" x14ac:dyDescent="0.25">
      <c r="A23" s="80" t="s">
        <v>1935</v>
      </c>
      <c r="B23" s="6" t="s">
        <v>47</v>
      </c>
      <c r="C23" s="6" t="s">
        <v>48</v>
      </c>
      <c r="D23" s="6" t="s">
        <v>833</v>
      </c>
      <c r="E23" s="6" t="s">
        <v>851</v>
      </c>
      <c r="F23" s="6" t="s">
        <v>852</v>
      </c>
      <c r="G23" s="6" t="s">
        <v>854</v>
      </c>
      <c r="H23" s="6" t="s">
        <v>167</v>
      </c>
      <c r="I23" s="76">
        <v>230.95</v>
      </c>
      <c r="J23" s="70">
        <v>0.75</v>
      </c>
      <c r="K23" s="139">
        <f t="shared" si="2"/>
        <v>404.16249999999997</v>
      </c>
      <c r="L23" s="103">
        <f t="shared" si="3"/>
        <v>363.74624999999997</v>
      </c>
      <c r="M23" s="103">
        <f t="shared" si="4"/>
        <v>346.40767874999995</v>
      </c>
      <c r="N23" s="104">
        <f t="shared" si="5"/>
        <v>484.99499999999995</v>
      </c>
      <c r="O23" s="60" t="s">
        <v>168</v>
      </c>
      <c r="P23" s="102">
        <f t="shared" si="6"/>
        <v>398.36883056249991</v>
      </c>
      <c r="Q23" s="102">
        <f t="shared" si="0"/>
        <v>444.57875000000001</v>
      </c>
      <c r="R23" s="102">
        <f t="shared" si="1"/>
        <v>404.16249999999997</v>
      </c>
      <c r="S23" s="102">
        <f t="shared" si="7"/>
        <v>400.12087500000001</v>
      </c>
      <c r="T23" s="102">
        <f t="shared" si="8"/>
        <v>346.40767874999995</v>
      </c>
      <c r="U23" s="18">
        <f t="shared" si="9"/>
        <v>418.30818749999992</v>
      </c>
    </row>
    <row r="24" spans="1:21" s="5" customFormat="1" ht="14.25" customHeight="1" x14ac:dyDescent="0.25">
      <c r="A24" s="80" t="s">
        <v>1936</v>
      </c>
      <c r="B24" s="47" t="s">
        <v>47</v>
      </c>
      <c r="C24" s="47" t="s">
        <v>48</v>
      </c>
      <c r="D24" s="47" t="s">
        <v>855</v>
      </c>
      <c r="E24" s="45" t="s">
        <v>851</v>
      </c>
      <c r="F24" s="47" t="s">
        <v>852</v>
      </c>
      <c r="G24" s="47" t="s">
        <v>856</v>
      </c>
      <c r="H24" s="47" t="s">
        <v>167</v>
      </c>
      <c r="I24" s="66">
        <v>258.45</v>
      </c>
      <c r="J24" s="69">
        <v>0.75</v>
      </c>
      <c r="K24" s="138">
        <f t="shared" si="2"/>
        <v>452.28749999999997</v>
      </c>
      <c r="L24" s="103">
        <f t="shared" si="3"/>
        <v>407.05874999999997</v>
      </c>
      <c r="M24" s="103">
        <f t="shared" si="4"/>
        <v>387.65561624999998</v>
      </c>
      <c r="N24" s="103">
        <f t="shared" si="5"/>
        <v>542.74499999999989</v>
      </c>
      <c r="O24" s="60" t="s">
        <v>168</v>
      </c>
      <c r="P24" s="102">
        <f t="shared" si="6"/>
        <v>445.80395868749991</v>
      </c>
      <c r="Q24" s="102">
        <f t="shared" si="0"/>
        <v>497.51625000000001</v>
      </c>
      <c r="R24" s="102">
        <f t="shared" si="1"/>
        <v>452.28749999999997</v>
      </c>
      <c r="S24" s="102">
        <f t="shared" si="7"/>
        <v>447.76462500000002</v>
      </c>
      <c r="T24" s="102">
        <f t="shared" si="8"/>
        <v>387.65561624999998</v>
      </c>
      <c r="U24" s="18">
        <f t="shared" si="9"/>
        <v>468.11756249999996</v>
      </c>
    </row>
    <row r="25" spans="1:21" s="5" customFormat="1" ht="14.25" customHeight="1" x14ac:dyDescent="0.25">
      <c r="A25" s="6" t="s">
        <v>1937</v>
      </c>
      <c r="B25" s="47" t="s">
        <v>163</v>
      </c>
      <c r="C25" s="47" t="s">
        <v>48</v>
      </c>
      <c r="D25" s="47" t="s">
        <v>857</v>
      </c>
      <c r="E25" s="47" t="s">
        <v>858</v>
      </c>
      <c r="F25" s="47" t="s">
        <v>859</v>
      </c>
      <c r="G25" s="47" t="s">
        <v>860</v>
      </c>
      <c r="H25" s="45" t="s">
        <v>167</v>
      </c>
      <c r="I25" s="66">
        <v>164.95</v>
      </c>
      <c r="J25" s="69">
        <v>0.75</v>
      </c>
      <c r="K25" s="138">
        <f t="shared" si="2"/>
        <v>288.66249999999997</v>
      </c>
      <c r="L25" s="103">
        <f t="shared" si="3"/>
        <v>259.79624999999999</v>
      </c>
      <c r="M25" s="103">
        <f t="shared" si="4"/>
        <v>247.41262874999995</v>
      </c>
      <c r="N25" s="103">
        <f t="shared" si="5"/>
        <v>346.39499999999992</v>
      </c>
      <c r="O25" s="60" t="s">
        <v>168</v>
      </c>
      <c r="P25" s="102">
        <f t="shared" si="6"/>
        <v>284.52452306249995</v>
      </c>
      <c r="Q25" s="102">
        <f t="shared" si="0"/>
        <v>317.52875</v>
      </c>
      <c r="R25" s="102">
        <f t="shared" si="1"/>
        <v>288.66249999999997</v>
      </c>
      <c r="S25" s="102">
        <f t="shared" si="7"/>
        <v>285.77587499999998</v>
      </c>
      <c r="T25" s="102">
        <f t="shared" si="8"/>
        <v>247.41262874999995</v>
      </c>
      <c r="U25" s="18">
        <f t="shared" si="9"/>
        <v>298.76568749999996</v>
      </c>
    </row>
    <row r="26" spans="1:21" s="4" customFormat="1" ht="14.25" customHeight="1" x14ac:dyDescent="0.25">
      <c r="A26" s="6" t="s">
        <v>1938</v>
      </c>
      <c r="B26" s="6" t="s">
        <v>163</v>
      </c>
      <c r="C26" s="47" t="s">
        <v>861</v>
      </c>
      <c r="D26" s="6" t="s">
        <v>862</v>
      </c>
      <c r="E26" s="6" t="s">
        <v>858</v>
      </c>
      <c r="F26" s="6" t="s">
        <v>863</v>
      </c>
      <c r="G26" s="6" t="s">
        <v>864</v>
      </c>
      <c r="H26" s="6" t="s">
        <v>167</v>
      </c>
      <c r="I26" s="76">
        <v>142.94999999999999</v>
      </c>
      <c r="J26" s="70">
        <v>0.75</v>
      </c>
      <c r="K26" s="139">
        <f t="shared" si="2"/>
        <v>250.16249999999997</v>
      </c>
      <c r="L26" s="103">
        <f t="shared" si="3"/>
        <v>225.14624999999998</v>
      </c>
      <c r="M26" s="103">
        <f t="shared" si="4"/>
        <v>214.41427874999997</v>
      </c>
      <c r="N26" s="104">
        <f t="shared" si="5"/>
        <v>300.19499999999994</v>
      </c>
      <c r="O26" s="60" t="s">
        <v>168</v>
      </c>
      <c r="P26" s="102">
        <f t="shared" si="6"/>
        <v>246.57642056249995</v>
      </c>
      <c r="Q26" s="102">
        <f t="shared" si="0"/>
        <v>275.17874999999998</v>
      </c>
      <c r="R26" s="102">
        <f t="shared" si="1"/>
        <v>250.16249999999997</v>
      </c>
      <c r="S26" s="102">
        <f t="shared" si="7"/>
        <v>247.660875</v>
      </c>
      <c r="T26" s="102">
        <f t="shared" si="8"/>
        <v>214.41427874999997</v>
      </c>
      <c r="U26" s="18">
        <f t="shared" si="9"/>
        <v>258.91818749999993</v>
      </c>
    </row>
    <row r="27" spans="1:21" s="5" customFormat="1" ht="14.25" customHeight="1" x14ac:dyDescent="0.25">
      <c r="A27" s="80" t="s">
        <v>1939</v>
      </c>
      <c r="B27" s="6" t="s">
        <v>163</v>
      </c>
      <c r="C27" s="47" t="s">
        <v>164</v>
      </c>
      <c r="D27" s="6" t="s">
        <v>865</v>
      </c>
      <c r="E27" s="6" t="s">
        <v>858</v>
      </c>
      <c r="F27" s="6" t="s">
        <v>866</v>
      </c>
      <c r="G27" s="6" t="s">
        <v>867</v>
      </c>
      <c r="H27" s="6" t="s">
        <v>167</v>
      </c>
      <c r="I27" s="76">
        <v>54.95</v>
      </c>
      <c r="J27" s="70">
        <v>0.75</v>
      </c>
      <c r="K27" s="139">
        <f t="shared" si="2"/>
        <v>96.162500000000009</v>
      </c>
      <c r="L27" s="103">
        <f t="shared" si="3"/>
        <v>86.546250000000015</v>
      </c>
      <c r="M27" s="103">
        <f t="shared" si="4"/>
        <v>82.42087875</v>
      </c>
      <c r="N27" s="104">
        <f t="shared" si="5"/>
        <v>115.39500000000001</v>
      </c>
      <c r="O27" s="60" t="s">
        <v>168</v>
      </c>
      <c r="P27" s="102">
        <f t="shared" si="6"/>
        <v>94.784010562499986</v>
      </c>
      <c r="Q27" s="102">
        <f t="shared" si="0"/>
        <v>105.77875000000002</v>
      </c>
      <c r="R27" s="102">
        <f t="shared" si="1"/>
        <v>96.162500000000009</v>
      </c>
      <c r="S27" s="102">
        <f t="shared" si="7"/>
        <v>95.200875000000025</v>
      </c>
      <c r="T27" s="102">
        <f t="shared" si="8"/>
        <v>82.42087875</v>
      </c>
      <c r="U27" s="18">
        <f t="shared" si="9"/>
        <v>99.528187500000016</v>
      </c>
    </row>
    <row r="28" spans="1:21" s="4" customFormat="1" ht="14.25" customHeight="1" x14ac:dyDescent="0.25">
      <c r="A28" s="6" t="s">
        <v>1940</v>
      </c>
      <c r="B28" s="6" t="s">
        <v>163</v>
      </c>
      <c r="C28" s="47" t="s">
        <v>146</v>
      </c>
      <c r="D28" s="6" t="s">
        <v>868</v>
      </c>
      <c r="E28" s="6" t="s">
        <v>869</v>
      </c>
      <c r="F28" s="6" t="s">
        <v>870</v>
      </c>
      <c r="G28" s="6" t="s">
        <v>871</v>
      </c>
      <c r="H28" s="6" t="s">
        <v>167</v>
      </c>
      <c r="I28" s="76">
        <v>15.25</v>
      </c>
      <c r="J28" s="70">
        <v>0.75</v>
      </c>
      <c r="K28" s="139">
        <f t="shared" si="2"/>
        <v>26.6875</v>
      </c>
      <c r="L28" s="103">
        <f t="shared" si="3"/>
        <v>24.018750000000001</v>
      </c>
      <c r="M28" s="103">
        <f t="shared" si="4"/>
        <v>22.873856249999999</v>
      </c>
      <c r="N28" s="104">
        <f t="shared" si="5"/>
        <v>32.024999999999999</v>
      </c>
      <c r="O28" s="60" t="s">
        <v>394</v>
      </c>
      <c r="P28" s="102">
        <f t="shared" si="6"/>
        <v>26.304934687499998</v>
      </c>
      <c r="Q28" s="102">
        <f t="shared" si="0"/>
        <v>29.356250000000003</v>
      </c>
      <c r="R28" s="102">
        <f t="shared" si="1"/>
        <v>26.6875</v>
      </c>
      <c r="S28" s="102">
        <f t="shared" si="7"/>
        <v>26.420625000000005</v>
      </c>
      <c r="T28" s="102">
        <f t="shared" si="8"/>
        <v>22.873856249999999</v>
      </c>
      <c r="U28" s="18">
        <f t="shared" si="9"/>
        <v>27.6215625</v>
      </c>
    </row>
    <row r="29" spans="1:21" s="4" customFormat="1" ht="14.25" customHeight="1" x14ac:dyDescent="0.25">
      <c r="A29" s="6" t="s">
        <v>1941</v>
      </c>
      <c r="B29" s="48" t="s">
        <v>163</v>
      </c>
      <c r="C29" s="48" t="s">
        <v>146</v>
      </c>
      <c r="D29" s="48" t="s">
        <v>868</v>
      </c>
      <c r="E29" s="48" t="s">
        <v>872</v>
      </c>
      <c r="F29" s="48" t="s">
        <v>873</v>
      </c>
      <c r="G29" s="48" t="s">
        <v>874</v>
      </c>
      <c r="H29" s="45" t="s">
        <v>167</v>
      </c>
      <c r="I29" s="77">
        <v>17.75</v>
      </c>
      <c r="J29" s="71">
        <v>0.75</v>
      </c>
      <c r="K29" s="138">
        <f t="shared" si="2"/>
        <v>31.0625</v>
      </c>
      <c r="L29" s="103">
        <f t="shared" si="3"/>
        <v>27.956250000000001</v>
      </c>
      <c r="M29" s="103">
        <f t="shared" si="4"/>
        <v>26.62366875</v>
      </c>
      <c r="N29" s="106">
        <f t="shared" si="5"/>
        <v>37.274999999999999</v>
      </c>
      <c r="O29" s="62" t="s">
        <v>394</v>
      </c>
      <c r="P29" s="102">
        <f t="shared" si="6"/>
        <v>30.617219062499998</v>
      </c>
      <c r="Q29" s="102">
        <f t="shared" si="0"/>
        <v>34.168750000000003</v>
      </c>
      <c r="R29" s="102">
        <f t="shared" si="1"/>
        <v>31.0625</v>
      </c>
      <c r="S29" s="102">
        <f t="shared" si="7"/>
        <v>30.751875000000002</v>
      </c>
      <c r="T29" s="102">
        <f t="shared" si="8"/>
        <v>26.62366875</v>
      </c>
      <c r="U29" s="18">
        <f t="shared" si="9"/>
        <v>32.149687499999999</v>
      </c>
    </row>
    <row r="30" spans="1:21" s="5" customFormat="1" ht="14.25" customHeight="1" x14ac:dyDescent="0.25">
      <c r="A30" s="6" t="s">
        <v>1942</v>
      </c>
      <c r="B30" s="47" t="s">
        <v>47</v>
      </c>
      <c r="C30" s="47" t="s">
        <v>875</v>
      </c>
      <c r="D30" s="47" t="s">
        <v>876</v>
      </c>
      <c r="E30" s="47" t="s">
        <v>876</v>
      </c>
      <c r="F30" s="47" t="s">
        <v>877</v>
      </c>
      <c r="G30" s="47" t="s">
        <v>878</v>
      </c>
      <c r="H30" s="47" t="s">
        <v>167</v>
      </c>
      <c r="I30" s="66">
        <v>415</v>
      </c>
      <c r="J30" s="69">
        <v>0.75</v>
      </c>
      <c r="K30" s="138">
        <f t="shared" si="2"/>
        <v>726.25</v>
      </c>
      <c r="L30" s="103">
        <f t="shared" si="3"/>
        <v>653.625</v>
      </c>
      <c r="M30" s="103">
        <f t="shared" si="4"/>
        <v>622.46887500000003</v>
      </c>
      <c r="N30" s="103">
        <f t="shared" si="5"/>
        <v>871.5</v>
      </c>
      <c r="O30" s="60" t="s">
        <v>394</v>
      </c>
      <c r="P30" s="102">
        <f t="shared" si="6"/>
        <v>715.83920624999996</v>
      </c>
      <c r="Q30" s="102">
        <f t="shared" si="0"/>
        <v>798.87500000000011</v>
      </c>
      <c r="R30" s="102">
        <f t="shared" si="1"/>
        <v>726.25</v>
      </c>
      <c r="S30" s="102">
        <f t="shared" si="7"/>
        <v>718.98750000000007</v>
      </c>
      <c r="T30" s="102">
        <f t="shared" si="8"/>
        <v>622.46887500000003</v>
      </c>
      <c r="U30" s="18">
        <f t="shared" si="9"/>
        <v>751.66874999999993</v>
      </c>
    </row>
    <row r="31" spans="1:21" s="5" customFormat="1" ht="14.25" customHeight="1" x14ac:dyDescent="0.25">
      <c r="A31" s="80" t="s">
        <v>1943</v>
      </c>
      <c r="B31" s="47" t="s">
        <v>47</v>
      </c>
      <c r="C31" s="47" t="s">
        <v>875</v>
      </c>
      <c r="D31" s="47" t="s">
        <v>876</v>
      </c>
      <c r="E31" s="47" t="s">
        <v>876</v>
      </c>
      <c r="F31" s="47" t="s">
        <v>879</v>
      </c>
      <c r="G31" s="47" t="s">
        <v>880</v>
      </c>
      <c r="H31" s="47" t="s">
        <v>167</v>
      </c>
      <c r="I31" s="66">
        <v>450</v>
      </c>
      <c r="J31" s="69">
        <v>0.75</v>
      </c>
      <c r="K31" s="138">
        <f t="shared" si="2"/>
        <v>787.5</v>
      </c>
      <c r="L31" s="103">
        <f t="shared" si="3"/>
        <v>708.75</v>
      </c>
      <c r="M31" s="103">
        <f t="shared" si="4"/>
        <v>674.96624999999995</v>
      </c>
      <c r="N31" s="103">
        <f t="shared" si="5"/>
        <v>945</v>
      </c>
      <c r="O31" s="60" t="s">
        <v>394</v>
      </c>
      <c r="P31" s="102">
        <f t="shared" si="6"/>
        <v>776.21118749999982</v>
      </c>
      <c r="Q31" s="102">
        <f t="shared" si="0"/>
        <v>866.25000000000011</v>
      </c>
      <c r="R31" s="102">
        <f t="shared" si="1"/>
        <v>787.5</v>
      </c>
      <c r="S31" s="102">
        <f t="shared" si="7"/>
        <v>779.62500000000011</v>
      </c>
      <c r="T31" s="102">
        <f t="shared" si="8"/>
        <v>674.96624999999995</v>
      </c>
      <c r="U31" s="18">
        <f t="shared" si="9"/>
        <v>815.06249999999989</v>
      </c>
    </row>
    <row r="32" spans="1:21" s="5" customFormat="1" ht="14.25" customHeight="1" x14ac:dyDescent="0.25">
      <c r="A32" s="80" t="s">
        <v>1944</v>
      </c>
      <c r="B32" s="47" t="s">
        <v>47</v>
      </c>
      <c r="C32" s="47" t="s">
        <v>875</v>
      </c>
      <c r="D32" s="47" t="s">
        <v>876</v>
      </c>
      <c r="E32" s="47" t="s">
        <v>876</v>
      </c>
      <c r="F32" s="47" t="s">
        <v>881</v>
      </c>
      <c r="G32" s="47" t="s">
        <v>882</v>
      </c>
      <c r="H32" s="47" t="s">
        <v>167</v>
      </c>
      <c r="I32" s="66">
        <v>490</v>
      </c>
      <c r="J32" s="69">
        <v>0.75</v>
      </c>
      <c r="K32" s="138">
        <f t="shared" si="2"/>
        <v>857.5</v>
      </c>
      <c r="L32" s="103">
        <f t="shared" si="3"/>
        <v>771.75</v>
      </c>
      <c r="M32" s="103">
        <f t="shared" si="4"/>
        <v>734.96325000000002</v>
      </c>
      <c r="N32" s="103">
        <f t="shared" si="5"/>
        <v>1029</v>
      </c>
      <c r="O32" s="60" t="s">
        <v>394</v>
      </c>
      <c r="P32" s="102">
        <f t="shared" si="6"/>
        <v>845.20773750000001</v>
      </c>
      <c r="Q32" s="102">
        <f t="shared" si="0"/>
        <v>943.25000000000011</v>
      </c>
      <c r="R32" s="102">
        <f t="shared" si="1"/>
        <v>857.5</v>
      </c>
      <c r="S32" s="102">
        <f t="shared" si="7"/>
        <v>848.92500000000007</v>
      </c>
      <c r="T32" s="102">
        <f t="shared" si="8"/>
        <v>734.96325000000002</v>
      </c>
      <c r="U32" s="18">
        <f t="shared" si="9"/>
        <v>887.51249999999993</v>
      </c>
    </row>
    <row r="33" spans="1:21" s="5" customFormat="1" ht="14.25" customHeight="1" x14ac:dyDescent="0.25">
      <c r="A33" s="80" t="s">
        <v>1945</v>
      </c>
      <c r="B33" s="47" t="s">
        <v>47</v>
      </c>
      <c r="C33" s="47" t="s">
        <v>875</v>
      </c>
      <c r="D33" s="47" t="s">
        <v>876</v>
      </c>
      <c r="E33" s="47" t="s">
        <v>876</v>
      </c>
      <c r="F33" s="47" t="s">
        <v>883</v>
      </c>
      <c r="G33" s="47" t="s">
        <v>884</v>
      </c>
      <c r="H33" s="45" t="s">
        <v>167</v>
      </c>
      <c r="I33" s="66">
        <v>565</v>
      </c>
      <c r="J33" s="69">
        <v>0.75</v>
      </c>
      <c r="K33" s="138">
        <f t="shared" si="2"/>
        <v>988.75</v>
      </c>
      <c r="L33" s="103">
        <f t="shared" si="3"/>
        <v>889.875</v>
      </c>
      <c r="M33" s="103">
        <f t="shared" si="4"/>
        <v>847.45762500000001</v>
      </c>
      <c r="N33" s="103">
        <f t="shared" si="5"/>
        <v>1186.5</v>
      </c>
      <c r="O33" s="60" t="s">
        <v>394</v>
      </c>
      <c r="P33" s="102">
        <f t="shared" si="6"/>
        <v>974.57626874999994</v>
      </c>
      <c r="Q33" s="102">
        <f t="shared" si="0"/>
        <v>1087.625</v>
      </c>
      <c r="R33" s="102">
        <f t="shared" si="1"/>
        <v>988.75</v>
      </c>
      <c r="S33" s="102">
        <f t="shared" si="7"/>
        <v>978.86250000000007</v>
      </c>
      <c r="T33" s="102">
        <f t="shared" si="8"/>
        <v>847.45762500000001</v>
      </c>
      <c r="U33" s="18">
        <f t="shared" si="9"/>
        <v>1023.3562499999999</v>
      </c>
    </row>
    <row r="34" spans="1:21" s="5" customFormat="1" ht="14.25" customHeight="1" x14ac:dyDescent="0.25">
      <c r="A34" s="80" t="s">
        <v>1946</v>
      </c>
      <c r="B34" s="47" t="s">
        <v>47</v>
      </c>
      <c r="C34" s="47" t="s">
        <v>875</v>
      </c>
      <c r="D34" s="47" t="s">
        <v>885</v>
      </c>
      <c r="E34" s="47" t="s">
        <v>885</v>
      </c>
      <c r="F34" s="47" t="s">
        <v>886</v>
      </c>
      <c r="G34" s="47" t="s">
        <v>887</v>
      </c>
      <c r="H34" s="45" t="s">
        <v>167</v>
      </c>
      <c r="I34" s="66">
        <v>165</v>
      </c>
      <c r="J34" s="69">
        <v>0.75</v>
      </c>
      <c r="K34" s="138">
        <f t="shared" si="2"/>
        <v>288.75</v>
      </c>
      <c r="L34" s="103">
        <f t="shared" si="3"/>
        <v>259.875</v>
      </c>
      <c r="M34" s="103">
        <f t="shared" si="4"/>
        <v>247.48762499999998</v>
      </c>
      <c r="N34" s="103">
        <f t="shared" si="5"/>
        <v>346.5</v>
      </c>
      <c r="O34" s="60" t="s">
        <v>394</v>
      </c>
      <c r="P34" s="102">
        <f t="shared" si="6"/>
        <v>284.61076874999998</v>
      </c>
      <c r="Q34" s="102">
        <f t="shared" si="0"/>
        <v>317.625</v>
      </c>
      <c r="R34" s="102">
        <f t="shared" si="1"/>
        <v>288.75</v>
      </c>
      <c r="S34" s="102">
        <f t="shared" si="7"/>
        <v>285.86250000000001</v>
      </c>
      <c r="T34" s="102">
        <f t="shared" si="8"/>
        <v>247.48762499999998</v>
      </c>
      <c r="U34" s="18">
        <f t="shared" si="9"/>
        <v>298.85624999999999</v>
      </c>
    </row>
    <row r="35" spans="1:21" s="4" customFormat="1" ht="14.25" customHeight="1" x14ac:dyDescent="0.25">
      <c r="A35" s="80" t="s">
        <v>1947</v>
      </c>
      <c r="B35" s="47" t="s">
        <v>47</v>
      </c>
      <c r="C35" s="47" t="s">
        <v>875</v>
      </c>
      <c r="D35" s="47" t="s">
        <v>885</v>
      </c>
      <c r="E35" s="47" t="s">
        <v>885</v>
      </c>
      <c r="F35" s="47" t="s">
        <v>888</v>
      </c>
      <c r="G35" s="47" t="s">
        <v>889</v>
      </c>
      <c r="H35" s="45" t="s">
        <v>167</v>
      </c>
      <c r="I35" s="66">
        <v>200</v>
      </c>
      <c r="J35" s="69">
        <v>0.75</v>
      </c>
      <c r="K35" s="138">
        <f t="shared" si="2"/>
        <v>350</v>
      </c>
      <c r="L35" s="103">
        <f t="shared" si="3"/>
        <v>315</v>
      </c>
      <c r="M35" s="103">
        <f t="shared" si="4"/>
        <v>299.98500000000001</v>
      </c>
      <c r="N35" s="103">
        <f t="shared" si="5"/>
        <v>420</v>
      </c>
      <c r="O35" s="60" t="s">
        <v>394</v>
      </c>
      <c r="P35" s="102">
        <f t="shared" ref="P35:P66" si="10">(K35*0.8571)*1.15</f>
        <v>344.98275000000001</v>
      </c>
      <c r="Q35" s="102">
        <f t="shared" si="0"/>
        <v>385.00000000000006</v>
      </c>
      <c r="R35" s="102">
        <f t="shared" si="1"/>
        <v>350</v>
      </c>
      <c r="S35" s="102">
        <f t="shared" si="7"/>
        <v>346.5</v>
      </c>
      <c r="T35" s="102">
        <f t="shared" si="8"/>
        <v>299.98500000000001</v>
      </c>
      <c r="U35" s="18">
        <f t="shared" si="9"/>
        <v>362.25</v>
      </c>
    </row>
    <row r="36" spans="1:21" s="4" customFormat="1" ht="14.25" customHeight="1" x14ac:dyDescent="0.25">
      <c r="A36" s="80" t="s">
        <v>1948</v>
      </c>
      <c r="B36" s="47" t="s">
        <v>47</v>
      </c>
      <c r="C36" s="47" t="s">
        <v>875</v>
      </c>
      <c r="D36" s="47" t="s">
        <v>885</v>
      </c>
      <c r="E36" s="47" t="s">
        <v>885</v>
      </c>
      <c r="F36" s="47" t="s">
        <v>890</v>
      </c>
      <c r="G36" s="47" t="s">
        <v>891</v>
      </c>
      <c r="H36" s="45" t="s">
        <v>167</v>
      </c>
      <c r="I36" s="66">
        <v>240</v>
      </c>
      <c r="J36" s="69">
        <v>0.75</v>
      </c>
      <c r="K36" s="138">
        <f t="shared" si="2"/>
        <v>420</v>
      </c>
      <c r="L36" s="103">
        <f t="shared" si="3"/>
        <v>378</v>
      </c>
      <c r="M36" s="103">
        <f t="shared" si="4"/>
        <v>359.98199999999997</v>
      </c>
      <c r="N36" s="103">
        <f t="shared" si="5"/>
        <v>504</v>
      </c>
      <c r="O36" s="60" t="s">
        <v>394</v>
      </c>
      <c r="P36" s="102">
        <f t="shared" si="10"/>
        <v>413.97929999999991</v>
      </c>
      <c r="Q36" s="102">
        <f t="shared" si="0"/>
        <v>462.00000000000006</v>
      </c>
      <c r="R36" s="102">
        <f t="shared" si="1"/>
        <v>420</v>
      </c>
      <c r="S36" s="102">
        <f t="shared" si="7"/>
        <v>415.8</v>
      </c>
      <c r="T36" s="102">
        <f t="shared" si="8"/>
        <v>359.98199999999997</v>
      </c>
      <c r="U36" s="18">
        <f t="shared" si="9"/>
        <v>434.7</v>
      </c>
    </row>
    <row r="37" spans="1:21" s="5" customFormat="1" ht="14.25" customHeight="1" x14ac:dyDescent="0.25">
      <c r="A37" s="80" t="s">
        <v>1949</v>
      </c>
      <c r="B37" s="47" t="s">
        <v>47</v>
      </c>
      <c r="C37" s="47" t="s">
        <v>875</v>
      </c>
      <c r="D37" s="47" t="s">
        <v>885</v>
      </c>
      <c r="E37" s="47" t="s">
        <v>885</v>
      </c>
      <c r="F37" s="47" t="s">
        <v>892</v>
      </c>
      <c r="G37" s="47" t="s">
        <v>893</v>
      </c>
      <c r="H37" s="45" t="s">
        <v>167</v>
      </c>
      <c r="I37" s="66">
        <v>315</v>
      </c>
      <c r="J37" s="69">
        <v>0.75</v>
      </c>
      <c r="K37" s="138">
        <f t="shared" si="2"/>
        <v>551.25</v>
      </c>
      <c r="L37" s="103">
        <f t="shared" si="3"/>
        <v>496.125</v>
      </c>
      <c r="M37" s="103">
        <f t="shared" si="4"/>
        <v>472.47637499999996</v>
      </c>
      <c r="N37" s="103">
        <f t="shared" si="5"/>
        <v>661.5</v>
      </c>
      <c r="O37" s="60" t="s">
        <v>394</v>
      </c>
      <c r="P37" s="102">
        <f t="shared" si="10"/>
        <v>543.3478312499999</v>
      </c>
      <c r="Q37" s="102">
        <f t="shared" si="0"/>
        <v>606.375</v>
      </c>
      <c r="R37" s="102">
        <f t="shared" si="1"/>
        <v>551.25</v>
      </c>
      <c r="S37" s="102">
        <f t="shared" si="7"/>
        <v>545.73750000000007</v>
      </c>
      <c r="T37" s="102">
        <f t="shared" si="8"/>
        <v>472.47637499999996</v>
      </c>
      <c r="U37" s="18">
        <f t="shared" si="9"/>
        <v>570.54374999999993</v>
      </c>
    </row>
    <row r="38" spans="1:21" s="5" customFormat="1" ht="14.25" customHeight="1" x14ac:dyDescent="0.25">
      <c r="A38" s="80" t="s">
        <v>1950</v>
      </c>
      <c r="B38" s="6" t="s">
        <v>47</v>
      </c>
      <c r="C38" s="47" t="s">
        <v>875</v>
      </c>
      <c r="D38" s="47" t="s">
        <v>894</v>
      </c>
      <c r="E38" s="47" t="s">
        <v>894</v>
      </c>
      <c r="F38" s="47" t="s">
        <v>895</v>
      </c>
      <c r="G38" s="47" t="s">
        <v>896</v>
      </c>
      <c r="H38" s="45" t="s">
        <v>167</v>
      </c>
      <c r="I38" s="76">
        <v>295</v>
      </c>
      <c r="J38" s="69">
        <v>0.75</v>
      </c>
      <c r="K38" s="139">
        <f t="shared" si="2"/>
        <v>516.25</v>
      </c>
      <c r="L38" s="103">
        <f t="shared" si="3"/>
        <v>464.625</v>
      </c>
      <c r="M38" s="103">
        <f t="shared" si="4"/>
        <v>442.47787499999998</v>
      </c>
      <c r="N38" s="104">
        <f t="shared" si="5"/>
        <v>619.5</v>
      </c>
      <c r="O38" s="61" t="s">
        <v>394</v>
      </c>
      <c r="P38" s="102">
        <f t="shared" si="10"/>
        <v>508.84955624999992</v>
      </c>
      <c r="Q38" s="102">
        <f t="shared" si="0"/>
        <v>567.875</v>
      </c>
      <c r="R38" s="102">
        <f t="shared" si="1"/>
        <v>516.25</v>
      </c>
      <c r="S38" s="102">
        <f t="shared" si="7"/>
        <v>511.08750000000003</v>
      </c>
      <c r="T38" s="102">
        <f t="shared" si="8"/>
        <v>442.47787499999998</v>
      </c>
      <c r="U38" s="18">
        <f t="shared" si="9"/>
        <v>534.31874999999991</v>
      </c>
    </row>
    <row r="39" spans="1:21" s="5" customFormat="1" ht="14.25" customHeight="1" x14ac:dyDescent="0.25">
      <c r="A39" s="80" t="s">
        <v>1951</v>
      </c>
      <c r="B39" s="6" t="s">
        <v>47</v>
      </c>
      <c r="C39" s="47" t="s">
        <v>875</v>
      </c>
      <c r="D39" s="47" t="s">
        <v>894</v>
      </c>
      <c r="E39" s="47" t="s">
        <v>894</v>
      </c>
      <c r="F39" s="47" t="s">
        <v>897</v>
      </c>
      <c r="G39" s="47" t="s">
        <v>898</v>
      </c>
      <c r="H39" s="45" t="s">
        <v>167</v>
      </c>
      <c r="I39" s="76">
        <v>330</v>
      </c>
      <c r="J39" s="69">
        <v>0.75</v>
      </c>
      <c r="K39" s="139">
        <f t="shared" si="2"/>
        <v>577.5</v>
      </c>
      <c r="L39" s="103">
        <f t="shared" si="3"/>
        <v>519.75</v>
      </c>
      <c r="M39" s="103">
        <f t="shared" si="4"/>
        <v>494.97524999999996</v>
      </c>
      <c r="N39" s="104">
        <f t="shared" si="5"/>
        <v>693</v>
      </c>
      <c r="O39" s="61" t="s">
        <v>394</v>
      </c>
      <c r="P39" s="102">
        <f t="shared" si="10"/>
        <v>569.22153749999995</v>
      </c>
      <c r="Q39" s="102">
        <f t="shared" si="0"/>
        <v>635.25</v>
      </c>
      <c r="R39" s="102">
        <f t="shared" si="1"/>
        <v>577.5</v>
      </c>
      <c r="S39" s="102">
        <f t="shared" si="7"/>
        <v>571.72500000000002</v>
      </c>
      <c r="T39" s="102">
        <f t="shared" si="8"/>
        <v>494.97524999999996</v>
      </c>
      <c r="U39" s="18">
        <f t="shared" si="9"/>
        <v>597.71249999999998</v>
      </c>
    </row>
    <row r="40" spans="1:21" s="5" customFormat="1" ht="14.25" customHeight="1" x14ac:dyDescent="0.25">
      <c r="A40" s="80" t="s">
        <v>1952</v>
      </c>
      <c r="B40" s="47" t="s">
        <v>47</v>
      </c>
      <c r="C40" s="47" t="s">
        <v>875</v>
      </c>
      <c r="D40" s="47" t="s">
        <v>894</v>
      </c>
      <c r="E40" s="47" t="s">
        <v>894</v>
      </c>
      <c r="F40" s="47" t="s">
        <v>899</v>
      </c>
      <c r="G40" s="47" t="s">
        <v>900</v>
      </c>
      <c r="H40" s="45" t="s">
        <v>167</v>
      </c>
      <c r="I40" s="66">
        <v>370</v>
      </c>
      <c r="J40" s="69">
        <v>0.75</v>
      </c>
      <c r="K40" s="138">
        <f t="shared" si="2"/>
        <v>647.5</v>
      </c>
      <c r="L40" s="103">
        <f t="shared" si="3"/>
        <v>582.75</v>
      </c>
      <c r="M40" s="103">
        <f t="shared" si="4"/>
        <v>554.97225000000003</v>
      </c>
      <c r="N40" s="103">
        <f t="shared" si="5"/>
        <v>777</v>
      </c>
      <c r="O40" s="60" t="s">
        <v>394</v>
      </c>
      <c r="P40" s="102">
        <f t="shared" si="10"/>
        <v>638.21808750000002</v>
      </c>
      <c r="Q40" s="102">
        <f t="shared" si="0"/>
        <v>712.25000000000011</v>
      </c>
      <c r="R40" s="102">
        <f t="shared" si="1"/>
        <v>647.5</v>
      </c>
      <c r="S40" s="102">
        <f t="shared" si="7"/>
        <v>641.02500000000009</v>
      </c>
      <c r="T40" s="102">
        <f t="shared" si="8"/>
        <v>554.97225000000003</v>
      </c>
      <c r="U40" s="18">
        <f t="shared" si="9"/>
        <v>670.16249999999991</v>
      </c>
    </row>
    <row r="41" spans="1:21" s="5" customFormat="1" ht="14.25" customHeight="1" x14ac:dyDescent="0.25">
      <c r="A41" s="80" t="s">
        <v>1953</v>
      </c>
      <c r="B41" s="47" t="s">
        <v>47</v>
      </c>
      <c r="C41" s="47" t="s">
        <v>875</v>
      </c>
      <c r="D41" s="47" t="s">
        <v>894</v>
      </c>
      <c r="E41" s="47" t="s">
        <v>894</v>
      </c>
      <c r="F41" s="47" t="s">
        <v>901</v>
      </c>
      <c r="G41" s="47" t="s">
        <v>902</v>
      </c>
      <c r="H41" s="45" t="s">
        <v>167</v>
      </c>
      <c r="I41" s="66">
        <v>445</v>
      </c>
      <c r="J41" s="69">
        <v>0.75</v>
      </c>
      <c r="K41" s="138">
        <f t="shared" si="2"/>
        <v>778.75</v>
      </c>
      <c r="L41" s="103">
        <f t="shared" si="3"/>
        <v>700.875</v>
      </c>
      <c r="M41" s="103">
        <f t="shared" si="4"/>
        <v>667.46662500000002</v>
      </c>
      <c r="N41" s="103">
        <f t="shared" si="5"/>
        <v>934.5</v>
      </c>
      <c r="O41" s="60" t="s">
        <v>394</v>
      </c>
      <c r="P41" s="102">
        <f t="shared" si="10"/>
        <v>767.58661874999996</v>
      </c>
      <c r="Q41" s="102">
        <f t="shared" si="0"/>
        <v>856.62500000000011</v>
      </c>
      <c r="R41" s="102">
        <f t="shared" si="1"/>
        <v>778.75</v>
      </c>
      <c r="S41" s="102">
        <f t="shared" si="7"/>
        <v>770.96250000000009</v>
      </c>
      <c r="T41" s="102">
        <f t="shared" si="8"/>
        <v>667.46662500000002</v>
      </c>
      <c r="U41" s="18">
        <f t="shared" si="9"/>
        <v>806.00624999999991</v>
      </c>
    </row>
    <row r="42" spans="1:21" s="4" customFormat="1" ht="14.25" customHeight="1" x14ac:dyDescent="0.25">
      <c r="A42" s="80" t="s">
        <v>1954</v>
      </c>
      <c r="B42" s="6" t="s">
        <v>47</v>
      </c>
      <c r="C42" s="47" t="s">
        <v>875</v>
      </c>
      <c r="D42" s="6" t="s">
        <v>903</v>
      </c>
      <c r="E42" s="6" t="s">
        <v>903</v>
      </c>
      <c r="F42" s="47" t="s">
        <v>904</v>
      </c>
      <c r="G42" s="6" t="s">
        <v>905</v>
      </c>
      <c r="H42" s="26" t="s">
        <v>167</v>
      </c>
      <c r="I42" s="76">
        <v>235</v>
      </c>
      <c r="J42" s="70">
        <v>0.75</v>
      </c>
      <c r="K42" s="139">
        <f t="shared" si="2"/>
        <v>411.25</v>
      </c>
      <c r="L42" s="103">
        <f t="shared" si="3"/>
        <v>370.125</v>
      </c>
      <c r="M42" s="103">
        <f t="shared" si="4"/>
        <v>352.48237499999999</v>
      </c>
      <c r="N42" s="104">
        <f t="shared" si="5"/>
        <v>493.5</v>
      </c>
      <c r="O42" s="61" t="s">
        <v>394</v>
      </c>
      <c r="P42" s="102">
        <f t="shared" si="10"/>
        <v>405.35473124999993</v>
      </c>
      <c r="Q42" s="102">
        <f t="shared" si="0"/>
        <v>452.37500000000006</v>
      </c>
      <c r="R42" s="102">
        <f t="shared" si="1"/>
        <v>411.25</v>
      </c>
      <c r="S42" s="102">
        <f t="shared" si="7"/>
        <v>407.13750000000005</v>
      </c>
      <c r="T42" s="102">
        <f t="shared" si="8"/>
        <v>352.48237499999999</v>
      </c>
      <c r="U42" s="18">
        <f t="shared" si="9"/>
        <v>425.64374999999995</v>
      </c>
    </row>
    <row r="43" spans="1:21" s="5" customFormat="1" ht="14.25" customHeight="1" x14ac:dyDescent="0.25">
      <c r="A43" s="80" t="s">
        <v>1955</v>
      </c>
      <c r="B43" s="47" t="s">
        <v>47</v>
      </c>
      <c r="C43" s="47" t="s">
        <v>875</v>
      </c>
      <c r="D43" s="6" t="s">
        <v>903</v>
      </c>
      <c r="E43" s="47" t="s">
        <v>903</v>
      </c>
      <c r="F43" s="47" t="s">
        <v>906</v>
      </c>
      <c r="G43" s="6" t="s">
        <v>907</v>
      </c>
      <c r="H43" s="45" t="s">
        <v>167</v>
      </c>
      <c r="I43" s="66">
        <v>270</v>
      </c>
      <c r="J43" s="70">
        <v>0.75</v>
      </c>
      <c r="K43" s="138">
        <f t="shared" si="2"/>
        <v>472.5</v>
      </c>
      <c r="L43" s="103">
        <f t="shared" si="3"/>
        <v>425.25</v>
      </c>
      <c r="M43" s="103">
        <f t="shared" si="4"/>
        <v>404.97974999999997</v>
      </c>
      <c r="N43" s="103">
        <f t="shared" si="5"/>
        <v>567</v>
      </c>
      <c r="O43" s="60" t="s">
        <v>394</v>
      </c>
      <c r="P43" s="102">
        <f t="shared" si="10"/>
        <v>465.72671249999991</v>
      </c>
      <c r="Q43" s="102">
        <f t="shared" si="0"/>
        <v>519.75</v>
      </c>
      <c r="R43" s="102">
        <f t="shared" si="1"/>
        <v>472.5</v>
      </c>
      <c r="S43" s="102">
        <f t="shared" si="7"/>
        <v>467.77500000000003</v>
      </c>
      <c r="T43" s="102">
        <f t="shared" si="8"/>
        <v>404.97974999999997</v>
      </c>
      <c r="U43" s="18">
        <f t="shared" si="9"/>
        <v>489.03749999999997</v>
      </c>
    </row>
    <row r="44" spans="1:21" s="5" customFormat="1" ht="14.25" customHeight="1" x14ac:dyDescent="0.25">
      <c r="A44" s="80" t="s">
        <v>1956</v>
      </c>
      <c r="B44" s="6" t="s">
        <v>47</v>
      </c>
      <c r="C44" s="47" t="s">
        <v>875</v>
      </c>
      <c r="D44" s="6" t="s">
        <v>903</v>
      </c>
      <c r="E44" s="6" t="s">
        <v>903</v>
      </c>
      <c r="F44" s="47" t="s">
        <v>908</v>
      </c>
      <c r="G44" s="6" t="s">
        <v>909</v>
      </c>
      <c r="H44" s="26" t="s">
        <v>167</v>
      </c>
      <c r="I44" s="76">
        <v>310</v>
      </c>
      <c r="J44" s="70">
        <v>0.75</v>
      </c>
      <c r="K44" s="139">
        <f t="shared" si="2"/>
        <v>542.5</v>
      </c>
      <c r="L44" s="103">
        <f t="shared" si="3"/>
        <v>488.25</v>
      </c>
      <c r="M44" s="103">
        <f t="shared" si="4"/>
        <v>464.97674999999998</v>
      </c>
      <c r="N44" s="104">
        <f t="shared" si="5"/>
        <v>651</v>
      </c>
      <c r="O44" s="61" t="s">
        <v>394</v>
      </c>
      <c r="P44" s="102">
        <f t="shared" si="10"/>
        <v>534.72326249999992</v>
      </c>
      <c r="Q44" s="102">
        <f t="shared" si="0"/>
        <v>596.75</v>
      </c>
      <c r="R44" s="102">
        <f t="shared" si="1"/>
        <v>542.5</v>
      </c>
      <c r="S44" s="102">
        <f t="shared" si="7"/>
        <v>537.07500000000005</v>
      </c>
      <c r="T44" s="102">
        <f t="shared" si="8"/>
        <v>464.97674999999998</v>
      </c>
      <c r="U44" s="18">
        <f t="shared" si="9"/>
        <v>561.48749999999995</v>
      </c>
    </row>
    <row r="45" spans="1:21" s="5" customFormat="1" ht="14.25" customHeight="1" x14ac:dyDescent="0.25">
      <c r="A45" s="80" t="s">
        <v>1957</v>
      </c>
      <c r="B45" s="6" t="s">
        <v>47</v>
      </c>
      <c r="C45" s="47" t="s">
        <v>875</v>
      </c>
      <c r="D45" s="6" t="s">
        <v>903</v>
      </c>
      <c r="E45" s="6" t="s">
        <v>903</v>
      </c>
      <c r="F45" s="47" t="s">
        <v>910</v>
      </c>
      <c r="G45" s="6" t="s">
        <v>911</v>
      </c>
      <c r="H45" s="45" t="s">
        <v>167</v>
      </c>
      <c r="I45" s="76">
        <v>385</v>
      </c>
      <c r="J45" s="70">
        <v>0.75</v>
      </c>
      <c r="K45" s="139">
        <f t="shared" si="2"/>
        <v>673.75</v>
      </c>
      <c r="L45" s="103">
        <f t="shared" si="3"/>
        <v>606.375</v>
      </c>
      <c r="M45" s="103">
        <f t="shared" si="4"/>
        <v>577.47112500000003</v>
      </c>
      <c r="N45" s="104">
        <f t="shared" si="5"/>
        <v>808.5</v>
      </c>
      <c r="O45" s="60" t="s">
        <v>394</v>
      </c>
      <c r="P45" s="102">
        <f t="shared" si="10"/>
        <v>664.09179374999997</v>
      </c>
      <c r="Q45" s="102">
        <f t="shared" si="0"/>
        <v>741.12500000000011</v>
      </c>
      <c r="R45" s="102">
        <f t="shared" si="1"/>
        <v>673.75</v>
      </c>
      <c r="S45" s="102">
        <f t="shared" si="7"/>
        <v>667.01250000000005</v>
      </c>
      <c r="T45" s="102">
        <f t="shared" si="8"/>
        <v>577.47112500000003</v>
      </c>
      <c r="U45" s="18">
        <f t="shared" si="9"/>
        <v>697.33124999999995</v>
      </c>
    </row>
    <row r="46" spans="1:21" s="5" customFormat="1" ht="14.25" customHeight="1" x14ac:dyDescent="0.25">
      <c r="A46" s="80" t="s">
        <v>1958</v>
      </c>
      <c r="B46" s="6" t="s">
        <v>47</v>
      </c>
      <c r="C46" s="47" t="s">
        <v>912</v>
      </c>
      <c r="D46" s="6" t="s">
        <v>913</v>
      </c>
      <c r="E46" s="6" t="s">
        <v>913</v>
      </c>
      <c r="F46" s="47" t="s">
        <v>914</v>
      </c>
      <c r="G46" s="6" t="s">
        <v>915</v>
      </c>
      <c r="H46" s="45" t="s">
        <v>167</v>
      </c>
      <c r="I46" s="76">
        <v>30</v>
      </c>
      <c r="J46" s="70">
        <v>0.75</v>
      </c>
      <c r="K46" s="139">
        <f t="shared" si="2"/>
        <v>52.5</v>
      </c>
      <c r="L46" s="103">
        <f t="shared" si="3"/>
        <v>47.25</v>
      </c>
      <c r="M46" s="103">
        <f>K46*0.8571</f>
        <v>44.997749999999996</v>
      </c>
      <c r="N46" s="104">
        <f t="shared" si="5"/>
        <v>63</v>
      </c>
      <c r="O46" s="61" t="s">
        <v>394</v>
      </c>
      <c r="P46" s="102">
        <f t="shared" si="10"/>
        <v>51.747412499999989</v>
      </c>
      <c r="Q46" s="102">
        <f t="shared" si="0"/>
        <v>57.750000000000007</v>
      </c>
      <c r="R46" s="102">
        <f t="shared" si="1"/>
        <v>52.5</v>
      </c>
      <c r="S46" s="102">
        <f t="shared" si="7"/>
        <v>51.975000000000001</v>
      </c>
      <c r="T46" s="102">
        <f t="shared" si="8"/>
        <v>44.997749999999996</v>
      </c>
      <c r="U46" s="18">
        <f t="shared" si="9"/>
        <v>54.337499999999999</v>
      </c>
    </row>
    <row r="47" spans="1:21" s="5" customFormat="1" ht="14.25" customHeight="1" x14ac:dyDescent="0.25">
      <c r="A47" s="80" t="s">
        <v>1959</v>
      </c>
      <c r="B47" s="6" t="s">
        <v>47</v>
      </c>
      <c r="C47" s="47" t="s">
        <v>912</v>
      </c>
      <c r="D47" s="6" t="s">
        <v>913</v>
      </c>
      <c r="E47" s="6" t="s">
        <v>913</v>
      </c>
      <c r="F47" s="47" t="s">
        <v>916</v>
      </c>
      <c r="G47" s="6" t="s">
        <v>917</v>
      </c>
      <c r="H47" s="26" t="s">
        <v>167</v>
      </c>
      <c r="I47" s="76">
        <v>40</v>
      </c>
      <c r="J47" s="70">
        <v>0.75</v>
      </c>
      <c r="K47" s="139">
        <f t="shared" si="2"/>
        <v>70</v>
      </c>
      <c r="L47" s="103">
        <f t="shared" si="3"/>
        <v>63</v>
      </c>
      <c r="M47" s="103">
        <f t="shared" si="4"/>
        <v>59.997</v>
      </c>
      <c r="N47" s="104">
        <f t="shared" si="5"/>
        <v>84</v>
      </c>
      <c r="O47" s="61" t="s">
        <v>394</v>
      </c>
      <c r="P47" s="102">
        <f t="shared" si="10"/>
        <v>68.996549999999999</v>
      </c>
      <c r="Q47" s="102">
        <f t="shared" si="0"/>
        <v>77</v>
      </c>
      <c r="R47" s="102">
        <f t="shared" si="1"/>
        <v>70</v>
      </c>
      <c r="S47" s="102">
        <f t="shared" si="7"/>
        <v>69.300000000000011</v>
      </c>
      <c r="T47" s="102">
        <f t="shared" si="8"/>
        <v>59.997</v>
      </c>
      <c r="U47" s="18">
        <f t="shared" si="9"/>
        <v>72.449999999999989</v>
      </c>
    </row>
    <row r="48" spans="1:21" s="5" customFormat="1" ht="14.25" customHeight="1" x14ac:dyDescent="0.25">
      <c r="A48" s="80" t="s">
        <v>1960</v>
      </c>
      <c r="B48" s="6" t="s">
        <v>47</v>
      </c>
      <c r="C48" s="47" t="s">
        <v>912</v>
      </c>
      <c r="D48" s="6" t="s">
        <v>913</v>
      </c>
      <c r="E48" s="6" t="s">
        <v>913</v>
      </c>
      <c r="F48" s="47" t="s">
        <v>918</v>
      </c>
      <c r="G48" s="6" t="s">
        <v>919</v>
      </c>
      <c r="H48" s="26" t="s">
        <v>167</v>
      </c>
      <c r="I48" s="76">
        <v>50</v>
      </c>
      <c r="J48" s="70">
        <v>0.75</v>
      </c>
      <c r="K48" s="139">
        <f t="shared" si="2"/>
        <v>87.5</v>
      </c>
      <c r="L48" s="103">
        <f t="shared" si="3"/>
        <v>78.75</v>
      </c>
      <c r="M48" s="103">
        <f t="shared" si="4"/>
        <v>74.996250000000003</v>
      </c>
      <c r="N48" s="104">
        <f t="shared" si="5"/>
        <v>105</v>
      </c>
      <c r="O48" s="61" t="s">
        <v>394</v>
      </c>
      <c r="P48" s="102">
        <f t="shared" si="10"/>
        <v>86.245687500000003</v>
      </c>
      <c r="Q48" s="102">
        <f t="shared" si="0"/>
        <v>96.250000000000014</v>
      </c>
      <c r="R48" s="102">
        <f t="shared" si="1"/>
        <v>87.5</v>
      </c>
      <c r="S48" s="102">
        <f t="shared" si="7"/>
        <v>86.625</v>
      </c>
      <c r="T48" s="102">
        <f t="shared" si="8"/>
        <v>74.996250000000003</v>
      </c>
      <c r="U48" s="18">
        <f t="shared" si="9"/>
        <v>90.5625</v>
      </c>
    </row>
    <row r="49" spans="1:21" s="5" customFormat="1" ht="14.25" customHeight="1" x14ac:dyDescent="0.25">
      <c r="A49" s="80" t="s">
        <v>1961</v>
      </c>
      <c r="B49" s="6" t="s">
        <v>47</v>
      </c>
      <c r="C49" s="47" t="s">
        <v>912</v>
      </c>
      <c r="D49" s="6" t="s">
        <v>913</v>
      </c>
      <c r="E49" s="6" t="s">
        <v>913</v>
      </c>
      <c r="F49" s="47" t="s">
        <v>920</v>
      </c>
      <c r="G49" s="6" t="s">
        <v>921</v>
      </c>
      <c r="H49" s="26" t="s">
        <v>167</v>
      </c>
      <c r="I49" s="76">
        <v>60</v>
      </c>
      <c r="J49" s="70">
        <v>0.75</v>
      </c>
      <c r="K49" s="139">
        <f t="shared" si="2"/>
        <v>105</v>
      </c>
      <c r="L49" s="103">
        <f t="shared" si="3"/>
        <v>94.5</v>
      </c>
      <c r="M49" s="103">
        <f t="shared" si="4"/>
        <v>89.995499999999993</v>
      </c>
      <c r="N49" s="104">
        <f t="shared" si="5"/>
        <v>126</v>
      </c>
      <c r="O49" s="61" t="s">
        <v>394</v>
      </c>
      <c r="P49" s="102">
        <f t="shared" si="10"/>
        <v>103.49482499999998</v>
      </c>
      <c r="Q49" s="102">
        <f t="shared" si="0"/>
        <v>115.50000000000001</v>
      </c>
      <c r="R49" s="102">
        <f t="shared" si="1"/>
        <v>105</v>
      </c>
      <c r="S49" s="102">
        <f t="shared" si="7"/>
        <v>103.95</v>
      </c>
      <c r="T49" s="102">
        <f t="shared" si="8"/>
        <v>89.995499999999993</v>
      </c>
      <c r="U49" s="18">
        <f t="shared" si="9"/>
        <v>108.675</v>
      </c>
    </row>
    <row r="50" spans="1:21" s="5" customFormat="1" ht="14.25" customHeight="1" x14ac:dyDescent="0.25">
      <c r="A50" s="80" t="s">
        <v>1962</v>
      </c>
      <c r="B50" s="6" t="s">
        <v>47</v>
      </c>
      <c r="C50" s="47" t="s">
        <v>912</v>
      </c>
      <c r="D50" s="6" t="s">
        <v>922</v>
      </c>
      <c r="E50" s="6" t="s">
        <v>922</v>
      </c>
      <c r="F50" s="47" t="s">
        <v>923</v>
      </c>
      <c r="G50" s="6" t="s">
        <v>924</v>
      </c>
      <c r="H50" s="45" t="s">
        <v>167</v>
      </c>
      <c r="I50" s="76">
        <v>30</v>
      </c>
      <c r="J50" s="70">
        <v>0.75</v>
      </c>
      <c r="K50" s="139">
        <f t="shared" si="2"/>
        <v>52.5</v>
      </c>
      <c r="L50" s="103">
        <f t="shared" si="3"/>
        <v>47.25</v>
      </c>
      <c r="M50" s="103">
        <f t="shared" si="4"/>
        <v>44.997749999999996</v>
      </c>
      <c r="N50" s="104">
        <f t="shared" si="5"/>
        <v>63</v>
      </c>
      <c r="O50" s="61" t="s">
        <v>394</v>
      </c>
      <c r="P50" s="102">
        <f t="shared" si="10"/>
        <v>51.747412499999989</v>
      </c>
      <c r="Q50" s="102">
        <f t="shared" si="0"/>
        <v>57.750000000000007</v>
      </c>
      <c r="R50" s="102">
        <f t="shared" si="1"/>
        <v>52.5</v>
      </c>
      <c r="S50" s="102">
        <f t="shared" si="7"/>
        <v>51.975000000000001</v>
      </c>
      <c r="T50" s="102">
        <f t="shared" si="8"/>
        <v>44.997749999999996</v>
      </c>
      <c r="U50" s="18">
        <f t="shared" si="9"/>
        <v>54.337499999999999</v>
      </c>
    </row>
    <row r="51" spans="1:21" s="5" customFormat="1" ht="14.25" customHeight="1" x14ac:dyDescent="0.25">
      <c r="A51" s="80" t="s">
        <v>1963</v>
      </c>
      <c r="B51" s="6" t="s">
        <v>47</v>
      </c>
      <c r="C51" s="47" t="s">
        <v>912</v>
      </c>
      <c r="D51" s="6" t="s">
        <v>922</v>
      </c>
      <c r="E51" s="6" t="s">
        <v>922</v>
      </c>
      <c r="F51" s="47" t="s">
        <v>925</v>
      </c>
      <c r="G51" s="6" t="s">
        <v>926</v>
      </c>
      <c r="H51" s="45" t="s">
        <v>167</v>
      </c>
      <c r="I51" s="76">
        <v>40</v>
      </c>
      <c r="J51" s="70">
        <v>0.75</v>
      </c>
      <c r="K51" s="139">
        <f t="shared" si="2"/>
        <v>70</v>
      </c>
      <c r="L51" s="103">
        <f t="shared" si="3"/>
        <v>63</v>
      </c>
      <c r="M51" s="103">
        <f t="shared" si="4"/>
        <v>59.997</v>
      </c>
      <c r="N51" s="104">
        <f t="shared" si="5"/>
        <v>84</v>
      </c>
      <c r="O51" s="61" t="s">
        <v>394</v>
      </c>
      <c r="P51" s="102">
        <f t="shared" si="10"/>
        <v>68.996549999999999</v>
      </c>
      <c r="Q51" s="102">
        <f t="shared" si="0"/>
        <v>77</v>
      </c>
      <c r="R51" s="102">
        <f t="shared" si="1"/>
        <v>70</v>
      </c>
      <c r="S51" s="102">
        <f t="shared" si="7"/>
        <v>69.300000000000011</v>
      </c>
      <c r="T51" s="102">
        <f t="shared" si="8"/>
        <v>59.997</v>
      </c>
      <c r="U51" s="18">
        <f t="shared" si="9"/>
        <v>72.449999999999989</v>
      </c>
    </row>
    <row r="52" spans="1:21" s="5" customFormat="1" ht="14.25" customHeight="1" x14ac:dyDescent="0.25">
      <c r="A52" s="80" t="s">
        <v>1964</v>
      </c>
      <c r="B52" s="6" t="s">
        <v>47</v>
      </c>
      <c r="C52" s="47" t="s">
        <v>912</v>
      </c>
      <c r="D52" s="6" t="s">
        <v>922</v>
      </c>
      <c r="E52" s="6" t="s">
        <v>922</v>
      </c>
      <c r="F52" s="47" t="s">
        <v>927</v>
      </c>
      <c r="G52" s="6" t="s">
        <v>928</v>
      </c>
      <c r="H52" s="26" t="s">
        <v>167</v>
      </c>
      <c r="I52" s="76">
        <v>50</v>
      </c>
      <c r="J52" s="70">
        <v>0.75</v>
      </c>
      <c r="K52" s="139">
        <f t="shared" si="2"/>
        <v>87.5</v>
      </c>
      <c r="L52" s="103">
        <f t="shared" si="3"/>
        <v>78.75</v>
      </c>
      <c r="M52" s="103">
        <f t="shared" si="4"/>
        <v>74.996250000000003</v>
      </c>
      <c r="N52" s="104">
        <f t="shared" si="5"/>
        <v>105</v>
      </c>
      <c r="O52" s="61" t="s">
        <v>394</v>
      </c>
      <c r="P52" s="102">
        <f t="shared" si="10"/>
        <v>86.245687500000003</v>
      </c>
      <c r="Q52" s="102">
        <f t="shared" si="0"/>
        <v>96.250000000000014</v>
      </c>
      <c r="R52" s="102">
        <f t="shared" si="1"/>
        <v>87.5</v>
      </c>
      <c r="S52" s="102">
        <f t="shared" si="7"/>
        <v>86.625</v>
      </c>
      <c r="T52" s="102">
        <f t="shared" si="8"/>
        <v>74.996250000000003</v>
      </c>
      <c r="U52" s="18">
        <f t="shared" si="9"/>
        <v>90.5625</v>
      </c>
    </row>
    <row r="53" spans="1:21" s="5" customFormat="1" ht="14.25" customHeight="1" x14ac:dyDescent="0.25">
      <c r="A53" s="80" t="s">
        <v>1965</v>
      </c>
      <c r="B53" s="47" t="s">
        <v>47</v>
      </c>
      <c r="C53" s="47" t="s">
        <v>912</v>
      </c>
      <c r="D53" s="6" t="s">
        <v>922</v>
      </c>
      <c r="E53" s="47" t="s">
        <v>922</v>
      </c>
      <c r="F53" s="47" t="s">
        <v>929</v>
      </c>
      <c r="G53" s="6" t="s">
        <v>930</v>
      </c>
      <c r="H53" s="45" t="s">
        <v>167</v>
      </c>
      <c r="I53" s="66">
        <v>60</v>
      </c>
      <c r="J53" s="70">
        <v>0.75</v>
      </c>
      <c r="K53" s="138">
        <f t="shared" si="2"/>
        <v>105</v>
      </c>
      <c r="L53" s="103">
        <f t="shared" si="3"/>
        <v>94.5</v>
      </c>
      <c r="M53" s="103">
        <f t="shared" si="4"/>
        <v>89.995499999999993</v>
      </c>
      <c r="N53" s="103">
        <f t="shared" si="5"/>
        <v>126</v>
      </c>
      <c r="O53" s="60" t="s">
        <v>394</v>
      </c>
      <c r="P53" s="102">
        <f t="shared" si="10"/>
        <v>103.49482499999998</v>
      </c>
      <c r="Q53" s="102">
        <f t="shared" si="0"/>
        <v>115.50000000000001</v>
      </c>
      <c r="R53" s="102">
        <f t="shared" si="1"/>
        <v>105</v>
      </c>
      <c r="S53" s="102">
        <f t="shared" si="7"/>
        <v>103.95</v>
      </c>
      <c r="T53" s="102">
        <f t="shared" si="8"/>
        <v>89.995499999999993</v>
      </c>
      <c r="U53" s="18">
        <f t="shared" si="9"/>
        <v>108.675</v>
      </c>
    </row>
    <row r="54" spans="1:21" s="4" customFormat="1" ht="14.25" customHeight="1" x14ac:dyDescent="0.25">
      <c r="A54" s="80" t="s">
        <v>1966</v>
      </c>
      <c r="B54" s="6" t="s">
        <v>47</v>
      </c>
      <c r="C54" s="47" t="s">
        <v>912</v>
      </c>
      <c r="D54" s="6" t="s">
        <v>931</v>
      </c>
      <c r="E54" s="6" t="s">
        <v>931</v>
      </c>
      <c r="F54" s="47" t="s">
        <v>932</v>
      </c>
      <c r="G54" s="6" t="s">
        <v>933</v>
      </c>
      <c r="H54" s="26" t="s">
        <v>167</v>
      </c>
      <c r="I54" s="76">
        <v>30</v>
      </c>
      <c r="J54" s="70">
        <v>0.75</v>
      </c>
      <c r="K54" s="139">
        <f t="shared" si="2"/>
        <v>52.5</v>
      </c>
      <c r="L54" s="103">
        <f t="shared" si="3"/>
        <v>47.25</v>
      </c>
      <c r="M54" s="103">
        <f t="shared" si="4"/>
        <v>44.997749999999996</v>
      </c>
      <c r="N54" s="104">
        <f t="shared" si="5"/>
        <v>63</v>
      </c>
      <c r="O54" s="61" t="s">
        <v>394</v>
      </c>
      <c r="P54" s="102">
        <f t="shared" si="10"/>
        <v>51.747412499999989</v>
      </c>
      <c r="Q54" s="102">
        <f t="shared" si="0"/>
        <v>57.750000000000007</v>
      </c>
      <c r="R54" s="102">
        <f t="shared" si="1"/>
        <v>52.5</v>
      </c>
      <c r="S54" s="102">
        <f t="shared" si="7"/>
        <v>51.975000000000001</v>
      </c>
      <c r="T54" s="102">
        <f t="shared" si="8"/>
        <v>44.997749999999996</v>
      </c>
      <c r="U54" s="18">
        <f t="shared" si="9"/>
        <v>54.337499999999999</v>
      </c>
    </row>
    <row r="55" spans="1:21" s="5" customFormat="1" ht="14.25" customHeight="1" x14ac:dyDescent="0.25">
      <c r="A55" s="80" t="s">
        <v>1967</v>
      </c>
      <c r="B55" s="47" t="s">
        <v>47</v>
      </c>
      <c r="C55" s="47" t="s">
        <v>912</v>
      </c>
      <c r="D55" s="6" t="s">
        <v>931</v>
      </c>
      <c r="E55" s="47" t="s">
        <v>931</v>
      </c>
      <c r="F55" s="47" t="s">
        <v>934</v>
      </c>
      <c r="G55" s="6" t="s">
        <v>935</v>
      </c>
      <c r="H55" s="45" t="s">
        <v>167</v>
      </c>
      <c r="I55" s="66">
        <v>40</v>
      </c>
      <c r="J55" s="70">
        <v>0.75</v>
      </c>
      <c r="K55" s="138">
        <f t="shared" si="2"/>
        <v>70</v>
      </c>
      <c r="L55" s="103">
        <f t="shared" si="3"/>
        <v>63</v>
      </c>
      <c r="M55" s="103">
        <f t="shared" si="4"/>
        <v>59.997</v>
      </c>
      <c r="N55" s="103">
        <f t="shared" si="5"/>
        <v>84</v>
      </c>
      <c r="O55" s="60" t="s">
        <v>394</v>
      </c>
      <c r="P55" s="102">
        <f t="shared" si="10"/>
        <v>68.996549999999999</v>
      </c>
      <c r="Q55" s="102">
        <f t="shared" si="0"/>
        <v>77</v>
      </c>
      <c r="R55" s="102">
        <f t="shared" si="1"/>
        <v>70</v>
      </c>
      <c r="S55" s="102">
        <f t="shared" si="7"/>
        <v>69.300000000000011</v>
      </c>
      <c r="T55" s="102">
        <f t="shared" si="8"/>
        <v>59.997</v>
      </c>
      <c r="U55" s="18">
        <f t="shared" si="9"/>
        <v>72.449999999999989</v>
      </c>
    </row>
    <row r="56" spans="1:21" s="5" customFormat="1" ht="14.25" customHeight="1" x14ac:dyDescent="0.25">
      <c r="A56" s="80" t="s">
        <v>1968</v>
      </c>
      <c r="B56" s="47" t="s">
        <v>47</v>
      </c>
      <c r="C56" s="47" t="s">
        <v>912</v>
      </c>
      <c r="D56" s="6" t="s">
        <v>931</v>
      </c>
      <c r="E56" s="47" t="s">
        <v>931</v>
      </c>
      <c r="F56" s="47" t="s">
        <v>936</v>
      </c>
      <c r="G56" s="6" t="s">
        <v>937</v>
      </c>
      <c r="H56" s="45" t="s">
        <v>167</v>
      </c>
      <c r="I56" s="66">
        <v>50</v>
      </c>
      <c r="J56" s="70">
        <v>0.75</v>
      </c>
      <c r="K56" s="138">
        <f t="shared" si="2"/>
        <v>87.5</v>
      </c>
      <c r="L56" s="103">
        <f t="shared" si="3"/>
        <v>78.75</v>
      </c>
      <c r="M56" s="103">
        <f t="shared" si="4"/>
        <v>74.996250000000003</v>
      </c>
      <c r="N56" s="103">
        <f t="shared" si="5"/>
        <v>105</v>
      </c>
      <c r="O56" s="60" t="s">
        <v>394</v>
      </c>
      <c r="P56" s="102">
        <f t="shared" si="10"/>
        <v>86.245687500000003</v>
      </c>
      <c r="Q56" s="102">
        <f t="shared" si="0"/>
        <v>96.250000000000014</v>
      </c>
      <c r="R56" s="102">
        <f t="shared" si="1"/>
        <v>87.5</v>
      </c>
      <c r="S56" s="102">
        <f t="shared" si="7"/>
        <v>86.625</v>
      </c>
      <c r="T56" s="102">
        <f t="shared" si="8"/>
        <v>74.996250000000003</v>
      </c>
      <c r="U56" s="18">
        <f t="shared" si="9"/>
        <v>90.5625</v>
      </c>
    </row>
    <row r="57" spans="1:21" s="4" customFormat="1" ht="14.25" customHeight="1" x14ac:dyDescent="0.25">
      <c r="A57" s="80" t="s">
        <v>1969</v>
      </c>
      <c r="B57" s="6" t="s">
        <v>47</v>
      </c>
      <c r="C57" s="47" t="s">
        <v>912</v>
      </c>
      <c r="D57" s="6" t="s">
        <v>931</v>
      </c>
      <c r="E57" s="6" t="s">
        <v>931</v>
      </c>
      <c r="F57" s="47" t="s">
        <v>938</v>
      </c>
      <c r="G57" s="6" t="s">
        <v>939</v>
      </c>
      <c r="H57" s="26" t="s">
        <v>167</v>
      </c>
      <c r="I57" s="76">
        <v>60</v>
      </c>
      <c r="J57" s="70">
        <v>0.75</v>
      </c>
      <c r="K57" s="139">
        <f t="shared" si="2"/>
        <v>105</v>
      </c>
      <c r="L57" s="103">
        <f t="shared" si="3"/>
        <v>94.5</v>
      </c>
      <c r="M57" s="103">
        <f t="shared" si="4"/>
        <v>89.995499999999993</v>
      </c>
      <c r="N57" s="104">
        <f t="shared" si="5"/>
        <v>126</v>
      </c>
      <c r="O57" s="61" t="s">
        <v>394</v>
      </c>
      <c r="P57" s="102">
        <f t="shared" si="10"/>
        <v>103.49482499999998</v>
      </c>
      <c r="Q57" s="102">
        <f t="shared" si="0"/>
        <v>115.50000000000001</v>
      </c>
      <c r="R57" s="102">
        <f t="shared" si="1"/>
        <v>105</v>
      </c>
      <c r="S57" s="102">
        <f t="shared" si="7"/>
        <v>103.95</v>
      </c>
      <c r="T57" s="102">
        <f t="shared" si="8"/>
        <v>89.995499999999993</v>
      </c>
      <c r="U57" s="18">
        <f t="shared" si="9"/>
        <v>108.675</v>
      </c>
    </row>
    <row r="58" spans="1:21" s="5" customFormat="1" ht="14.25" customHeight="1" x14ac:dyDescent="0.25">
      <c r="A58" s="80" t="s">
        <v>1970</v>
      </c>
      <c r="B58" s="6" t="s">
        <v>47</v>
      </c>
      <c r="C58" s="47" t="s">
        <v>66</v>
      </c>
      <c r="D58" s="6" t="s">
        <v>940</v>
      </c>
      <c r="E58" s="6" t="s">
        <v>941</v>
      </c>
      <c r="F58" s="47" t="s">
        <v>942</v>
      </c>
      <c r="G58" s="6" t="s">
        <v>943</v>
      </c>
      <c r="H58" s="26" t="s">
        <v>167</v>
      </c>
      <c r="I58" s="76">
        <v>7.75</v>
      </c>
      <c r="J58" s="70">
        <v>0.75</v>
      </c>
      <c r="K58" s="139">
        <f t="shared" si="2"/>
        <v>13.5625</v>
      </c>
      <c r="L58" s="103">
        <f t="shared" si="3"/>
        <v>12.206250000000001</v>
      </c>
      <c r="M58" s="103">
        <f t="shared" si="4"/>
        <v>11.62441875</v>
      </c>
      <c r="N58" s="104">
        <f t="shared" si="5"/>
        <v>16.274999999999999</v>
      </c>
      <c r="O58" s="61" t="s">
        <v>168</v>
      </c>
      <c r="P58" s="102">
        <f t="shared" si="10"/>
        <v>13.368081562499999</v>
      </c>
      <c r="Q58" s="102">
        <f t="shared" si="0"/>
        <v>14.918750000000001</v>
      </c>
      <c r="R58" s="102">
        <f t="shared" si="1"/>
        <v>13.5625</v>
      </c>
      <c r="S58" s="102">
        <f t="shared" si="7"/>
        <v>13.426875000000003</v>
      </c>
      <c r="T58" s="102">
        <f t="shared" si="8"/>
        <v>11.62441875</v>
      </c>
      <c r="U58" s="18">
        <f t="shared" si="9"/>
        <v>14.0371875</v>
      </c>
    </row>
    <row r="59" spans="1:21" s="5" customFormat="1" ht="14.25" customHeight="1" x14ac:dyDescent="0.25">
      <c r="A59" s="80" t="s">
        <v>1971</v>
      </c>
      <c r="B59" s="6" t="s">
        <v>47</v>
      </c>
      <c r="C59" s="47" t="s">
        <v>66</v>
      </c>
      <c r="D59" s="6" t="s">
        <v>940</v>
      </c>
      <c r="E59" s="6" t="s">
        <v>941</v>
      </c>
      <c r="F59" s="47" t="s">
        <v>944</v>
      </c>
      <c r="G59" s="6" t="s">
        <v>945</v>
      </c>
      <c r="H59" s="26" t="s">
        <v>167</v>
      </c>
      <c r="I59" s="76">
        <v>9.9499999999999993</v>
      </c>
      <c r="J59" s="70">
        <v>0.75</v>
      </c>
      <c r="K59" s="139">
        <f t="shared" si="2"/>
        <v>17.412499999999998</v>
      </c>
      <c r="L59" s="103">
        <f t="shared" si="3"/>
        <v>15.671249999999999</v>
      </c>
      <c r="M59" s="103">
        <f t="shared" si="4"/>
        <v>14.924253749999998</v>
      </c>
      <c r="N59" s="104">
        <f t="shared" si="5"/>
        <v>20.894999999999996</v>
      </c>
      <c r="O59" s="61" t="s">
        <v>168</v>
      </c>
      <c r="P59" s="102">
        <f t="shared" si="10"/>
        <v>17.162891812499996</v>
      </c>
      <c r="Q59" s="102">
        <f t="shared" si="0"/>
        <v>19.153749999999999</v>
      </c>
      <c r="R59" s="102">
        <f t="shared" si="1"/>
        <v>17.412499999999998</v>
      </c>
      <c r="S59" s="102">
        <f t="shared" si="7"/>
        <v>17.238375000000001</v>
      </c>
      <c r="T59" s="102">
        <f t="shared" si="8"/>
        <v>14.924253749999998</v>
      </c>
      <c r="U59" s="18">
        <f t="shared" si="9"/>
        <v>18.021937499999996</v>
      </c>
    </row>
    <row r="60" spans="1:21" s="5" customFormat="1" ht="14.25" customHeight="1" x14ac:dyDescent="0.25">
      <c r="A60" s="80" t="s">
        <v>1972</v>
      </c>
      <c r="B60" s="6" t="s">
        <v>47</v>
      </c>
      <c r="C60" s="47" t="s">
        <v>66</v>
      </c>
      <c r="D60" s="6" t="s">
        <v>940</v>
      </c>
      <c r="E60" s="6" t="s">
        <v>941</v>
      </c>
      <c r="F60" s="47" t="s">
        <v>946</v>
      </c>
      <c r="G60" s="6" t="s">
        <v>947</v>
      </c>
      <c r="H60" s="45" t="s">
        <v>167</v>
      </c>
      <c r="I60" s="76">
        <v>10.65</v>
      </c>
      <c r="J60" s="70">
        <v>0.75</v>
      </c>
      <c r="K60" s="139">
        <f t="shared" si="2"/>
        <v>18.637499999999999</v>
      </c>
      <c r="L60" s="103">
        <f t="shared" si="3"/>
        <v>16.77375</v>
      </c>
      <c r="M60" s="145">
        <f t="shared" si="4"/>
        <v>15.974201249999998</v>
      </c>
      <c r="N60" s="104">
        <f t="shared" si="5"/>
        <v>22.364999999999998</v>
      </c>
      <c r="O60" s="61" t="s">
        <v>168</v>
      </c>
      <c r="P60" s="102">
        <f t="shared" si="10"/>
        <v>18.370331437499996</v>
      </c>
      <c r="Q60" s="102">
        <f t="shared" si="0"/>
        <v>20.501250000000002</v>
      </c>
      <c r="R60" s="102">
        <f t="shared" si="1"/>
        <v>18.637499999999999</v>
      </c>
      <c r="S60" s="102">
        <f t="shared" si="7"/>
        <v>18.451125000000001</v>
      </c>
      <c r="T60" s="102">
        <f t="shared" si="8"/>
        <v>15.974201249999998</v>
      </c>
      <c r="U60" s="18">
        <f t="shared" si="9"/>
        <v>19.289812499999996</v>
      </c>
    </row>
    <row r="61" spans="1:21" s="5" customFormat="1" ht="14.25" customHeight="1" x14ac:dyDescent="0.25">
      <c r="A61" s="80" t="s">
        <v>1973</v>
      </c>
      <c r="B61" s="6" t="s">
        <v>47</v>
      </c>
      <c r="C61" s="47" t="s">
        <v>66</v>
      </c>
      <c r="D61" s="6" t="s">
        <v>940</v>
      </c>
      <c r="E61" s="6" t="s">
        <v>941</v>
      </c>
      <c r="F61" s="47" t="s">
        <v>948</v>
      </c>
      <c r="G61" s="6" t="s">
        <v>949</v>
      </c>
      <c r="H61" s="45" t="s">
        <v>167</v>
      </c>
      <c r="I61" s="76">
        <v>12.35</v>
      </c>
      <c r="J61" s="70">
        <v>0.75</v>
      </c>
      <c r="K61" s="139">
        <f t="shared" si="2"/>
        <v>21.612500000000001</v>
      </c>
      <c r="L61" s="103">
        <f t="shared" si="3"/>
        <v>19.451250000000002</v>
      </c>
      <c r="M61" s="103">
        <f t="shared" si="4"/>
        <v>18.524073749999999</v>
      </c>
      <c r="N61" s="104">
        <f t="shared" si="5"/>
        <v>25.934999999999999</v>
      </c>
      <c r="O61" s="61" t="s">
        <v>168</v>
      </c>
      <c r="P61" s="102">
        <f t="shared" si="10"/>
        <v>21.302684812499997</v>
      </c>
      <c r="Q61" s="102">
        <f t="shared" si="0"/>
        <v>23.773750000000003</v>
      </c>
      <c r="R61" s="102">
        <f t="shared" si="1"/>
        <v>21.612500000000001</v>
      </c>
      <c r="S61" s="102">
        <f t="shared" si="7"/>
        <v>21.396375000000003</v>
      </c>
      <c r="T61" s="102">
        <f t="shared" si="8"/>
        <v>18.524073749999999</v>
      </c>
      <c r="U61" s="18">
        <f t="shared" si="9"/>
        <v>22.368937500000001</v>
      </c>
    </row>
    <row r="62" spans="1:21" s="5" customFormat="1" ht="14.25" customHeight="1" x14ac:dyDescent="0.25">
      <c r="A62" s="80" t="s">
        <v>1974</v>
      </c>
      <c r="B62" s="47" t="s">
        <v>47</v>
      </c>
      <c r="C62" s="47" t="s">
        <v>66</v>
      </c>
      <c r="D62" s="47" t="s">
        <v>940</v>
      </c>
      <c r="E62" s="47" t="s">
        <v>950</v>
      </c>
      <c r="F62" s="47" t="s">
        <v>950</v>
      </c>
      <c r="G62" s="47" t="s">
        <v>951</v>
      </c>
      <c r="H62" s="45" t="s">
        <v>167</v>
      </c>
      <c r="I62" s="66">
        <v>2.25</v>
      </c>
      <c r="J62" s="69">
        <v>0.75</v>
      </c>
      <c r="K62" s="138">
        <f t="shared" si="2"/>
        <v>3.9375</v>
      </c>
      <c r="L62" s="103">
        <f t="shared" si="3"/>
        <v>3.5437500000000002</v>
      </c>
      <c r="M62" s="103">
        <f t="shared" si="4"/>
        <v>3.3748312499999997</v>
      </c>
      <c r="N62" s="103">
        <f t="shared" si="5"/>
        <v>4.7249999999999996</v>
      </c>
      <c r="O62" s="60" t="s">
        <v>168</v>
      </c>
      <c r="P62" s="102">
        <f t="shared" si="10"/>
        <v>3.8810559374999993</v>
      </c>
      <c r="Q62" s="102">
        <f t="shared" si="0"/>
        <v>4.3312500000000007</v>
      </c>
      <c r="R62" s="102">
        <f t="shared" si="1"/>
        <v>3.9375</v>
      </c>
      <c r="S62" s="102">
        <f t="shared" si="7"/>
        <v>3.8981250000000007</v>
      </c>
      <c r="T62" s="102">
        <f t="shared" si="8"/>
        <v>3.3748312499999997</v>
      </c>
      <c r="U62" s="18">
        <f t="shared" si="9"/>
        <v>4.0753124999999999</v>
      </c>
    </row>
    <row r="63" spans="1:21" s="5" customFormat="1" ht="14.25" customHeight="1" x14ac:dyDescent="0.25">
      <c r="A63" s="80" t="s">
        <v>1975</v>
      </c>
      <c r="B63" s="47" t="s">
        <v>72</v>
      </c>
      <c r="C63" s="47" t="s">
        <v>92</v>
      </c>
      <c r="D63" s="47" t="s">
        <v>952</v>
      </c>
      <c r="E63" s="47" t="s">
        <v>953</v>
      </c>
      <c r="F63" s="47" t="s">
        <v>954</v>
      </c>
      <c r="G63" s="47" t="s">
        <v>955</v>
      </c>
      <c r="H63" s="45" t="s">
        <v>477</v>
      </c>
      <c r="I63" s="66">
        <v>24.95</v>
      </c>
      <c r="J63" s="69">
        <v>0.75</v>
      </c>
      <c r="K63" s="138">
        <f t="shared" si="2"/>
        <v>43.662500000000001</v>
      </c>
      <c r="L63" s="103">
        <f t="shared" si="3"/>
        <v>39.296250000000001</v>
      </c>
      <c r="M63" s="103">
        <f t="shared" si="4"/>
        <v>37.423128749999997</v>
      </c>
      <c r="N63" s="103">
        <f t="shared" si="5"/>
        <v>52.395000000000003</v>
      </c>
      <c r="O63" s="60" t="s">
        <v>394</v>
      </c>
      <c r="P63" s="102">
        <f t="shared" si="10"/>
        <v>43.036598062499991</v>
      </c>
      <c r="Q63" s="102">
        <f t="shared" si="0"/>
        <v>48.028750000000002</v>
      </c>
      <c r="R63" s="102">
        <f t="shared" si="1"/>
        <v>43.662500000000001</v>
      </c>
      <c r="S63" s="102">
        <f t="shared" si="7"/>
        <v>43.225875000000002</v>
      </c>
      <c r="T63" s="102">
        <f t="shared" si="8"/>
        <v>37.423128749999997</v>
      </c>
      <c r="U63" s="18">
        <f t="shared" si="9"/>
        <v>45.190687499999996</v>
      </c>
    </row>
    <row r="64" spans="1:21" s="5" customFormat="1" ht="14.25" customHeight="1" x14ac:dyDescent="0.25">
      <c r="A64" s="80" t="s">
        <v>1976</v>
      </c>
      <c r="B64" s="47" t="s">
        <v>72</v>
      </c>
      <c r="C64" s="47" t="s">
        <v>92</v>
      </c>
      <c r="D64" s="47" t="s">
        <v>956</v>
      </c>
      <c r="E64" s="47" t="s">
        <v>953</v>
      </c>
      <c r="F64" s="47" t="s">
        <v>957</v>
      </c>
      <c r="G64" s="47" t="s">
        <v>958</v>
      </c>
      <c r="H64" s="26" t="s">
        <v>477</v>
      </c>
      <c r="I64" s="66">
        <v>52.85</v>
      </c>
      <c r="J64" s="69">
        <v>0.75</v>
      </c>
      <c r="K64" s="138">
        <f t="shared" si="2"/>
        <v>92.487499999999997</v>
      </c>
      <c r="L64" s="103">
        <f t="shared" si="3"/>
        <v>83.238749999999996</v>
      </c>
      <c r="M64" s="103">
        <f t="shared" si="4"/>
        <v>79.271036249999995</v>
      </c>
      <c r="N64" s="103">
        <f t="shared" si="5"/>
        <v>110.985</v>
      </c>
      <c r="O64" s="60" t="s">
        <v>394</v>
      </c>
      <c r="P64" s="102">
        <f t="shared" si="10"/>
        <v>91.161691687499982</v>
      </c>
      <c r="Q64" s="102">
        <f t="shared" si="0"/>
        <v>101.73625</v>
      </c>
      <c r="R64" s="102">
        <f t="shared" si="1"/>
        <v>92.487499999999997</v>
      </c>
      <c r="S64" s="102">
        <f t="shared" si="7"/>
        <v>91.562624999999997</v>
      </c>
      <c r="T64" s="102">
        <f t="shared" si="8"/>
        <v>79.271036249999995</v>
      </c>
      <c r="U64" s="18">
        <f t="shared" si="9"/>
        <v>95.72456249999999</v>
      </c>
    </row>
    <row r="65" spans="1:21" s="5" customFormat="1" ht="14.25" customHeight="1" x14ac:dyDescent="0.25">
      <c r="A65" s="80" t="s">
        <v>1977</v>
      </c>
      <c r="B65" s="47" t="s">
        <v>72</v>
      </c>
      <c r="C65" s="47" t="s">
        <v>92</v>
      </c>
      <c r="D65" s="47" t="s">
        <v>959</v>
      </c>
      <c r="E65" s="47" t="s">
        <v>960</v>
      </c>
      <c r="F65" s="47" t="s">
        <v>102</v>
      </c>
      <c r="G65" s="47" t="s">
        <v>961</v>
      </c>
      <c r="H65" s="45" t="s">
        <v>477</v>
      </c>
      <c r="I65" s="66">
        <v>11.95</v>
      </c>
      <c r="J65" s="69">
        <v>0.75</v>
      </c>
      <c r="K65" s="138">
        <f t="shared" si="2"/>
        <v>20.912499999999998</v>
      </c>
      <c r="L65" s="103">
        <f t="shared" si="3"/>
        <v>18.821249999999999</v>
      </c>
      <c r="M65" s="103">
        <f t="shared" si="4"/>
        <v>17.924103749999997</v>
      </c>
      <c r="N65" s="103">
        <f t="shared" si="5"/>
        <v>25.094999999999995</v>
      </c>
      <c r="O65" s="60" t="s">
        <v>394</v>
      </c>
      <c r="P65" s="102">
        <f t="shared" si="10"/>
        <v>20.612719312499994</v>
      </c>
      <c r="Q65" s="102">
        <f t="shared" si="0"/>
        <v>23.00375</v>
      </c>
      <c r="R65" s="102">
        <f t="shared" si="1"/>
        <v>20.912499999999998</v>
      </c>
      <c r="S65" s="102">
        <f t="shared" si="7"/>
        <v>20.703375000000001</v>
      </c>
      <c r="T65" s="102">
        <f t="shared" si="8"/>
        <v>17.924103749999997</v>
      </c>
      <c r="U65" s="18">
        <f t="shared" si="9"/>
        <v>21.644437499999999</v>
      </c>
    </row>
    <row r="66" spans="1:21" s="4" customFormat="1" ht="14.25" customHeight="1" x14ac:dyDescent="0.25">
      <c r="A66" s="80" t="s">
        <v>1978</v>
      </c>
      <c r="B66" s="47" t="s">
        <v>72</v>
      </c>
      <c r="C66" s="47" t="s">
        <v>92</v>
      </c>
      <c r="D66" s="6" t="s">
        <v>962</v>
      </c>
      <c r="E66" s="47" t="s">
        <v>960</v>
      </c>
      <c r="F66" s="47" t="s">
        <v>963</v>
      </c>
      <c r="G66" s="47" t="s">
        <v>964</v>
      </c>
      <c r="H66" s="45" t="s">
        <v>477</v>
      </c>
      <c r="I66" s="66">
        <v>11.5</v>
      </c>
      <c r="J66" s="69">
        <v>0.75</v>
      </c>
      <c r="K66" s="138">
        <f t="shared" si="2"/>
        <v>20.125</v>
      </c>
      <c r="L66" s="103">
        <f t="shared" si="3"/>
        <v>18.112500000000001</v>
      </c>
      <c r="M66" s="103">
        <f t="shared" si="4"/>
        <v>17.2491375</v>
      </c>
      <c r="N66" s="103">
        <f t="shared" si="5"/>
        <v>24.15</v>
      </c>
      <c r="O66" s="60" t="s">
        <v>394</v>
      </c>
      <c r="P66" s="102">
        <f t="shared" si="10"/>
        <v>19.836508124999998</v>
      </c>
      <c r="Q66" s="102">
        <f t="shared" si="0"/>
        <v>22.137500000000003</v>
      </c>
      <c r="R66" s="102">
        <f t="shared" si="1"/>
        <v>20.125</v>
      </c>
      <c r="S66" s="102">
        <f t="shared" si="7"/>
        <v>19.923750000000002</v>
      </c>
      <c r="T66" s="102">
        <f t="shared" si="8"/>
        <v>17.2491375</v>
      </c>
      <c r="U66" s="18">
        <f t="shared" si="9"/>
        <v>20.829374999999999</v>
      </c>
    </row>
    <row r="67" spans="1:21" s="4" customFormat="1" ht="14.25" customHeight="1" x14ac:dyDescent="0.25">
      <c r="A67" s="80" t="s">
        <v>1979</v>
      </c>
      <c r="B67" s="48" t="s">
        <v>72</v>
      </c>
      <c r="C67" s="48" t="s">
        <v>92</v>
      </c>
      <c r="D67" s="48" t="s">
        <v>965</v>
      </c>
      <c r="E67" s="49" t="s">
        <v>966</v>
      </c>
      <c r="F67" s="48" t="s">
        <v>967</v>
      </c>
      <c r="G67" s="47" t="s">
        <v>968</v>
      </c>
      <c r="H67" s="45" t="s">
        <v>477</v>
      </c>
      <c r="I67" s="77">
        <v>3.5</v>
      </c>
      <c r="J67" s="71">
        <v>0.75</v>
      </c>
      <c r="K67" s="138">
        <f t="shared" si="2"/>
        <v>6.125</v>
      </c>
      <c r="L67" s="103">
        <f t="shared" si="3"/>
        <v>5.5125000000000002</v>
      </c>
      <c r="M67" s="103">
        <f t="shared" si="4"/>
        <v>5.2497375000000002</v>
      </c>
      <c r="N67" s="106">
        <f t="shared" si="5"/>
        <v>7.35</v>
      </c>
      <c r="O67" s="60" t="s">
        <v>394</v>
      </c>
      <c r="P67" s="102">
        <f t="shared" ref="P67:P89" si="11">(K67*0.8571)*1.15</f>
        <v>6.0371981249999997</v>
      </c>
      <c r="Q67" s="102">
        <f t="shared" ref="Q67:Q98" si="12">K67*1.1</f>
        <v>6.7375000000000007</v>
      </c>
      <c r="R67" s="102">
        <f t="shared" ref="R67:R130" si="13">K67</f>
        <v>6.125</v>
      </c>
      <c r="S67" s="102">
        <f t="shared" si="7"/>
        <v>6.0637500000000006</v>
      </c>
      <c r="T67" s="102">
        <f t="shared" si="8"/>
        <v>5.2497375000000002</v>
      </c>
      <c r="U67" s="18">
        <f t="shared" si="9"/>
        <v>6.3393749999999995</v>
      </c>
    </row>
    <row r="68" spans="1:21" s="5" customFormat="1" ht="14.25" customHeight="1" x14ac:dyDescent="0.25">
      <c r="A68" s="80" t="s">
        <v>1980</v>
      </c>
      <c r="B68" s="48" t="s">
        <v>72</v>
      </c>
      <c r="C68" s="48" t="s">
        <v>92</v>
      </c>
      <c r="D68" s="48" t="s">
        <v>965</v>
      </c>
      <c r="E68" s="49" t="s">
        <v>969</v>
      </c>
      <c r="F68" s="48" t="s">
        <v>970</v>
      </c>
      <c r="G68" s="47" t="s">
        <v>971</v>
      </c>
      <c r="H68" s="45" t="s">
        <v>477</v>
      </c>
      <c r="I68" s="77">
        <v>3.65</v>
      </c>
      <c r="J68" s="71">
        <v>0.75</v>
      </c>
      <c r="K68" s="138">
        <f t="shared" ref="K68:K89" si="14">I68*1.75</f>
        <v>6.3875000000000002</v>
      </c>
      <c r="L68" s="103">
        <f t="shared" ref="L68:L131" si="15">K68*0.9</f>
        <v>5.7487500000000002</v>
      </c>
      <c r="M68" s="103">
        <f t="shared" ref="M68:M131" si="16">K68*0.8571</f>
        <v>5.4747262499999998</v>
      </c>
      <c r="N68" s="106">
        <f t="shared" ref="N68:N131" si="17">K68*1.2</f>
        <v>7.665</v>
      </c>
      <c r="O68" s="60" t="s">
        <v>394</v>
      </c>
      <c r="P68" s="102">
        <f t="shared" si="11"/>
        <v>6.2959351874999996</v>
      </c>
      <c r="Q68" s="102">
        <f t="shared" si="12"/>
        <v>7.026250000000001</v>
      </c>
      <c r="R68" s="102">
        <f t="shared" si="13"/>
        <v>6.3875000000000002</v>
      </c>
      <c r="S68" s="102">
        <f t="shared" ref="S68:S89" si="18">(K68*0.9)*1.1</f>
        <v>6.3236250000000007</v>
      </c>
      <c r="T68" s="102">
        <f t="shared" ref="T68:T131" si="19">(K68*0.8571)</f>
        <v>5.4747262499999998</v>
      </c>
      <c r="U68" s="18">
        <f t="shared" ref="U68:U131" si="20">(K68*0.9)*1.15</f>
        <v>6.6110625000000001</v>
      </c>
    </row>
    <row r="69" spans="1:21" s="5" customFormat="1" ht="14.25" customHeight="1" x14ac:dyDescent="0.25">
      <c r="A69" s="80" t="s">
        <v>1981</v>
      </c>
      <c r="B69" s="47" t="s">
        <v>72</v>
      </c>
      <c r="C69" s="47" t="s">
        <v>92</v>
      </c>
      <c r="D69" s="47" t="s">
        <v>972</v>
      </c>
      <c r="E69" s="47" t="s">
        <v>973</v>
      </c>
      <c r="F69" s="47" t="s">
        <v>972</v>
      </c>
      <c r="G69" s="47" t="s">
        <v>974</v>
      </c>
      <c r="H69" s="45" t="s">
        <v>477</v>
      </c>
      <c r="I69" s="66">
        <v>4.3499999999999996</v>
      </c>
      <c r="J69" s="69">
        <v>0.75</v>
      </c>
      <c r="K69" s="138">
        <f t="shared" si="14"/>
        <v>7.6124999999999989</v>
      </c>
      <c r="L69" s="103">
        <f t="shared" si="15"/>
        <v>6.8512499999999994</v>
      </c>
      <c r="M69" s="103">
        <f t="shared" si="16"/>
        <v>6.5246737499999989</v>
      </c>
      <c r="N69" s="103">
        <f t="shared" si="17"/>
        <v>9.134999999999998</v>
      </c>
      <c r="O69" s="60" t="s">
        <v>394</v>
      </c>
      <c r="P69" s="102">
        <f t="shared" si="11"/>
        <v>7.5033748124999979</v>
      </c>
      <c r="Q69" s="102">
        <f t="shared" si="12"/>
        <v>8.3737499999999994</v>
      </c>
      <c r="R69" s="102">
        <f t="shared" si="13"/>
        <v>7.6124999999999989</v>
      </c>
      <c r="S69" s="102">
        <f t="shared" si="18"/>
        <v>7.5363749999999996</v>
      </c>
      <c r="T69" s="102">
        <f t="shared" si="19"/>
        <v>6.5246737499999989</v>
      </c>
      <c r="U69" s="18">
        <f t="shared" si="20"/>
        <v>7.8789374999999984</v>
      </c>
    </row>
    <row r="70" spans="1:21" s="5" customFormat="1" ht="14.25" customHeight="1" x14ac:dyDescent="0.25">
      <c r="A70" s="80" t="s">
        <v>1982</v>
      </c>
      <c r="B70" s="47" t="s">
        <v>975</v>
      </c>
      <c r="C70" s="47" t="s">
        <v>92</v>
      </c>
      <c r="D70" s="47" t="s">
        <v>976</v>
      </c>
      <c r="E70" s="47" t="s">
        <v>973</v>
      </c>
      <c r="F70" s="47" t="s">
        <v>977</v>
      </c>
      <c r="G70" s="47" t="s">
        <v>978</v>
      </c>
      <c r="H70" s="45" t="s">
        <v>477</v>
      </c>
      <c r="I70" s="66">
        <v>2.99</v>
      </c>
      <c r="J70" s="69">
        <v>0.75</v>
      </c>
      <c r="K70" s="138">
        <f t="shared" si="14"/>
        <v>5.2324999999999999</v>
      </c>
      <c r="L70" s="103">
        <f t="shared" si="15"/>
        <v>4.7092499999999999</v>
      </c>
      <c r="M70" s="103">
        <f t="shared" si="16"/>
        <v>4.4847757499999998</v>
      </c>
      <c r="N70" s="103">
        <f t="shared" si="17"/>
        <v>6.2789999999999999</v>
      </c>
      <c r="O70" s="60" t="s">
        <v>394</v>
      </c>
      <c r="P70" s="102">
        <f t="shared" si="11"/>
        <v>5.1574921124999991</v>
      </c>
      <c r="Q70" s="102">
        <f t="shared" si="12"/>
        <v>5.7557500000000008</v>
      </c>
      <c r="R70" s="102">
        <f t="shared" si="13"/>
        <v>5.2324999999999999</v>
      </c>
      <c r="S70" s="102">
        <f t="shared" si="18"/>
        <v>5.1801750000000002</v>
      </c>
      <c r="T70" s="102">
        <f t="shared" si="19"/>
        <v>4.4847757499999998</v>
      </c>
      <c r="U70" s="18">
        <f t="shared" si="20"/>
        <v>5.4156374999999999</v>
      </c>
    </row>
    <row r="71" spans="1:21" s="4" customFormat="1" ht="14.25" customHeight="1" x14ac:dyDescent="0.25">
      <c r="A71" s="80" t="s">
        <v>1983</v>
      </c>
      <c r="B71" s="6" t="s">
        <v>72</v>
      </c>
      <c r="C71" s="6" t="s">
        <v>92</v>
      </c>
      <c r="D71" s="6" t="s">
        <v>976</v>
      </c>
      <c r="E71" s="6" t="s">
        <v>979</v>
      </c>
      <c r="F71" s="6" t="s">
        <v>977</v>
      </c>
      <c r="G71" s="6" t="s">
        <v>980</v>
      </c>
      <c r="H71" s="6" t="s">
        <v>477</v>
      </c>
      <c r="I71" s="76">
        <v>2.99</v>
      </c>
      <c r="J71" s="70">
        <v>0.75</v>
      </c>
      <c r="K71" s="139">
        <f t="shared" si="14"/>
        <v>5.2324999999999999</v>
      </c>
      <c r="L71" s="103">
        <f t="shared" si="15"/>
        <v>4.7092499999999999</v>
      </c>
      <c r="M71" s="103">
        <f t="shared" si="16"/>
        <v>4.4847757499999998</v>
      </c>
      <c r="N71" s="104">
        <f t="shared" si="17"/>
        <v>6.2789999999999999</v>
      </c>
      <c r="O71" s="60" t="s">
        <v>394</v>
      </c>
      <c r="P71" s="102">
        <f t="shared" si="11"/>
        <v>5.1574921124999991</v>
      </c>
      <c r="Q71" s="102">
        <f t="shared" si="12"/>
        <v>5.7557500000000008</v>
      </c>
      <c r="R71" s="102">
        <f t="shared" si="13"/>
        <v>5.2324999999999999</v>
      </c>
      <c r="S71" s="102">
        <f t="shared" si="18"/>
        <v>5.1801750000000002</v>
      </c>
      <c r="T71" s="102">
        <f t="shared" si="19"/>
        <v>4.4847757499999998</v>
      </c>
      <c r="U71" s="18">
        <f t="shared" si="20"/>
        <v>5.4156374999999999</v>
      </c>
    </row>
    <row r="72" spans="1:21" s="5" customFormat="1" ht="14.25" customHeight="1" x14ac:dyDescent="0.25">
      <c r="A72" s="80" t="s">
        <v>1984</v>
      </c>
      <c r="B72" s="6" t="s">
        <v>72</v>
      </c>
      <c r="C72" s="6" t="s">
        <v>92</v>
      </c>
      <c r="D72" s="6" t="s">
        <v>981</v>
      </c>
      <c r="E72" s="6" t="s">
        <v>982</v>
      </c>
      <c r="F72" s="6" t="s">
        <v>983</v>
      </c>
      <c r="G72" s="6" t="s">
        <v>984</v>
      </c>
      <c r="H72" s="6" t="s">
        <v>477</v>
      </c>
      <c r="I72" s="76">
        <v>17.920000000000002</v>
      </c>
      <c r="J72" s="70">
        <v>0.75</v>
      </c>
      <c r="K72" s="139">
        <f t="shared" si="14"/>
        <v>31.360000000000003</v>
      </c>
      <c r="L72" s="103">
        <f t="shared" si="15"/>
        <v>28.224000000000004</v>
      </c>
      <c r="M72" s="103">
        <f t="shared" si="16"/>
        <v>26.878656000000003</v>
      </c>
      <c r="N72" s="104">
        <f t="shared" si="17"/>
        <v>37.632000000000005</v>
      </c>
      <c r="O72" s="60" t="s">
        <v>394</v>
      </c>
      <c r="P72" s="102">
        <f t="shared" si="11"/>
        <v>30.910454400000003</v>
      </c>
      <c r="Q72" s="102">
        <f t="shared" si="12"/>
        <v>34.496000000000009</v>
      </c>
      <c r="R72" s="102">
        <f t="shared" si="13"/>
        <v>31.360000000000003</v>
      </c>
      <c r="S72" s="102">
        <f t="shared" si="18"/>
        <v>31.046400000000006</v>
      </c>
      <c r="T72" s="102">
        <f t="shared" si="19"/>
        <v>26.878656000000003</v>
      </c>
      <c r="U72" s="18">
        <f t="shared" si="20"/>
        <v>32.457599999999999</v>
      </c>
    </row>
    <row r="73" spans="1:21" s="5" customFormat="1" ht="14.25" customHeight="1" x14ac:dyDescent="0.25">
      <c r="A73" s="80" t="s">
        <v>1985</v>
      </c>
      <c r="B73" s="6" t="s">
        <v>72</v>
      </c>
      <c r="C73" s="6" t="s">
        <v>92</v>
      </c>
      <c r="D73" s="6" t="s">
        <v>985</v>
      </c>
      <c r="E73" s="6" t="s">
        <v>986</v>
      </c>
      <c r="F73" s="6" t="s">
        <v>987</v>
      </c>
      <c r="G73" s="6" t="s">
        <v>988</v>
      </c>
      <c r="H73" s="6" t="s">
        <v>477</v>
      </c>
      <c r="I73" s="76">
        <v>4.5</v>
      </c>
      <c r="J73" s="70">
        <v>0.75</v>
      </c>
      <c r="K73" s="139">
        <f t="shared" si="14"/>
        <v>7.875</v>
      </c>
      <c r="L73" s="103">
        <f t="shared" si="15"/>
        <v>7.0875000000000004</v>
      </c>
      <c r="M73" s="103">
        <f t="shared" si="16"/>
        <v>6.7496624999999995</v>
      </c>
      <c r="N73" s="104">
        <f t="shared" si="17"/>
        <v>9.4499999999999993</v>
      </c>
      <c r="O73" s="60" t="s">
        <v>394</v>
      </c>
      <c r="P73" s="102">
        <f t="shared" si="11"/>
        <v>7.7621118749999987</v>
      </c>
      <c r="Q73" s="102">
        <f t="shared" si="12"/>
        <v>8.6625000000000014</v>
      </c>
      <c r="R73" s="102">
        <f t="shared" si="13"/>
        <v>7.875</v>
      </c>
      <c r="S73" s="102">
        <f t="shared" si="18"/>
        <v>7.7962500000000015</v>
      </c>
      <c r="T73" s="102">
        <f t="shared" si="19"/>
        <v>6.7496624999999995</v>
      </c>
      <c r="U73" s="18">
        <f t="shared" si="20"/>
        <v>8.1506249999999998</v>
      </c>
    </row>
    <row r="74" spans="1:21" s="5" customFormat="1" ht="14.25" customHeight="1" x14ac:dyDescent="0.25">
      <c r="A74" s="80" t="s">
        <v>1986</v>
      </c>
      <c r="B74" s="6" t="s">
        <v>72</v>
      </c>
      <c r="C74" s="6" t="s">
        <v>92</v>
      </c>
      <c r="D74" s="6" t="s">
        <v>989</v>
      </c>
      <c r="E74" s="6" t="s">
        <v>990</v>
      </c>
      <c r="F74" s="6" t="s">
        <v>109</v>
      </c>
      <c r="G74" s="6" t="s">
        <v>991</v>
      </c>
      <c r="H74" s="6" t="s">
        <v>477</v>
      </c>
      <c r="I74" s="76">
        <v>13.4</v>
      </c>
      <c r="J74" s="70">
        <v>0.75</v>
      </c>
      <c r="K74" s="139">
        <f t="shared" si="14"/>
        <v>23.45</v>
      </c>
      <c r="L74" s="103">
        <f t="shared" si="15"/>
        <v>21.105</v>
      </c>
      <c r="M74" s="103">
        <f t="shared" si="16"/>
        <v>20.098994999999999</v>
      </c>
      <c r="N74" s="104">
        <f t="shared" si="17"/>
        <v>28.139999999999997</v>
      </c>
      <c r="O74" s="60" t="s">
        <v>394</v>
      </c>
      <c r="P74" s="102">
        <f t="shared" si="11"/>
        <v>23.113844249999996</v>
      </c>
      <c r="Q74" s="102">
        <f t="shared" si="12"/>
        <v>25.795000000000002</v>
      </c>
      <c r="R74" s="102">
        <f t="shared" si="13"/>
        <v>23.45</v>
      </c>
      <c r="S74" s="102">
        <f t="shared" si="18"/>
        <v>23.215500000000002</v>
      </c>
      <c r="T74" s="102">
        <f t="shared" si="19"/>
        <v>20.098994999999999</v>
      </c>
      <c r="U74" s="18">
        <f t="shared" si="20"/>
        <v>24.27075</v>
      </c>
    </row>
    <row r="75" spans="1:21" s="5" customFormat="1" ht="14.25" customHeight="1" x14ac:dyDescent="0.25">
      <c r="A75" s="80" t="s">
        <v>1987</v>
      </c>
      <c r="B75" s="6" t="s">
        <v>72</v>
      </c>
      <c r="C75" s="6" t="s">
        <v>92</v>
      </c>
      <c r="D75" s="6" t="s">
        <v>597</v>
      </c>
      <c r="E75" s="6" t="s">
        <v>992</v>
      </c>
      <c r="F75" s="6" t="s">
        <v>597</v>
      </c>
      <c r="G75" s="6" t="s">
        <v>993</v>
      </c>
      <c r="H75" s="6" t="s">
        <v>477</v>
      </c>
      <c r="I75" s="76">
        <v>2.5</v>
      </c>
      <c r="J75" s="70">
        <v>0.75</v>
      </c>
      <c r="K75" s="139">
        <f t="shared" si="14"/>
        <v>4.375</v>
      </c>
      <c r="L75" s="103">
        <f t="shared" si="15"/>
        <v>3.9375</v>
      </c>
      <c r="M75" s="103">
        <f t="shared" si="16"/>
        <v>3.7498125</v>
      </c>
      <c r="N75" s="104">
        <f t="shared" si="17"/>
        <v>5.25</v>
      </c>
      <c r="O75" s="60" t="s">
        <v>394</v>
      </c>
      <c r="P75" s="102">
        <f t="shared" si="11"/>
        <v>4.3122843749999999</v>
      </c>
      <c r="Q75" s="102">
        <f t="shared" si="12"/>
        <v>4.8125</v>
      </c>
      <c r="R75" s="102">
        <f t="shared" si="13"/>
        <v>4.375</v>
      </c>
      <c r="S75" s="102">
        <f t="shared" si="18"/>
        <v>4.3312500000000007</v>
      </c>
      <c r="T75" s="102">
        <f t="shared" si="19"/>
        <v>3.7498125</v>
      </c>
      <c r="U75" s="18">
        <f t="shared" si="20"/>
        <v>4.5281249999999993</v>
      </c>
    </row>
    <row r="76" spans="1:21" s="5" customFormat="1" ht="14.25" customHeight="1" x14ac:dyDescent="0.25">
      <c r="A76" s="80" t="s">
        <v>1988</v>
      </c>
      <c r="B76" s="47" t="s">
        <v>72</v>
      </c>
      <c r="C76" s="47" t="s">
        <v>92</v>
      </c>
      <c r="D76" s="6" t="s">
        <v>994</v>
      </c>
      <c r="E76" s="47" t="s">
        <v>995</v>
      </c>
      <c r="F76" s="47" t="s">
        <v>996</v>
      </c>
      <c r="G76" s="47" t="s">
        <v>997</v>
      </c>
      <c r="H76" s="45" t="s">
        <v>477</v>
      </c>
      <c r="I76" s="66">
        <v>0.3</v>
      </c>
      <c r="J76" s="69">
        <v>0.75</v>
      </c>
      <c r="K76" s="138">
        <f t="shared" si="14"/>
        <v>0.52500000000000002</v>
      </c>
      <c r="L76" s="103">
        <f t="shared" si="15"/>
        <v>0.47250000000000003</v>
      </c>
      <c r="M76" s="103">
        <f t="shared" si="16"/>
        <v>0.44997750000000003</v>
      </c>
      <c r="N76" s="103">
        <f t="shared" si="17"/>
        <v>0.63</v>
      </c>
      <c r="O76" s="60" t="s">
        <v>394</v>
      </c>
      <c r="P76" s="102">
        <f t="shared" si="11"/>
        <v>0.51747412500000001</v>
      </c>
      <c r="Q76" s="102">
        <f t="shared" si="12"/>
        <v>0.57750000000000012</v>
      </c>
      <c r="R76" s="102">
        <f t="shared" si="13"/>
        <v>0.52500000000000002</v>
      </c>
      <c r="S76" s="102">
        <f t="shared" si="18"/>
        <v>0.51975000000000005</v>
      </c>
      <c r="T76" s="102">
        <f t="shared" si="19"/>
        <v>0.44997750000000003</v>
      </c>
      <c r="U76" s="18">
        <f t="shared" si="20"/>
        <v>0.54337499999999994</v>
      </c>
    </row>
    <row r="77" spans="1:21" s="5" customFormat="1" ht="14.25" customHeight="1" x14ac:dyDescent="0.25">
      <c r="A77" s="80" t="s">
        <v>1989</v>
      </c>
      <c r="B77" s="6" t="s">
        <v>72</v>
      </c>
      <c r="C77" s="6" t="s">
        <v>92</v>
      </c>
      <c r="D77" s="6" t="s">
        <v>994</v>
      </c>
      <c r="E77" s="6" t="s">
        <v>995</v>
      </c>
      <c r="F77" s="6" t="s">
        <v>998</v>
      </c>
      <c r="G77" s="6" t="s">
        <v>999</v>
      </c>
      <c r="H77" s="26" t="s">
        <v>477</v>
      </c>
      <c r="I77" s="76">
        <v>0.35</v>
      </c>
      <c r="J77" s="70">
        <v>0.75</v>
      </c>
      <c r="K77" s="139">
        <f t="shared" si="14"/>
        <v>0.61249999999999993</v>
      </c>
      <c r="L77" s="103">
        <f t="shared" si="15"/>
        <v>0.55124999999999991</v>
      </c>
      <c r="M77" s="103">
        <f t="shared" si="16"/>
        <v>0.52497374999999991</v>
      </c>
      <c r="N77" s="104">
        <f t="shared" si="17"/>
        <v>0.73499999999999988</v>
      </c>
      <c r="O77" s="60" t="s">
        <v>394</v>
      </c>
      <c r="P77" s="102">
        <f t="shared" si="11"/>
        <v>0.60371981249999984</v>
      </c>
      <c r="Q77" s="102">
        <f t="shared" si="12"/>
        <v>0.67374999999999996</v>
      </c>
      <c r="R77" s="102">
        <f t="shared" si="13"/>
        <v>0.61249999999999993</v>
      </c>
      <c r="S77" s="102">
        <f t="shared" si="18"/>
        <v>0.606375</v>
      </c>
      <c r="T77" s="102">
        <f t="shared" si="19"/>
        <v>0.52497374999999991</v>
      </c>
      <c r="U77" s="18">
        <f t="shared" si="20"/>
        <v>0.63393749999999982</v>
      </c>
    </row>
    <row r="78" spans="1:21" s="5" customFormat="1" ht="14.25" customHeight="1" x14ac:dyDescent="0.25">
      <c r="A78" s="80" t="s">
        <v>1990</v>
      </c>
      <c r="B78" s="6" t="s">
        <v>72</v>
      </c>
      <c r="C78" s="6" t="s">
        <v>92</v>
      </c>
      <c r="D78" s="6" t="s">
        <v>994</v>
      </c>
      <c r="E78" s="6" t="s">
        <v>995</v>
      </c>
      <c r="F78" s="6" t="s">
        <v>1000</v>
      </c>
      <c r="G78" s="6" t="s">
        <v>1001</v>
      </c>
      <c r="H78" s="26" t="s">
        <v>477</v>
      </c>
      <c r="I78" s="76">
        <v>0.4</v>
      </c>
      <c r="J78" s="70">
        <v>0.75</v>
      </c>
      <c r="K78" s="139">
        <f t="shared" si="14"/>
        <v>0.70000000000000007</v>
      </c>
      <c r="L78" s="103">
        <f t="shared" si="15"/>
        <v>0.63000000000000012</v>
      </c>
      <c r="M78" s="103">
        <f t="shared" si="16"/>
        <v>0.59997</v>
      </c>
      <c r="N78" s="104">
        <f t="shared" si="17"/>
        <v>0.84000000000000008</v>
      </c>
      <c r="O78" s="60" t="s">
        <v>394</v>
      </c>
      <c r="P78" s="102">
        <f t="shared" si="11"/>
        <v>0.6899654999999999</v>
      </c>
      <c r="Q78" s="102">
        <f t="shared" si="12"/>
        <v>0.77000000000000013</v>
      </c>
      <c r="R78" s="102">
        <f t="shared" si="13"/>
        <v>0.70000000000000007</v>
      </c>
      <c r="S78" s="102">
        <f t="shared" si="18"/>
        <v>0.69300000000000017</v>
      </c>
      <c r="T78" s="102">
        <f t="shared" si="19"/>
        <v>0.59997</v>
      </c>
      <c r="U78" s="18">
        <f t="shared" si="20"/>
        <v>0.72450000000000003</v>
      </c>
    </row>
    <row r="79" spans="1:21" s="5" customFormat="1" ht="14.25" customHeight="1" x14ac:dyDescent="0.25">
      <c r="A79" s="80" t="s">
        <v>1991</v>
      </c>
      <c r="B79" s="6" t="s">
        <v>72</v>
      </c>
      <c r="C79" s="6" t="s">
        <v>92</v>
      </c>
      <c r="D79" s="6" t="s">
        <v>994</v>
      </c>
      <c r="E79" s="6" t="s">
        <v>995</v>
      </c>
      <c r="F79" s="6" t="s">
        <v>1002</v>
      </c>
      <c r="G79" s="6" t="s">
        <v>1003</v>
      </c>
      <c r="H79" s="26" t="s">
        <v>477</v>
      </c>
      <c r="I79" s="76">
        <v>0.4</v>
      </c>
      <c r="J79" s="70">
        <v>0.75</v>
      </c>
      <c r="K79" s="139">
        <f t="shared" si="14"/>
        <v>0.70000000000000007</v>
      </c>
      <c r="L79" s="103">
        <f t="shared" si="15"/>
        <v>0.63000000000000012</v>
      </c>
      <c r="M79" s="103">
        <f t="shared" si="16"/>
        <v>0.59997</v>
      </c>
      <c r="N79" s="104">
        <f t="shared" si="17"/>
        <v>0.84000000000000008</v>
      </c>
      <c r="O79" s="60" t="s">
        <v>394</v>
      </c>
      <c r="P79" s="102">
        <f t="shared" si="11"/>
        <v>0.6899654999999999</v>
      </c>
      <c r="Q79" s="102">
        <f t="shared" si="12"/>
        <v>0.77000000000000013</v>
      </c>
      <c r="R79" s="102">
        <f t="shared" si="13"/>
        <v>0.70000000000000007</v>
      </c>
      <c r="S79" s="102">
        <f t="shared" si="18"/>
        <v>0.69300000000000017</v>
      </c>
      <c r="T79" s="102">
        <f t="shared" si="19"/>
        <v>0.59997</v>
      </c>
      <c r="U79" s="18">
        <f t="shared" si="20"/>
        <v>0.72450000000000003</v>
      </c>
    </row>
    <row r="80" spans="1:21" s="5" customFormat="1" ht="14.25" customHeight="1" x14ac:dyDescent="0.25">
      <c r="A80" s="80" t="s">
        <v>1992</v>
      </c>
      <c r="B80" s="6" t="s">
        <v>72</v>
      </c>
      <c r="C80" s="6" t="s">
        <v>92</v>
      </c>
      <c r="D80" s="6" t="s">
        <v>994</v>
      </c>
      <c r="E80" s="6" t="s">
        <v>995</v>
      </c>
      <c r="F80" s="6" t="s">
        <v>1004</v>
      </c>
      <c r="G80" s="6" t="s">
        <v>1005</v>
      </c>
      <c r="H80" s="26" t="s">
        <v>477</v>
      </c>
      <c r="I80" s="76">
        <v>0.4</v>
      </c>
      <c r="J80" s="70">
        <v>0.75</v>
      </c>
      <c r="K80" s="139">
        <f t="shared" si="14"/>
        <v>0.70000000000000007</v>
      </c>
      <c r="L80" s="103">
        <f t="shared" si="15"/>
        <v>0.63000000000000012</v>
      </c>
      <c r="M80" s="103">
        <f t="shared" si="16"/>
        <v>0.59997</v>
      </c>
      <c r="N80" s="104">
        <f t="shared" si="17"/>
        <v>0.84000000000000008</v>
      </c>
      <c r="O80" s="60" t="s">
        <v>394</v>
      </c>
      <c r="P80" s="102">
        <f t="shared" si="11"/>
        <v>0.6899654999999999</v>
      </c>
      <c r="Q80" s="102">
        <f t="shared" si="12"/>
        <v>0.77000000000000013</v>
      </c>
      <c r="R80" s="102">
        <f t="shared" si="13"/>
        <v>0.70000000000000007</v>
      </c>
      <c r="S80" s="102">
        <f t="shared" si="18"/>
        <v>0.69300000000000017</v>
      </c>
      <c r="T80" s="102">
        <f t="shared" si="19"/>
        <v>0.59997</v>
      </c>
      <c r="U80" s="18">
        <f t="shared" si="20"/>
        <v>0.72450000000000003</v>
      </c>
    </row>
    <row r="81" spans="1:21" s="5" customFormat="1" ht="14.25" customHeight="1" x14ac:dyDescent="0.25">
      <c r="A81" s="80" t="s">
        <v>1993</v>
      </c>
      <c r="B81" s="6" t="s">
        <v>72</v>
      </c>
      <c r="C81" s="6" t="s">
        <v>92</v>
      </c>
      <c r="D81" s="6" t="s">
        <v>994</v>
      </c>
      <c r="E81" s="6" t="s">
        <v>995</v>
      </c>
      <c r="F81" s="6" t="s">
        <v>1006</v>
      </c>
      <c r="G81" s="6" t="s">
        <v>1007</v>
      </c>
      <c r="H81" s="26" t="s">
        <v>477</v>
      </c>
      <c r="I81" s="76">
        <v>0.65</v>
      </c>
      <c r="J81" s="70">
        <v>0.75</v>
      </c>
      <c r="K81" s="139">
        <f t="shared" si="14"/>
        <v>1.1375</v>
      </c>
      <c r="L81" s="103">
        <f t="shared" si="15"/>
        <v>1.0237499999999999</v>
      </c>
      <c r="M81" s="103">
        <f t="shared" si="16"/>
        <v>0.97495124999999994</v>
      </c>
      <c r="N81" s="104">
        <f t="shared" si="17"/>
        <v>1.365</v>
      </c>
      <c r="O81" s="60" t="s">
        <v>394</v>
      </c>
      <c r="P81" s="102">
        <f t="shared" si="11"/>
        <v>1.1211939374999997</v>
      </c>
      <c r="Q81" s="102">
        <f t="shared" si="12"/>
        <v>1.25125</v>
      </c>
      <c r="R81" s="102">
        <f t="shared" si="13"/>
        <v>1.1375</v>
      </c>
      <c r="S81" s="102">
        <f t="shared" si="18"/>
        <v>1.126125</v>
      </c>
      <c r="T81" s="102">
        <f t="shared" si="19"/>
        <v>0.97495124999999994</v>
      </c>
      <c r="U81" s="18">
        <f t="shared" si="20"/>
        <v>1.1773124999999998</v>
      </c>
    </row>
    <row r="82" spans="1:21" s="4" customFormat="1" ht="14.25" customHeight="1" x14ac:dyDescent="0.25">
      <c r="A82" s="80" t="s">
        <v>1994</v>
      </c>
      <c r="B82" s="6" t="s">
        <v>72</v>
      </c>
      <c r="C82" s="6" t="s">
        <v>92</v>
      </c>
      <c r="D82" s="6" t="s">
        <v>994</v>
      </c>
      <c r="E82" s="6" t="s">
        <v>995</v>
      </c>
      <c r="F82" s="6" t="s">
        <v>1008</v>
      </c>
      <c r="G82" s="6" t="s">
        <v>1009</v>
      </c>
      <c r="H82" s="26" t="s">
        <v>477</v>
      </c>
      <c r="I82" s="76">
        <v>0.5</v>
      </c>
      <c r="J82" s="70">
        <v>0.75</v>
      </c>
      <c r="K82" s="139">
        <f t="shared" si="14"/>
        <v>0.875</v>
      </c>
      <c r="L82" s="103">
        <f t="shared" si="15"/>
        <v>0.78749999999999998</v>
      </c>
      <c r="M82" s="103">
        <f t="shared" si="16"/>
        <v>0.74996249999999998</v>
      </c>
      <c r="N82" s="104">
        <f t="shared" si="17"/>
        <v>1.05</v>
      </c>
      <c r="O82" s="60" t="s">
        <v>394</v>
      </c>
      <c r="P82" s="102">
        <f t="shared" si="11"/>
        <v>0.8624568749999999</v>
      </c>
      <c r="Q82" s="102">
        <f t="shared" si="12"/>
        <v>0.96250000000000013</v>
      </c>
      <c r="R82" s="102">
        <f t="shared" si="13"/>
        <v>0.875</v>
      </c>
      <c r="S82" s="102">
        <f t="shared" si="18"/>
        <v>0.86625000000000008</v>
      </c>
      <c r="T82" s="102">
        <f t="shared" si="19"/>
        <v>0.74996249999999998</v>
      </c>
      <c r="U82" s="18">
        <f t="shared" si="20"/>
        <v>0.9056249999999999</v>
      </c>
    </row>
    <row r="83" spans="1:21" s="5" customFormat="1" ht="14.25" customHeight="1" x14ac:dyDescent="0.25">
      <c r="A83" s="80" t="s">
        <v>1995</v>
      </c>
      <c r="B83" s="6" t="s">
        <v>72</v>
      </c>
      <c r="C83" s="6" t="s">
        <v>92</v>
      </c>
      <c r="D83" s="6" t="s">
        <v>994</v>
      </c>
      <c r="E83" s="6" t="s">
        <v>995</v>
      </c>
      <c r="F83" s="6" t="s">
        <v>1010</v>
      </c>
      <c r="G83" s="6" t="s">
        <v>1011</v>
      </c>
      <c r="H83" s="26" t="s">
        <v>477</v>
      </c>
      <c r="I83" s="76">
        <v>0.7</v>
      </c>
      <c r="J83" s="70">
        <v>0.75</v>
      </c>
      <c r="K83" s="139">
        <f t="shared" si="14"/>
        <v>1.2249999999999999</v>
      </c>
      <c r="L83" s="103">
        <f t="shared" si="15"/>
        <v>1.1024999999999998</v>
      </c>
      <c r="M83" s="103">
        <f t="shared" si="16"/>
        <v>1.0499474999999998</v>
      </c>
      <c r="N83" s="104">
        <f t="shared" si="17"/>
        <v>1.4699999999999998</v>
      </c>
      <c r="O83" s="60" t="s">
        <v>394</v>
      </c>
      <c r="P83" s="102">
        <f t="shared" si="11"/>
        <v>1.2074396249999997</v>
      </c>
      <c r="Q83" s="102">
        <f t="shared" si="12"/>
        <v>1.3474999999999999</v>
      </c>
      <c r="R83" s="102">
        <f t="shared" si="13"/>
        <v>1.2249999999999999</v>
      </c>
      <c r="S83" s="102">
        <f t="shared" si="18"/>
        <v>1.21275</v>
      </c>
      <c r="T83" s="102">
        <f t="shared" si="19"/>
        <v>1.0499474999999998</v>
      </c>
      <c r="U83" s="18">
        <f t="shared" si="20"/>
        <v>1.2678749999999996</v>
      </c>
    </row>
    <row r="84" spans="1:21" s="5" customFormat="1" ht="14.25" customHeight="1" x14ac:dyDescent="0.25">
      <c r="A84" s="80" t="s">
        <v>1996</v>
      </c>
      <c r="B84" s="6" t="s">
        <v>72</v>
      </c>
      <c r="C84" s="6" t="s">
        <v>92</v>
      </c>
      <c r="D84" s="6" t="s">
        <v>1012</v>
      </c>
      <c r="E84" s="6" t="s">
        <v>1013</v>
      </c>
      <c r="F84" s="6" t="s">
        <v>1014</v>
      </c>
      <c r="G84" s="6" t="s">
        <v>1015</v>
      </c>
      <c r="H84" s="26" t="s">
        <v>477</v>
      </c>
      <c r="I84" s="76">
        <v>0.65</v>
      </c>
      <c r="J84" s="70">
        <v>0.75</v>
      </c>
      <c r="K84" s="139">
        <f t="shared" si="14"/>
        <v>1.1375</v>
      </c>
      <c r="L84" s="103">
        <f t="shared" si="15"/>
        <v>1.0237499999999999</v>
      </c>
      <c r="M84" s="103">
        <f t="shared" si="16"/>
        <v>0.97495124999999994</v>
      </c>
      <c r="N84" s="104">
        <f t="shared" si="17"/>
        <v>1.365</v>
      </c>
      <c r="O84" s="60" t="s">
        <v>394</v>
      </c>
      <c r="P84" s="102">
        <f t="shared" si="11"/>
        <v>1.1211939374999997</v>
      </c>
      <c r="Q84" s="102">
        <f t="shared" si="12"/>
        <v>1.25125</v>
      </c>
      <c r="R84" s="102">
        <f t="shared" si="13"/>
        <v>1.1375</v>
      </c>
      <c r="S84" s="102">
        <f t="shared" si="18"/>
        <v>1.126125</v>
      </c>
      <c r="T84" s="102">
        <f t="shared" si="19"/>
        <v>0.97495124999999994</v>
      </c>
      <c r="U84" s="18">
        <f t="shared" si="20"/>
        <v>1.1773124999999998</v>
      </c>
    </row>
    <row r="85" spans="1:21" s="5" customFormat="1" ht="14.25" customHeight="1" x14ac:dyDescent="0.25">
      <c r="A85" s="80" t="s">
        <v>1997</v>
      </c>
      <c r="B85" s="6" t="s">
        <v>72</v>
      </c>
      <c r="C85" s="6" t="s">
        <v>92</v>
      </c>
      <c r="D85" s="6" t="s">
        <v>1012</v>
      </c>
      <c r="E85" s="6" t="s">
        <v>1013</v>
      </c>
      <c r="F85" s="6" t="s">
        <v>1016</v>
      </c>
      <c r="G85" s="6" t="s">
        <v>1017</v>
      </c>
      <c r="H85" s="26" t="s">
        <v>477</v>
      </c>
      <c r="I85" s="76">
        <v>0.65</v>
      </c>
      <c r="J85" s="70">
        <v>0.75</v>
      </c>
      <c r="K85" s="139">
        <f t="shared" si="14"/>
        <v>1.1375</v>
      </c>
      <c r="L85" s="103">
        <f t="shared" si="15"/>
        <v>1.0237499999999999</v>
      </c>
      <c r="M85" s="103">
        <f t="shared" si="16"/>
        <v>0.97495124999999994</v>
      </c>
      <c r="N85" s="104">
        <f t="shared" si="17"/>
        <v>1.365</v>
      </c>
      <c r="O85" s="60" t="s">
        <v>394</v>
      </c>
      <c r="P85" s="102">
        <f t="shared" si="11"/>
        <v>1.1211939374999997</v>
      </c>
      <c r="Q85" s="102">
        <f t="shared" si="12"/>
        <v>1.25125</v>
      </c>
      <c r="R85" s="102">
        <f t="shared" si="13"/>
        <v>1.1375</v>
      </c>
      <c r="S85" s="102">
        <f t="shared" si="18"/>
        <v>1.126125</v>
      </c>
      <c r="T85" s="102">
        <f t="shared" si="19"/>
        <v>0.97495124999999994</v>
      </c>
      <c r="U85" s="18">
        <f t="shared" si="20"/>
        <v>1.1773124999999998</v>
      </c>
    </row>
    <row r="86" spans="1:21" s="5" customFormat="1" ht="14.25" customHeight="1" x14ac:dyDescent="0.25">
      <c r="A86" s="80" t="s">
        <v>1998</v>
      </c>
      <c r="B86" s="6" t="s">
        <v>72</v>
      </c>
      <c r="C86" s="6" t="s">
        <v>92</v>
      </c>
      <c r="D86" s="6" t="s">
        <v>1012</v>
      </c>
      <c r="E86" s="6" t="s">
        <v>1013</v>
      </c>
      <c r="F86" s="6" t="s">
        <v>1018</v>
      </c>
      <c r="G86" s="6" t="s">
        <v>1019</v>
      </c>
      <c r="H86" s="6" t="s">
        <v>477</v>
      </c>
      <c r="I86" s="76">
        <v>0.25</v>
      </c>
      <c r="J86" s="70">
        <v>0.75</v>
      </c>
      <c r="K86" s="139">
        <f t="shared" si="14"/>
        <v>0.4375</v>
      </c>
      <c r="L86" s="103">
        <f t="shared" si="15"/>
        <v>0.39374999999999999</v>
      </c>
      <c r="M86" s="103">
        <f t="shared" si="16"/>
        <v>0.37498124999999999</v>
      </c>
      <c r="N86" s="104">
        <f t="shared" si="17"/>
        <v>0.52500000000000002</v>
      </c>
      <c r="O86" s="60" t="s">
        <v>394</v>
      </c>
      <c r="P86" s="102">
        <f t="shared" si="11"/>
        <v>0.43122843749999995</v>
      </c>
      <c r="Q86" s="102">
        <f t="shared" si="12"/>
        <v>0.48125000000000007</v>
      </c>
      <c r="R86" s="102">
        <f t="shared" si="13"/>
        <v>0.4375</v>
      </c>
      <c r="S86" s="102">
        <f t="shared" si="18"/>
        <v>0.43312500000000004</v>
      </c>
      <c r="T86" s="102">
        <f t="shared" si="19"/>
        <v>0.37498124999999999</v>
      </c>
      <c r="U86" s="18">
        <f t="shared" si="20"/>
        <v>0.45281249999999995</v>
      </c>
    </row>
    <row r="87" spans="1:21" s="5" customFormat="1" ht="14.25" customHeight="1" x14ac:dyDescent="0.25">
      <c r="A87" s="80" t="s">
        <v>1999</v>
      </c>
      <c r="B87" s="6" t="s">
        <v>72</v>
      </c>
      <c r="C87" s="6" t="s">
        <v>92</v>
      </c>
      <c r="D87" s="6" t="s">
        <v>1012</v>
      </c>
      <c r="E87" s="6" t="s">
        <v>1013</v>
      </c>
      <c r="F87" s="6" t="s">
        <v>1020</v>
      </c>
      <c r="G87" s="6" t="s">
        <v>1021</v>
      </c>
      <c r="H87" s="6" t="s">
        <v>477</v>
      </c>
      <c r="I87" s="76">
        <v>0.3</v>
      </c>
      <c r="J87" s="70">
        <v>0.75</v>
      </c>
      <c r="K87" s="139">
        <f t="shared" si="14"/>
        <v>0.52500000000000002</v>
      </c>
      <c r="L87" s="103">
        <f t="shared" si="15"/>
        <v>0.47250000000000003</v>
      </c>
      <c r="M87" s="103">
        <f t="shared" si="16"/>
        <v>0.44997750000000003</v>
      </c>
      <c r="N87" s="104">
        <f t="shared" si="17"/>
        <v>0.63</v>
      </c>
      <c r="O87" s="60" t="s">
        <v>394</v>
      </c>
      <c r="P87" s="102">
        <f t="shared" si="11"/>
        <v>0.51747412500000001</v>
      </c>
      <c r="Q87" s="102">
        <f t="shared" si="12"/>
        <v>0.57750000000000012</v>
      </c>
      <c r="R87" s="102">
        <f t="shared" si="13"/>
        <v>0.52500000000000002</v>
      </c>
      <c r="S87" s="102">
        <f t="shared" si="18"/>
        <v>0.51975000000000005</v>
      </c>
      <c r="T87" s="102">
        <f t="shared" si="19"/>
        <v>0.44997750000000003</v>
      </c>
      <c r="U87" s="18">
        <f t="shared" si="20"/>
        <v>0.54337499999999994</v>
      </c>
    </row>
    <row r="88" spans="1:21" s="5" customFormat="1" ht="14.25" customHeight="1" x14ac:dyDescent="0.25">
      <c r="A88" s="80" t="s">
        <v>2000</v>
      </c>
      <c r="B88" s="47" t="s">
        <v>72</v>
      </c>
      <c r="C88" s="47" t="s">
        <v>92</v>
      </c>
      <c r="D88" s="6" t="s">
        <v>1022</v>
      </c>
      <c r="E88" s="47" t="s">
        <v>1023</v>
      </c>
      <c r="F88" s="47" t="s">
        <v>1024</v>
      </c>
      <c r="G88" s="47" t="s">
        <v>1025</v>
      </c>
      <c r="H88" s="45" t="s">
        <v>477</v>
      </c>
      <c r="I88" s="66">
        <v>52.5</v>
      </c>
      <c r="J88" s="69">
        <v>0.75</v>
      </c>
      <c r="K88" s="138">
        <f t="shared" si="14"/>
        <v>91.875</v>
      </c>
      <c r="L88" s="103">
        <f t="shared" si="15"/>
        <v>82.6875</v>
      </c>
      <c r="M88" s="103">
        <f t="shared" si="16"/>
        <v>78.746062499999994</v>
      </c>
      <c r="N88" s="103">
        <f t="shared" si="17"/>
        <v>110.25</v>
      </c>
      <c r="O88" s="60" t="s">
        <v>394</v>
      </c>
      <c r="P88" s="102">
        <f t="shared" si="11"/>
        <v>90.557971874999993</v>
      </c>
      <c r="Q88" s="102">
        <f t="shared" si="12"/>
        <v>101.06250000000001</v>
      </c>
      <c r="R88" s="102">
        <f t="shared" si="13"/>
        <v>91.875</v>
      </c>
      <c r="S88" s="102">
        <f t="shared" si="18"/>
        <v>90.956250000000011</v>
      </c>
      <c r="T88" s="102">
        <f t="shared" si="19"/>
        <v>78.746062499999994</v>
      </c>
      <c r="U88" s="18">
        <f t="shared" si="20"/>
        <v>95.090624999999989</v>
      </c>
    </row>
    <row r="89" spans="1:21" s="5" customFormat="1" ht="14.25" customHeight="1" x14ac:dyDescent="0.25">
      <c r="A89" s="80" t="s">
        <v>2001</v>
      </c>
      <c r="B89" s="6" t="s">
        <v>72</v>
      </c>
      <c r="C89" s="6" t="s">
        <v>92</v>
      </c>
      <c r="D89" s="6" t="s">
        <v>1026</v>
      </c>
      <c r="E89" s="6" t="s">
        <v>1023</v>
      </c>
      <c r="F89" s="6" t="s">
        <v>1027</v>
      </c>
      <c r="G89" s="6" t="s">
        <v>1028</v>
      </c>
      <c r="H89" s="26" t="s">
        <v>477</v>
      </c>
      <c r="I89" s="76">
        <v>29.95</v>
      </c>
      <c r="J89" s="70">
        <v>0.75</v>
      </c>
      <c r="K89" s="139">
        <f t="shared" si="14"/>
        <v>52.412500000000001</v>
      </c>
      <c r="L89" s="103">
        <f t="shared" si="15"/>
        <v>47.171250000000001</v>
      </c>
      <c r="M89" s="103">
        <f t="shared" si="16"/>
        <v>44.922753749999998</v>
      </c>
      <c r="N89" s="104">
        <f t="shared" si="17"/>
        <v>62.894999999999996</v>
      </c>
      <c r="O89" s="60" t="s">
        <v>394</v>
      </c>
      <c r="P89" s="102">
        <f t="shared" si="11"/>
        <v>51.661166812499992</v>
      </c>
      <c r="Q89" s="102">
        <f t="shared" si="12"/>
        <v>57.653750000000009</v>
      </c>
      <c r="R89" s="102">
        <f t="shared" si="13"/>
        <v>52.412500000000001</v>
      </c>
      <c r="S89" s="102">
        <f t="shared" si="18"/>
        <v>51.888375000000003</v>
      </c>
      <c r="T89" s="102">
        <f t="shared" si="19"/>
        <v>44.922753749999998</v>
      </c>
      <c r="U89" s="18">
        <f t="shared" si="20"/>
        <v>54.246937499999994</v>
      </c>
    </row>
    <row r="90" spans="1:21" s="5" customFormat="1" ht="14.25" customHeight="1" x14ac:dyDescent="0.25">
      <c r="A90" s="144" t="s">
        <v>2002</v>
      </c>
      <c r="B90" s="144" t="s">
        <v>72</v>
      </c>
      <c r="C90" s="144" t="s">
        <v>562</v>
      </c>
      <c r="D90" s="144" t="s">
        <v>568</v>
      </c>
      <c r="E90" s="144" t="s">
        <v>1029</v>
      </c>
      <c r="F90" s="144" t="s">
        <v>1030</v>
      </c>
      <c r="G90" s="6" t="s">
        <v>1031</v>
      </c>
      <c r="H90" s="26" t="s">
        <v>477</v>
      </c>
      <c r="I90" s="76">
        <v>14.86</v>
      </c>
      <c r="J90" s="70" t="s">
        <v>1032</v>
      </c>
      <c r="K90" s="139">
        <v>19.82</v>
      </c>
      <c r="L90" s="140">
        <v>19.82</v>
      </c>
      <c r="M90" s="140">
        <v>19.82</v>
      </c>
      <c r="N90" s="104">
        <f t="shared" si="17"/>
        <v>23.783999999999999</v>
      </c>
      <c r="O90" s="60" t="s">
        <v>394</v>
      </c>
      <c r="P90" s="102">
        <f>K90*1.15</f>
        <v>22.792999999999999</v>
      </c>
      <c r="Q90" s="102">
        <f t="shared" si="12"/>
        <v>21.802000000000003</v>
      </c>
      <c r="R90" s="102">
        <f t="shared" si="13"/>
        <v>19.82</v>
      </c>
      <c r="S90" s="102">
        <f>K90*1.1</f>
        <v>21.802000000000003</v>
      </c>
      <c r="T90" s="102">
        <v>19.82</v>
      </c>
      <c r="U90" s="18">
        <f>K90*1.15</f>
        <v>22.792999999999999</v>
      </c>
    </row>
    <row r="91" spans="1:21" s="5" customFormat="1" ht="14.25" customHeight="1" x14ac:dyDescent="0.25">
      <c r="A91" s="144" t="s">
        <v>2003</v>
      </c>
      <c r="B91" s="144" t="s">
        <v>72</v>
      </c>
      <c r="C91" s="144" t="s">
        <v>562</v>
      </c>
      <c r="D91" s="144" t="s">
        <v>568</v>
      </c>
      <c r="E91" s="144" t="s">
        <v>1033</v>
      </c>
      <c r="F91" s="144" t="s">
        <v>1034</v>
      </c>
      <c r="G91" s="27" t="s">
        <v>1035</v>
      </c>
      <c r="H91" s="26" t="s">
        <v>477</v>
      </c>
      <c r="I91" s="76">
        <v>57.23</v>
      </c>
      <c r="J91" s="70" t="s">
        <v>1032</v>
      </c>
      <c r="K91" s="139">
        <v>73.989999999999995</v>
      </c>
      <c r="L91" s="140">
        <v>73.989999999999995</v>
      </c>
      <c r="M91" s="140">
        <v>73.989999999999995</v>
      </c>
      <c r="N91" s="104">
        <f t="shared" si="17"/>
        <v>88.787999999999997</v>
      </c>
      <c r="O91" s="60" t="s">
        <v>394</v>
      </c>
      <c r="P91" s="102">
        <f t="shared" ref="P91:P130" si="21">K91*1.15</f>
        <v>85.088499999999982</v>
      </c>
      <c r="Q91" s="102">
        <f t="shared" si="12"/>
        <v>81.388999999999996</v>
      </c>
      <c r="R91" s="102">
        <f t="shared" si="13"/>
        <v>73.989999999999995</v>
      </c>
      <c r="S91" s="102">
        <f t="shared" ref="S91:S130" si="22">K91*1.1</f>
        <v>81.388999999999996</v>
      </c>
      <c r="T91" s="102">
        <v>73.989999999999995</v>
      </c>
      <c r="U91" s="18">
        <f t="shared" ref="U91:U130" si="23">K91*1.15</f>
        <v>85.088499999999982</v>
      </c>
    </row>
    <row r="92" spans="1:21" s="5" customFormat="1" ht="14.25" customHeight="1" x14ac:dyDescent="0.25">
      <c r="A92" s="144" t="s">
        <v>2004</v>
      </c>
      <c r="B92" s="144" t="s">
        <v>72</v>
      </c>
      <c r="C92" s="144" t="s">
        <v>562</v>
      </c>
      <c r="D92" s="144" t="s">
        <v>568</v>
      </c>
      <c r="E92" s="144" t="s">
        <v>1036</v>
      </c>
      <c r="F92" s="144" t="s">
        <v>1037</v>
      </c>
      <c r="G92" s="6" t="s">
        <v>1038</v>
      </c>
      <c r="H92" s="26" t="s">
        <v>477</v>
      </c>
      <c r="I92" s="76">
        <v>29.91</v>
      </c>
      <c r="J92" s="70" t="s">
        <v>1032</v>
      </c>
      <c r="K92" s="139">
        <v>39.950000000000003</v>
      </c>
      <c r="L92" s="140">
        <v>39.950000000000003</v>
      </c>
      <c r="M92" s="140">
        <v>39.950000000000003</v>
      </c>
      <c r="N92" s="104">
        <f t="shared" si="17"/>
        <v>47.940000000000005</v>
      </c>
      <c r="O92" s="60" t="s">
        <v>394</v>
      </c>
      <c r="P92" s="102">
        <f t="shared" si="21"/>
        <v>45.942500000000003</v>
      </c>
      <c r="Q92" s="102">
        <f t="shared" si="12"/>
        <v>43.945000000000007</v>
      </c>
      <c r="R92" s="102">
        <f t="shared" si="13"/>
        <v>39.950000000000003</v>
      </c>
      <c r="S92" s="102">
        <f t="shared" si="22"/>
        <v>43.945000000000007</v>
      </c>
      <c r="T92" s="102">
        <v>39.950000000000003</v>
      </c>
      <c r="U92" s="18">
        <f t="shared" si="23"/>
        <v>45.942500000000003</v>
      </c>
    </row>
    <row r="93" spans="1:21" s="5" customFormat="1" ht="14.25" customHeight="1" x14ac:dyDescent="0.25">
      <c r="A93" s="144" t="s">
        <v>2005</v>
      </c>
      <c r="B93" s="144" t="s">
        <v>72</v>
      </c>
      <c r="C93" s="144" t="s">
        <v>562</v>
      </c>
      <c r="D93" s="144" t="s">
        <v>568</v>
      </c>
      <c r="E93" s="144" t="s">
        <v>1039</v>
      </c>
      <c r="F93" s="144" t="s">
        <v>1040</v>
      </c>
      <c r="G93" s="6" t="s">
        <v>1041</v>
      </c>
      <c r="H93" s="26" t="s">
        <v>477</v>
      </c>
      <c r="I93" s="76">
        <v>18.739999999999998</v>
      </c>
      <c r="J93" s="70" t="s">
        <v>1032</v>
      </c>
      <c r="K93" s="139">
        <v>32.79</v>
      </c>
      <c r="L93" s="140">
        <v>32.79</v>
      </c>
      <c r="M93" s="140">
        <v>32.79</v>
      </c>
      <c r="N93" s="104">
        <f t="shared" si="17"/>
        <v>39.347999999999999</v>
      </c>
      <c r="O93" s="61" t="s">
        <v>394</v>
      </c>
      <c r="P93" s="102">
        <f t="shared" si="21"/>
        <v>37.708499999999994</v>
      </c>
      <c r="Q93" s="102">
        <f t="shared" si="12"/>
        <v>36.069000000000003</v>
      </c>
      <c r="R93" s="102">
        <f t="shared" si="13"/>
        <v>32.79</v>
      </c>
      <c r="S93" s="102">
        <f t="shared" si="22"/>
        <v>36.069000000000003</v>
      </c>
      <c r="T93" s="102">
        <v>32.79</v>
      </c>
      <c r="U93" s="18">
        <f t="shared" si="23"/>
        <v>37.708499999999994</v>
      </c>
    </row>
    <row r="94" spans="1:21" s="5" customFormat="1" ht="14.25" customHeight="1" x14ac:dyDescent="0.25">
      <c r="A94" s="144" t="s">
        <v>2006</v>
      </c>
      <c r="B94" s="144" t="s">
        <v>72</v>
      </c>
      <c r="C94" s="144" t="s">
        <v>562</v>
      </c>
      <c r="D94" s="144" t="s">
        <v>568</v>
      </c>
      <c r="E94" s="144" t="s">
        <v>1042</v>
      </c>
      <c r="F94" s="144" t="s">
        <v>1043</v>
      </c>
      <c r="G94" s="6" t="s">
        <v>1044</v>
      </c>
      <c r="H94" s="26" t="s">
        <v>477</v>
      </c>
      <c r="I94" s="76">
        <v>15.29</v>
      </c>
      <c r="J94" s="70" t="s">
        <v>1032</v>
      </c>
      <c r="K94" s="139">
        <v>26.75</v>
      </c>
      <c r="L94" s="140">
        <v>26.75</v>
      </c>
      <c r="M94" s="140">
        <v>26.75</v>
      </c>
      <c r="N94" s="104">
        <f t="shared" si="17"/>
        <v>32.1</v>
      </c>
      <c r="O94" s="61" t="s">
        <v>394</v>
      </c>
      <c r="P94" s="102">
        <f t="shared" si="21"/>
        <v>30.762499999999999</v>
      </c>
      <c r="Q94" s="102">
        <f t="shared" si="12"/>
        <v>29.425000000000001</v>
      </c>
      <c r="R94" s="102">
        <f t="shared" si="13"/>
        <v>26.75</v>
      </c>
      <c r="S94" s="102">
        <f t="shared" si="22"/>
        <v>29.425000000000001</v>
      </c>
      <c r="T94" s="102">
        <v>26.75</v>
      </c>
      <c r="U94" s="18">
        <f t="shared" si="23"/>
        <v>30.762499999999999</v>
      </c>
    </row>
    <row r="95" spans="1:21" s="5" customFormat="1" ht="14.25" customHeight="1" x14ac:dyDescent="0.25">
      <c r="A95" s="144" t="s">
        <v>2007</v>
      </c>
      <c r="B95" s="144" t="s">
        <v>72</v>
      </c>
      <c r="C95" s="144" t="s">
        <v>562</v>
      </c>
      <c r="D95" s="144" t="s">
        <v>1045</v>
      </c>
      <c r="E95" s="144" t="s">
        <v>1046</v>
      </c>
      <c r="F95" s="144" t="s">
        <v>1047</v>
      </c>
      <c r="G95" s="6" t="s">
        <v>1048</v>
      </c>
      <c r="H95" s="26" t="s">
        <v>477</v>
      </c>
      <c r="I95" s="76">
        <v>26.85</v>
      </c>
      <c r="J95" s="70" t="s">
        <v>1032</v>
      </c>
      <c r="K95" s="139">
        <v>40.65</v>
      </c>
      <c r="L95" s="140">
        <v>40.65</v>
      </c>
      <c r="M95" s="140">
        <v>40.65</v>
      </c>
      <c r="N95" s="104">
        <f t="shared" si="17"/>
        <v>48.779999999999994</v>
      </c>
      <c r="O95" s="61" t="s">
        <v>394</v>
      </c>
      <c r="P95" s="102">
        <f t="shared" si="21"/>
        <v>46.747499999999995</v>
      </c>
      <c r="Q95" s="102">
        <f t="shared" si="12"/>
        <v>44.715000000000003</v>
      </c>
      <c r="R95" s="102">
        <f t="shared" si="13"/>
        <v>40.65</v>
      </c>
      <c r="S95" s="102">
        <f t="shared" si="22"/>
        <v>44.715000000000003</v>
      </c>
      <c r="T95" s="102">
        <v>40.65</v>
      </c>
      <c r="U95" s="18">
        <f t="shared" si="23"/>
        <v>46.747499999999995</v>
      </c>
    </row>
    <row r="96" spans="1:21" s="5" customFormat="1" ht="14.25" customHeight="1" x14ac:dyDescent="0.25">
      <c r="A96" s="144" t="s">
        <v>2008</v>
      </c>
      <c r="B96" s="144" t="s">
        <v>72</v>
      </c>
      <c r="C96" s="144" t="s">
        <v>562</v>
      </c>
      <c r="D96" s="144" t="s">
        <v>1049</v>
      </c>
      <c r="E96" s="144" t="s">
        <v>1050</v>
      </c>
      <c r="F96" s="144" t="s">
        <v>1051</v>
      </c>
      <c r="G96" s="6" t="s">
        <v>1052</v>
      </c>
      <c r="H96" s="26" t="s">
        <v>477</v>
      </c>
      <c r="I96" s="76">
        <v>32.799999999999997</v>
      </c>
      <c r="J96" s="70" t="s">
        <v>1032</v>
      </c>
      <c r="K96" s="139">
        <v>57.23</v>
      </c>
      <c r="L96" s="140">
        <v>57.23</v>
      </c>
      <c r="M96" s="140">
        <v>57.23</v>
      </c>
      <c r="N96" s="104">
        <f t="shared" si="17"/>
        <v>68.675999999999988</v>
      </c>
      <c r="O96" s="60" t="s">
        <v>394</v>
      </c>
      <c r="P96" s="102">
        <f t="shared" si="21"/>
        <v>65.814499999999995</v>
      </c>
      <c r="Q96" s="102">
        <f t="shared" si="12"/>
        <v>62.953000000000003</v>
      </c>
      <c r="R96" s="102">
        <f t="shared" si="13"/>
        <v>57.23</v>
      </c>
      <c r="S96" s="102">
        <f t="shared" si="22"/>
        <v>62.953000000000003</v>
      </c>
      <c r="T96" s="102">
        <v>57.23</v>
      </c>
      <c r="U96" s="18">
        <f t="shared" si="23"/>
        <v>65.814499999999995</v>
      </c>
    </row>
    <row r="97" spans="1:21" s="5" customFormat="1" ht="14.25" customHeight="1" x14ac:dyDescent="0.25">
      <c r="A97" s="144" t="s">
        <v>2009</v>
      </c>
      <c r="B97" s="144" t="s">
        <v>72</v>
      </c>
      <c r="C97" s="144" t="s">
        <v>562</v>
      </c>
      <c r="D97" s="144" t="s">
        <v>1045</v>
      </c>
      <c r="E97" s="144" t="s">
        <v>1053</v>
      </c>
      <c r="F97" s="144" t="s">
        <v>1054</v>
      </c>
      <c r="G97" s="6" t="s">
        <v>1055</v>
      </c>
      <c r="H97" s="26" t="s">
        <v>477</v>
      </c>
      <c r="I97" s="76">
        <v>89.99</v>
      </c>
      <c r="J97" s="70" t="s">
        <v>1032</v>
      </c>
      <c r="K97" s="139">
        <v>134.99</v>
      </c>
      <c r="L97" s="140">
        <v>134.99</v>
      </c>
      <c r="M97" s="140">
        <v>134.99</v>
      </c>
      <c r="N97" s="104">
        <f t="shared" si="17"/>
        <v>161.988</v>
      </c>
      <c r="O97" s="60" t="s">
        <v>394</v>
      </c>
      <c r="P97" s="102">
        <f t="shared" si="21"/>
        <v>155.23849999999999</v>
      </c>
      <c r="Q97" s="102">
        <f t="shared" si="12"/>
        <v>148.48900000000003</v>
      </c>
      <c r="R97" s="102">
        <f t="shared" si="13"/>
        <v>134.99</v>
      </c>
      <c r="S97" s="102">
        <f t="shared" si="22"/>
        <v>148.48900000000003</v>
      </c>
      <c r="T97" s="102">
        <v>134.99</v>
      </c>
      <c r="U97" s="18">
        <f t="shared" si="23"/>
        <v>155.23849999999999</v>
      </c>
    </row>
    <row r="98" spans="1:21" s="4" customFormat="1" ht="14.25" customHeight="1" x14ac:dyDescent="0.25">
      <c r="A98" s="144" t="s">
        <v>2010</v>
      </c>
      <c r="B98" s="143" t="s">
        <v>72</v>
      </c>
      <c r="C98" s="143" t="s">
        <v>562</v>
      </c>
      <c r="D98" s="143" t="s">
        <v>1049</v>
      </c>
      <c r="E98" s="143" t="s">
        <v>1056</v>
      </c>
      <c r="F98" s="143" t="s">
        <v>1057</v>
      </c>
      <c r="G98" s="47" t="s">
        <v>1058</v>
      </c>
      <c r="H98" s="45" t="s">
        <v>477</v>
      </c>
      <c r="I98" s="66">
        <v>123.91</v>
      </c>
      <c r="J98" s="69" t="s">
        <v>1032</v>
      </c>
      <c r="K98" s="138">
        <v>165.95</v>
      </c>
      <c r="L98" s="140">
        <v>165.95</v>
      </c>
      <c r="M98" s="140">
        <v>165.95</v>
      </c>
      <c r="N98" s="103">
        <f t="shared" si="17"/>
        <v>199.14</v>
      </c>
      <c r="O98" s="60" t="s">
        <v>394</v>
      </c>
      <c r="P98" s="102">
        <f t="shared" si="21"/>
        <v>190.84249999999997</v>
      </c>
      <c r="Q98" s="102">
        <f t="shared" si="12"/>
        <v>182.54500000000002</v>
      </c>
      <c r="R98" s="102">
        <f t="shared" si="13"/>
        <v>165.95</v>
      </c>
      <c r="S98" s="102">
        <f t="shared" si="22"/>
        <v>182.54500000000002</v>
      </c>
      <c r="T98" s="102">
        <v>165.95</v>
      </c>
      <c r="U98" s="18">
        <f t="shared" si="23"/>
        <v>190.84249999999997</v>
      </c>
    </row>
    <row r="99" spans="1:21" s="4" customFormat="1" ht="14.25" customHeight="1" x14ac:dyDescent="0.25">
      <c r="A99" s="144" t="s">
        <v>2011</v>
      </c>
      <c r="B99" s="143" t="s">
        <v>72</v>
      </c>
      <c r="C99" s="143" t="s">
        <v>562</v>
      </c>
      <c r="D99" s="143" t="s">
        <v>1045</v>
      </c>
      <c r="E99" s="143" t="s">
        <v>1059</v>
      </c>
      <c r="F99" s="143" t="s">
        <v>1060</v>
      </c>
      <c r="G99" s="47" t="s">
        <v>1061</v>
      </c>
      <c r="H99" s="45" t="s">
        <v>477</v>
      </c>
      <c r="I99" s="66">
        <v>14.86</v>
      </c>
      <c r="J99" s="69" t="s">
        <v>1032</v>
      </c>
      <c r="K99" s="138">
        <v>17.329999999999998</v>
      </c>
      <c r="L99" s="140">
        <v>17.329999999999998</v>
      </c>
      <c r="M99" s="140">
        <v>17.329999999999998</v>
      </c>
      <c r="N99" s="103">
        <f t="shared" si="17"/>
        <v>20.795999999999996</v>
      </c>
      <c r="O99" s="60" t="s">
        <v>394</v>
      </c>
      <c r="P99" s="102">
        <f t="shared" si="21"/>
        <v>19.929499999999997</v>
      </c>
      <c r="Q99" s="102">
        <f t="shared" ref="Q99:Q130" si="24">K99*1.1</f>
        <v>19.062999999999999</v>
      </c>
      <c r="R99" s="102">
        <f t="shared" si="13"/>
        <v>17.329999999999998</v>
      </c>
      <c r="S99" s="102">
        <f t="shared" si="22"/>
        <v>19.062999999999999</v>
      </c>
      <c r="T99" s="102">
        <v>17.329999999999998</v>
      </c>
      <c r="U99" s="18">
        <f t="shared" si="23"/>
        <v>19.929499999999997</v>
      </c>
    </row>
    <row r="100" spans="1:21" s="4" customFormat="1" ht="14.25" customHeight="1" x14ac:dyDescent="0.25">
      <c r="A100" s="144" t="s">
        <v>2012</v>
      </c>
      <c r="B100" s="144" t="s">
        <v>72</v>
      </c>
      <c r="C100" s="144" t="s">
        <v>562</v>
      </c>
      <c r="D100" s="144" t="s">
        <v>1049</v>
      </c>
      <c r="E100" s="144" t="s">
        <v>1062</v>
      </c>
      <c r="F100" s="144" t="s">
        <v>1063</v>
      </c>
      <c r="G100" s="6" t="s">
        <v>1064</v>
      </c>
      <c r="H100" s="26" t="s">
        <v>477</v>
      </c>
      <c r="I100" s="76">
        <v>22.27</v>
      </c>
      <c r="J100" s="70" t="s">
        <v>1032</v>
      </c>
      <c r="K100" s="139">
        <v>23.99</v>
      </c>
      <c r="L100" s="140">
        <v>23.99</v>
      </c>
      <c r="M100" s="140">
        <v>23.99</v>
      </c>
      <c r="N100" s="104">
        <f t="shared" si="17"/>
        <v>28.787999999999997</v>
      </c>
      <c r="O100" s="61" t="s">
        <v>394</v>
      </c>
      <c r="P100" s="102">
        <f t="shared" si="21"/>
        <v>27.588499999999996</v>
      </c>
      <c r="Q100" s="102">
        <f t="shared" si="24"/>
        <v>26.388999999999999</v>
      </c>
      <c r="R100" s="102">
        <f t="shared" si="13"/>
        <v>23.99</v>
      </c>
      <c r="S100" s="102">
        <f t="shared" si="22"/>
        <v>26.388999999999999</v>
      </c>
      <c r="T100" s="102">
        <v>23.99</v>
      </c>
      <c r="U100" s="18">
        <f t="shared" si="23"/>
        <v>27.588499999999996</v>
      </c>
    </row>
    <row r="101" spans="1:21" s="4" customFormat="1" ht="14.25" customHeight="1" x14ac:dyDescent="0.25">
      <c r="A101" s="144" t="s">
        <v>2013</v>
      </c>
      <c r="B101" s="144" t="s">
        <v>72</v>
      </c>
      <c r="C101" s="144" t="s">
        <v>562</v>
      </c>
      <c r="D101" s="144" t="s">
        <v>1065</v>
      </c>
      <c r="E101" s="144" t="s">
        <v>1066</v>
      </c>
      <c r="F101" s="144" t="s">
        <v>1067</v>
      </c>
      <c r="G101" s="6" t="s">
        <v>1068</v>
      </c>
      <c r="H101" s="26" t="s">
        <v>477</v>
      </c>
      <c r="I101" s="76">
        <v>117.26</v>
      </c>
      <c r="J101" s="70" t="s">
        <v>1032</v>
      </c>
      <c r="K101" s="139">
        <v>156.94999999999999</v>
      </c>
      <c r="L101" s="140">
        <v>156.94999999999999</v>
      </c>
      <c r="M101" s="140">
        <v>156.94999999999999</v>
      </c>
      <c r="N101" s="104">
        <f t="shared" si="17"/>
        <v>188.33999999999997</v>
      </c>
      <c r="O101" s="60" t="s">
        <v>394</v>
      </c>
      <c r="P101" s="102">
        <f t="shared" si="21"/>
        <v>180.49249999999998</v>
      </c>
      <c r="Q101" s="102">
        <f t="shared" si="24"/>
        <v>172.64500000000001</v>
      </c>
      <c r="R101" s="102">
        <f t="shared" si="13"/>
        <v>156.94999999999999</v>
      </c>
      <c r="S101" s="102">
        <f t="shared" si="22"/>
        <v>172.64500000000001</v>
      </c>
      <c r="T101" s="102">
        <v>156.94999999999999</v>
      </c>
      <c r="U101" s="18">
        <f t="shared" si="23"/>
        <v>180.49249999999998</v>
      </c>
    </row>
    <row r="102" spans="1:21" s="5" customFormat="1" ht="14.25" customHeight="1" x14ac:dyDescent="0.25">
      <c r="A102" s="144" t="s">
        <v>2014</v>
      </c>
      <c r="B102" s="144" t="s">
        <v>72</v>
      </c>
      <c r="C102" s="144" t="s">
        <v>562</v>
      </c>
      <c r="D102" s="144" t="s">
        <v>564</v>
      </c>
      <c r="E102" s="144" t="s">
        <v>1069</v>
      </c>
      <c r="F102" s="144" t="s">
        <v>1070</v>
      </c>
      <c r="G102" s="6" t="s">
        <v>1071</v>
      </c>
      <c r="H102" s="26" t="s">
        <v>477</v>
      </c>
      <c r="I102" s="76">
        <v>37.130000000000003</v>
      </c>
      <c r="J102" s="70" t="s">
        <v>1032</v>
      </c>
      <c r="K102" s="139">
        <v>48.99</v>
      </c>
      <c r="L102" s="140">
        <v>48.99</v>
      </c>
      <c r="M102" s="140">
        <v>48.99</v>
      </c>
      <c r="N102" s="104">
        <f t="shared" si="17"/>
        <v>58.787999999999997</v>
      </c>
      <c r="O102" s="60" t="s">
        <v>394</v>
      </c>
      <c r="P102" s="102">
        <f t="shared" si="21"/>
        <v>56.338499999999996</v>
      </c>
      <c r="Q102" s="102">
        <f t="shared" si="24"/>
        <v>53.88900000000001</v>
      </c>
      <c r="R102" s="102">
        <f t="shared" si="13"/>
        <v>48.99</v>
      </c>
      <c r="S102" s="102">
        <f t="shared" si="22"/>
        <v>53.88900000000001</v>
      </c>
      <c r="T102" s="102">
        <v>48.99</v>
      </c>
      <c r="U102" s="18">
        <f t="shared" si="23"/>
        <v>56.338499999999996</v>
      </c>
    </row>
    <row r="103" spans="1:21" s="4" customFormat="1" ht="14.25" customHeight="1" x14ac:dyDescent="0.25">
      <c r="A103" s="144" t="s">
        <v>2015</v>
      </c>
      <c r="B103" s="143" t="s">
        <v>72</v>
      </c>
      <c r="C103" s="143" t="s">
        <v>562</v>
      </c>
      <c r="D103" s="144" t="s">
        <v>564</v>
      </c>
      <c r="E103" s="143" t="s">
        <v>1072</v>
      </c>
      <c r="F103" s="143" t="s">
        <v>1073</v>
      </c>
      <c r="G103" s="47" t="s">
        <v>1074</v>
      </c>
      <c r="H103" s="45" t="s">
        <v>477</v>
      </c>
      <c r="I103" s="66">
        <v>29.54</v>
      </c>
      <c r="J103" s="69" t="s">
        <v>1032</v>
      </c>
      <c r="K103" s="138">
        <v>37.5</v>
      </c>
      <c r="L103" s="140">
        <v>37.5</v>
      </c>
      <c r="M103" s="140">
        <v>37.5</v>
      </c>
      <c r="N103" s="103">
        <f t="shared" si="17"/>
        <v>45</v>
      </c>
      <c r="O103" s="60" t="s">
        <v>394</v>
      </c>
      <c r="P103" s="102">
        <f t="shared" si="21"/>
        <v>43.125</v>
      </c>
      <c r="Q103" s="102">
        <f t="shared" si="24"/>
        <v>41.25</v>
      </c>
      <c r="R103" s="102">
        <f t="shared" si="13"/>
        <v>37.5</v>
      </c>
      <c r="S103" s="102">
        <f t="shared" si="22"/>
        <v>41.25</v>
      </c>
      <c r="T103" s="102">
        <v>37.5</v>
      </c>
      <c r="U103" s="18">
        <f t="shared" si="23"/>
        <v>43.125</v>
      </c>
    </row>
    <row r="104" spans="1:21" s="4" customFormat="1" ht="14.25" customHeight="1" x14ac:dyDescent="0.25">
      <c r="A104" s="144" t="s">
        <v>2016</v>
      </c>
      <c r="B104" s="144" t="s">
        <v>72</v>
      </c>
      <c r="C104" s="144" t="s">
        <v>562</v>
      </c>
      <c r="D104" s="144" t="s">
        <v>564</v>
      </c>
      <c r="E104" s="144" t="s">
        <v>1075</v>
      </c>
      <c r="F104" s="144" t="s">
        <v>1076</v>
      </c>
      <c r="G104" s="6" t="s">
        <v>1077</v>
      </c>
      <c r="H104" s="26" t="s">
        <v>477</v>
      </c>
      <c r="I104" s="76">
        <v>18.55</v>
      </c>
      <c r="J104" s="70" t="s">
        <v>1032</v>
      </c>
      <c r="K104" s="139">
        <v>26.5</v>
      </c>
      <c r="L104" s="140">
        <v>26.5</v>
      </c>
      <c r="M104" s="140">
        <v>26.5</v>
      </c>
      <c r="N104" s="104">
        <f t="shared" si="17"/>
        <v>31.799999999999997</v>
      </c>
      <c r="O104" s="60" t="s">
        <v>394</v>
      </c>
      <c r="P104" s="102">
        <f t="shared" si="21"/>
        <v>30.474999999999998</v>
      </c>
      <c r="Q104" s="102">
        <f t="shared" si="24"/>
        <v>29.150000000000002</v>
      </c>
      <c r="R104" s="102">
        <f t="shared" si="13"/>
        <v>26.5</v>
      </c>
      <c r="S104" s="102">
        <f t="shared" si="22"/>
        <v>29.150000000000002</v>
      </c>
      <c r="T104" s="102">
        <v>26.5</v>
      </c>
      <c r="U104" s="18">
        <f t="shared" si="23"/>
        <v>30.474999999999998</v>
      </c>
    </row>
    <row r="105" spans="1:21" s="4" customFormat="1" ht="14.25" customHeight="1" x14ac:dyDescent="0.25">
      <c r="A105" s="144" t="s">
        <v>2017</v>
      </c>
      <c r="B105" s="144" t="s">
        <v>72</v>
      </c>
      <c r="C105" s="144" t="s">
        <v>562</v>
      </c>
      <c r="D105" s="144" t="s">
        <v>1078</v>
      </c>
      <c r="E105" s="144" t="s">
        <v>1079</v>
      </c>
      <c r="F105" s="144" t="s">
        <v>1080</v>
      </c>
      <c r="G105" s="6" t="s">
        <v>1081</v>
      </c>
      <c r="H105" s="26" t="s">
        <v>167</v>
      </c>
      <c r="I105" s="76">
        <v>126.49</v>
      </c>
      <c r="J105" s="70" t="s">
        <v>1032</v>
      </c>
      <c r="K105" s="139">
        <v>151.69999999999999</v>
      </c>
      <c r="L105" s="140">
        <v>151.69999999999999</v>
      </c>
      <c r="M105" s="140">
        <v>151.69999999999999</v>
      </c>
      <c r="N105" s="104">
        <f t="shared" si="17"/>
        <v>182.04</v>
      </c>
      <c r="O105" s="60" t="s">
        <v>394</v>
      </c>
      <c r="P105" s="102">
        <f t="shared" si="21"/>
        <v>174.45499999999998</v>
      </c>
      <c r="Q105" s="102">
        <f t="shared" si="24"/>
        <v>166.87</v>
      </c>
      <c r="R105" s="102">
        <f t="shared" si="13"/>
        <v>151.69999999999999</v>
      </c>
      <c r="S105" s="102">
        <f t="shared" si="22"/>
        <v>166.87</v>
      </c>
      <c r="T105" s="102">
        <v>151.69999999999999</v>
      </c>
      <c r="U105" s="18">
        <f t="shared" si="23"/>
        <v>174.45499999999998</v>
      </c>
    </row>
    <row r="106" spans="1:21" s="4" customFormat="1" ht="14.25" customHeight="1" x14ac:dyDescent="0.25">
      <c r="A106" s="144" t="s">
        <v>2018</v>
      </c>
      <c r="B106" s="144" t="s">
        <v>72</v>
      </c>
      <c r="C106" s="144" t="s">
        <v>92</v>
      </c>
      <c r="D106" s="144" t="s">
        <v>614</v>
      </c>
      <c r="E106" s="144" t="s">
        <v>1082</v>
      </c>
      <c r="F106" s="144" t="s">
        <v>1083</v>
      </c>
      <c r="G106" s="6" t="s">
        <v>1084</v>
      </c>
      <c r="H106" s="26" t="s">
        <v>167</v>
      </c>
      <c r="I106" s="76">
        <v>25.99</v>
      </c>
      <c r="J106" s="70" t="s">
        <v>1032</v>
      </c>
      <c r="K106" s="139">
        <v>37.49</v>
      </c>
      <c r="L106" s="140">
        <v>37.49</v>
      </c>
      <c r="M106" s="140">
        <v>37.49</v>
      </c>
      <c r="N106" s="104">
        <f t="shared" si="17"/>
        <v>44.988</v>
      </c>
      <c r="O106" s="61" t="s">
        <v>394</v>
      </c>
      <c r="P106" s="102">
        <f t="shared" si="21"/>
        <v>43.113500000000002</v>
      </c>
      <c r="Q106" s="102">
        <f t="shared" si="24"/>
        <v>41.239000000000004</v>
      </c>
      <c r="R106" s="102">
        <f t="shared" si="13"/>
        <v>37.49</v>
      </c>
      <c r="S106" s="102">
        <f t="shared" si="22"/>
        <v>41.239000000000004</v>
      </c>
      <c r="T106" s="102">
        <v>37.49</v>
      </c>
      <c r="U106" s="18">
        <f t="shared" si="23"/>
        <v>43.113500000000002</v>
      </c>
    </row>
    <row r="107" spans="1:21" s="4" customFormat="1" ht="14.25" customHeight="1" x14ac:dyDescent="0.25">
      <c r="A107" s="144" t="s">
        <v>2019</v>
      </c>
      <c r="B107" s="144" t="s">
        <v>145</v>
      </c>
      <c r="C107" s="144" t="s">
        <v>579</v>
      </c>
      <c r="D107" s="144" t="s">
        <v>1085</v>
      </c>
      <c r="E107" s="144" t="s">
        <v>1086</v>
      </c>
      <c r="F107" s="144" t="s">
        <v>1087</v>
      </c>
      <c r="G107" s="6" t="s">
        <v>1088</v>
      </c>
      <c r="H107" s="26" t="s">
        <v>477</v>
      </c>
      <c r="I107" s="76">
        <v>80.34</v>
      </c>
      <c r="J107" s="70" t="s">
        <v>1032</v>
      </c>
      <c r="K107" s="139">
        <v>140.6</v>
      </c>
      <c r="L107" s="140">
        <v>140.6</v>
      </c>
      <c r="M107" s="140">
        <v>140.6</v>
      </c>
      <c r="N107" s="104">
        <f t="shared" si="17"/>
        <v>168.72</v>
      </c>
      <c r="O107" s="61" t="s">
        <v>394</v>
      </c>
      <c r="P107" s="102">
        <f t="shared" si="21"/>
        <v>161.68999999999997</v>
      </c>
      <c r="Q107" s="102">
        <f t="shared" si="24"/>
        <v>154.66</v>
      </c>
      <c r="R107" s="102">
        <f t="shared" si="13"/>
        <v>140.6</v>
      </c>
      <c r="S107" s="102">
        <f t="shared" si="22"/>
        <v>154.66</v>
      </c>
      <c r="T107" s="102">
        <v>140.6</v>
      </c>
      <c r="U107" s="18">
        <f t="shared" si="23"/>
        <v>161.68999999999997</v>
      </c>
    </row>
    <row r="108" spans="1:21" s="4" customFormat="1" ht="14.25" customHeight="1" x14ac:dyDescent="0.25">
      <c r="A108" s="144" t="s">
        <v>2020</v>
      </c>
      <c r="B108" s="144" t="s">
        <v>145</v>
      </c>
      <c r="C108" s="144" t="s">
        <v>579</v>
      </c>
      <c r="D108" s="144" t="s">
        <v>582</v>
      </c>
      <c r="E108" s="144" t="s">
        <v>1089</v>
      </c>
      <c r="F108" s="144" t="s">
        <v>1090</v>
      </c>
      <c r="G108" s="6" t="s">
        <v>1091</v>
      </c>
      <c r="H108" s="26" t="s">
        <v>477</v>
      </c>
      <c r="I108" s="76">
        <v>64.37</v>
      </c>
      <c r="J108" s="70" t="s">
        <v>1032</v>
      </c>
      <c r="K108" s="139">
        <v>79.150000000000006</v>
      </c>
      <c r="L108" s="140">
        <v>79.150000000000006</v>
      </c>
      <c r="M108" s="140">
        <v>79.150000000000006</v>
      </c>
      <c r="N108" s="104">
        <f t="shared" si="17"/>
        <v>94.98</v>
      </c>
      <c r="O108" s="60" t="s">
        <v>394</v>
      </c>
      <c r="P108" s="102">
        <f t="shared" si="21"/>
        <v>91.022499999999994</v>
      </c>
      <c r="Q108" s="102">
        <f t="shared" si="24"/>
        <v>87.065000000000012</v>
      </c>
      <c r="R108" s="102">
        <f t="shared" si="13"/>
        <v>79.150000000000006</v>
      </c>
      <c r="S108" s="102">
        <f t="shared" si="22"/>
        <v>87.065000000000012</v>
      </c>
      <c r="T108" s="102">
        <v>79.150000000000006</v>
      </c>
      <c r="U108" s="18">
        <f t="shared" si="23"/>
        <v>91.022499999999994</v>
      </c>
    </row>
    <row r="109" spans="1:21" s="4" customFormat="1" ht="14.25" customHeight="1" x14ac:dyDescent="0.25">
      <c r="A109" s="144" t="s">
        <v>2021</v>
      </c>
      <c r="B109" s="144" t="s">
        <v>72</v>
      </c>
      <c r="C109" s="144" t="s">
        <v>562</v>
      </c>
      <c r="D109" s="144" t="s">
        <v>1092</v>
      </c>
      <c r="E109" s="144" t="s">
        <v>1093</v>
      </c>
      <c r="F109" s="144" t="s">
        <v>1094</v>
      </c>
      <c r="G109" s="6" t="s">
        <v>1095</v>
      </c>
      <c r="H109" s="26" t="s">
        <v>167</v>
      </c>
      <c r="I109" s="76">
        <v>52.5</v>
      </c>
      <c r="J109" s="70" t="s">
        <v>1032</v>
      </c>
      <c r="K109" s="139">
        <v>66.66</v>
      </c>
      <c r="L109" s="140">
        <v>66.66</v>
      </c>
      <c r="M109" s="140">
        <v>66.66</v>
      </c>
      <c r="N109" s="104">
        <f t="shared" si="17"/>
        <v>79.99199999999999</v>
      </c>
      <c r="O109" s="60" t="s">
        <v>394</v>
      </c>
      <c r="P109" s="102">
        <f t="shared" si="21"/>
        <v>76.658999999999992</v>
      </c>
      <c r="Q109" s="102">
        <f t="shared" si="24"/>
        <v>73.326000000000008</v>
      </c>
      <c r="R109" s="102">
        <f t="shared" si="13"/>
        <v>66.66</v>
      </c>
      <c r="S109" s="102">
        <f t="shared" si="22"/>
        <v>73.326000000000008</v>
      </c>
      <c r="T109" s="102">
        <v>66.66</v>
      </c>
      <c r="U109" s="18">
        <f t="shared" si="23"/>
        <v>76.658999999999992</v>
      </c>
    </row>
    <row r="110" spans="1:21" s="4" customFormat="1" ht="14.25" customHeight="1" x14ac:dyDescent="0.25">
      <c r="A110" s="144" t="s">
        <v>2022</v>
      </c>
      <c r="B110" s="144" t="s">
        <v>72</v>
      </c>
      <c r="C110" s="144" t="s">
        <v>562</v>
      </c>
      <c r="D110" s="144" t="s">
        <v>1092</v>
      </c>
      <c r="E110" s="144" t="s">
        <v>1093</v>
      </c>
      <c r="F110" s="144" t="s">
        <v>1096</v>
      </c>
      <c r="G110" s="6" t="s">
        <v>1097</v>
      </c>
      <c r="H110" s="26" t="s">
        <v>167</v>
      </c>
      <c r="I110" s="76">
        <v>120</v>
      </c>
      <c r="J110" s="70" t="s">
        <v>1032</v>
      </c>
      <c r="K110" s="139">
        <v>145.82</v>
      </c>
      <c r="L110" s="140">
        <v>145.82</v>
      </c>
      <c r="M110" s="140">
        <v>145.82</v>
      </c>
      <c r="N110" s="104">
        <f t="shared" si="17"/>
        <v>174.98399999999998</v>
      </c>
      <c r="O110" s="60" t="s">
        <v>394</v>
      </c>
      <c r="P110" s="102">
        <f t="shared" si="21"/>
        <v>167.69299999999998</v>
      </c>
      <c r="Q110" s="102">
        <f t="shared" si="24"/>
        <v>160.40200000000002</v>
      </c>
      <c r="R110" s="102">
        <f t="shared" si="13"/>
        <v>145.82</v>
      </c>
      <c r="S110" s="102">
        <f t="shared" si="22"/>
        <v>160.40200000000002</v>
      </c>
      <c r="T110" s="102">
        <v>145.82</v>
      </c>
      <c r="U110" s="18">
        <f t="shared" si="23"/>
        <v>167.69299999999998</v>
      </c>
    </row>
    <row r="111" spans="1:21" s="4" customFormat="1" ht="14.25" customHeight="1" x14ac:dyDescent="0.25">
      <c r="A111" s="144" t="s">
        <v>2023</v>
      </c>
      <c r="B111" s="144" t="s">
        <v>72</v>
      </c>
      <c r="C111" s="144" t="s">
        <v>562</v>
      </c>
      <c r="D111" s="144" t="s">
        <v>1092</v>
      </c>
      <c r="E111" s="144" t="s">
        <v>539</v>
      </c>
      <c r="F111" s="144" t="s">
        <v>1098</v>
      </c>
      <c r="G111" s="6" t="s">
        <v>1099</v>
      </c>
      <c r="H111" s="26" t="s">
        <v>167</v>
      </c>
      <c r="I111" s="76">
        <v>52.49</v>
      </c>
      <c r="J111" s="70" t="s">
        <v>1032</v>
      </c>
      <c r="K111" s="139">
        <v>91.85</v>
      </c>
      <c r="L111" s="140">
        <v>91.85</v>
      </c>
      <c r="M111" s="140">
        <v>91.85</v>
      </c>
      <c r="N111" s="104">
        <f t="shared" si="17"/>
        <v>110.21999999999998</v>
      </c>
      <c r="O111" s="60" t="s">
        <v>394</v>
      </c>
      <c r="P111" s="102">
        <f t="shared" si="21"/>
        <v>105.62749999999998</v>
      </c>
      <c r="Q111" s="102">
        <f t="shared" si="24"/>
        <v>101.035</v>
      </c>
      <c r="R111" s="102">
        <f t="shared" si="13"/>
        <v>91.85</v>
      </c>
      <c r="S111" s="102">
        <f t="shared" si="22"/>
        <v>101.035</v>
      </c>
      <c r="T111" s="102">
        <v>91.85</v>
      </c>
      <c r="U111" s="18">
        <f t="shared" si="23"/>
        <v>105.62749999999998</v>
      </c>
    </row>
    <row r="112" spans="1:21" s="4" customFormat="1" ht="14.25" customHeight="1" x14ac:dyDescent="0.25">
      <c r="A112" s="144" t="s">
        <v>2024</v>
      </c>
      <c r="B112" s="144" t="s">
        <v>72</v>
      </c>
      <c r="C112" s="144" t="s">
        <v>1100</v>
      </c>
      <c r="D112" s="144" t="s">
        <v>1101</v>
      </c>
      <c r="E112" s="144" t="s">
        <v>1102</v>
      </c>
      <c r="F112" s="144" t="s">
        <v>1103</v>
      </c>
      <c r="G112" s="6" t="s">
        <v>1104</v>
      </c>
      <c r="H112" s="50" t="s">
        <v>167</v>
      </c>
      <c r="I112" s="76">
        <v>259.99</v>
      </c>
      <c r="J112" s="70" t="s">
        <v>1032</v>
      </c>
      <c r="K112" s="139">
        <v>325</v>
      </c>
      <c r="L112" s="140">
        <v>325</v>
      </c>
      <c r="M112" s="140">
        <v>325</v>
      </c>
      <c r="N112" s="104">
        <f t="shared" si="17"/>
        <v>390</v>
      </c>
      <c r="O112" s="61" t="s">
        <v>394</v>
      </c>
      <c r="P112" s="102">
        <f t="shared" si="21"/>
        <v>373.74999999999994</v>
      </c>
      <c r="Q112" s="102">
        <f t="shared" si="24"/>
        <v>357.50000000000006</v>
      </c>
      <c r="R112" s="102">
        <f t="shared" si="13"/>
        <v>325</v>
      </c>
      <c r="S112" s="102">
        <f t="shared" si="22"/>
        <v>357.50000000000006</v>
      </c>
      <c r="T112" s="102">
        <v>325</v>
      </c>
      <c r="U112" s="18">
        <f t="shared" si="23"/>
        <v>373.74999999999994</v>
      </c>
    </row>
    <row r="113" spans="1:21" s="4" customFormat="1" ht="14.25" customHeight="1" x14ac:dyDescent="0.25">
      <c r="A113" s="144" t="s">
        <v>2025</v>
      </c>
      <c r="B113" s="144" t="s">
        <v>72</v>
      </c>
      <c r="C113" s="144" t="s">
        <v>1100</v>
      </c>
      <c r="D113" s="144" t="s">
        <v>1101</v>
      </c>
      <c r="E113" s="144" t="s">
        <v>1105</v>
      </c>
      <c r="F113" s="144" t="s">
        <v>1106</v>
      </c>
      <c r="G113" s="6" t="s">
        <v>1107</v>
      </c>
      <c r="H113" s="6" t="s">
        <v>167</v>
      </c>
      <c r="I113" s="76">
        <v>309.99</v>
      </c>
      <c r="J113" s="70" t="s">
        <v>1032</v>
      </c>
      <c r="K113" s="139">
        <v>385</v>
      </c>
      <c r="L113" s="140">
        <v>385</v>
      </c>
      <c r="M113" s="140">
        <v>385</v>
      </c>
      <c r="N113" s="104">
        <f t="shared" si="17"/>
        <v>462</v>
      </c>
      <c r="O113" s="60" t="s">
        <v>394</v>
      </c>
      <c r="P113" s="102">
        <f t="shared" si="21"/>
        <v>442.74999999999994</v>
      </c>
      <c r="Q113" s="102">
        <f t="shared" si="24"/>
        <v>423.50000000000006</v>
      </c>
      <c r="R113" s="102">
        <f t="shared" si="13"/>
        <v>385</v>
      </c>
      <c r="S113" s="102">
        <f t="shared" si="22"/>
        <v>423.50000000000006</v>
      </c>
      <c r="T113" s="102">
        <v>385</v>
      </c>
      <c r="U113" s="18">
        <f t="shared" si="23"/>
        <v>442.74999999999994</v>
      </c>
    </row>
    <row r="114" spans="1:21" s="4" customFormat="1" ht="14.25" customHeight="1" x14ac:dyDescent="0.25">
      <c r="A114" s="144" t="s">
        <v>2026</v>
      </c>
      <c r="B114" s="143" t="s">
        <v>72</v>
      </c>
      <c r="C114" s="143" t="s">
        <v>1100</v>
      </c>
      <c r="D114" s="144" t="s">
        <v>1108</v>
      </c>
      <c r="E114" s="143" t="s">
        <v>1109</v>
      </c>
      <c r="F114" s="143" t="s">
        <v>1110</v>
      </c>
      <c r="G114" s="47" t="s">
        <v>1111</v>
      </c>
      <c r="H114" s="45" t="s">
        <v>167</v>
      </c>
      <c r="I114" s="66">
        <v>333.33</v>
      </c>
      <c r="J114" s="69" t="s">
        <v>1032</v>
      </c>
      <c r="K114" s="138">
        <v>416.65</v>
      </c>
      <c r="L114" s="140">
        <v>416.65</v>
      </c>
      <c r="M114" s="140">
        <v>416.65</v>
      </c>
      <c r="N114" s="103">
        <f t="shared" si="17"/>
        <v>499.97999999999996</v>
      </c>
      <c r="O114" s="60" t="s">
        <v>394</v>
      </c>
      <c r="P114" s="102">
        <f t="shared" si="21"/>
        <v>479.14749999999992</v>
      </c>
      <c r="Q114" s="102">
        <f t="shared" si="24"/>
        <v>458.315</v>
      </c>
      <c r="R114" s="102">
        <f t="shared" si="13"/>
        <v>416.65</v>
      </c>
      <c r="S114" s="102">
        <f t="shared" si="22"/>
        <v>458.315</v>
      </c>
      <c r="T114" s="102">
        <v>416.65</v>
      </c>
      <c r="U114" s="18">
        <f t="shared" si="23"/>
        <v>479.14749999999992</v>
      </c>
    </row>
    <row r="115" spans="1:21" s="4" customFormat="1" ht="14.25" customHeight="1" x14ac:dyDescent="0.25">
      <c r="A115" s="144" t="s">
        <v>2027</v>
      </c>
      <c r="B115" s="144" t="s">
        <v>72</v>
      </c>
      <c r="C115" s="144" t="s">
        <v>1100</v>
      </c>
      <c r="D115" s="144" t="s">
        <v>1112</v>
      </c>
      <c r="E115" s="144" t="s">
        <v>1113</v>
      </c>
      <c r="F115" s="144" t="s">
        <v>1114</v>
      </c>
      <c r="G115" s="6" t="s">
        <v>1115</v>
      </c>
      <c r="H115" s="6" t="s">
        <v>477</v>
      </c>
      <c r="I115" s="76">
        <v>266.66000000000003</v>
      </c>
      <c r="J115" s="70" t="s">
        <v>1032</v>
      </c>
      <c r="K115" s="139">
        <v>333.25</v>
      </c>
      <c r="L115" s="140">
        <v>333.25</v>
      </c>
      <c r="M115" s="140">
        <v>333.25</v>
      </c>
      <c r="N115" s="104">
        <f t="shared" si="17"/>
        <v>399.9</v>
      </c>
      <c r="O115" s="60" t="s">
        <v>394</v>
      </c>
      <c r="P115" s="102">
        <f t="shared" si="21"/>
        <v>383.23749999999995</v>
      </c>
      <c r="Q115" s="102">
        <f t="shared" si="24"/>
        <v>366.57500000000005</v>
      </c>
      <c r="R115" s="102">
        <f t="shared" si="13"/>
        <v>333.25</v>
      </c>
      <c r="S115" s="102">
        <f t="shared" si="22"/>
        <v>366.57500000000005</v>
      </c>
      <c r="T115" s="102">
        <v>333.25</v>
      </c>
      <c r="U115" s="18">
        <f t="shared" si="23"/>
        <v>383.23749999999995</v>
      </c>
    </row>
    <row r="116" spans="1:21" s="4" customFormat="1" ht="14.25" customHeight="1" x14ac:dyDescent="0.25">
      <c r="A116" s="144" t="s">
        <v>2028</v>
      </c>
      <c r="B116" s="144" t="s">
        <v>72</v>
      </c>
      <c r="C116" s="144" t="s">
        <v>1116</v>
      </c>
      <c r="D116" s="144" t="s">
        <v>1117</v>
      </c>
      <c r="E116" s="144" t="s">
        <v>1118</v>
      </c>
      <c r="F116" s="144" t="s">
        <v>1119</v>
      </c>
      <c r="G116" s="6" t="s">
        <v>1120</v>
      </c>
      <c r="H116" s="6" t="s">
        <v>477</v>
      </c>
      <c r="I116" s="76">
        <v>161.46</v>
      </c>
      <c r="J116" s="70" t="s">
        <v>1032</v>
      </c>
      <c r="K116" s="139">
        <v>201.85</v>
      </c>
      <c r="L116" s="140">
        <v>201.85</v>
      </c>
      <c r="M116" s="140">
        <v>201.85</v>
      </c>
      <c r="N116" s="104">
        <f t="shared" si="17"/>
        <v>242.21999999999997</v>
      </c>
      <c r="O116" s="60" t="s">
        <v>394</v>
      </c>
      <c r="P116" s="102">
        <f t="shared" si="21"/>
        <v>232.12749999999997</v>
      </c>
      <c r="Q116" s="102">
        <f t="shared" si="24"/>
        <v>222.03500000000003</v>
      </c>
      <c r="R116" s="102">
        <f t="shared" si="13"/>
        <v>201.85</v>
      </c>
      <c r="S116" s="102">
        <f t="shared" si="22"/>
        <v>222.03500000000003</v>
      </c>
      <c r="T116" s="102">
        <v>201.85</v>
      </c>
      <c r="U116" s="18">
        <f t="shared" si="23"/>
        <v>232.12749999999997</v>
      </c>
    </row>
    <row r="117" spans="1:21" s="5" customFormat="1" ht="14.25" customHeight="1" x14ac:dyDescent="0.25">
      <c r="A117" s="144" t="s">
        <v>2029</v>
      </c>
      <c r="B117" s="144" t="s">
        <v>72</v>
      </c>
      <c r="C117" s="144" t="s">
        <v>1116</v>
      </c>
      <c r="D117" s="144" t="s">
        <v>1121</v>
      </c>
      <c r="E117" s="144" t="s">
        <v>1122</v>
      </c>
      <c r="F117" s="144" t="s">
        <v>1123</v>
      </c>
      <c r="G117" s="6" t="s">
        <v>1124</v>
      </c>
      <c r="H117" s="6" t="s">
        <v>477</v>
      </c>
      <c r="I117" s="76">
        <v>144.99</v>
      </c>
      <c r="J117" s="70" t="s">
        <v>1032</v>
      </c>
      <c r="K117" s="139">
        <v>181.25</v>
      </c>
      <c r="L117" s="140">
        <v>181.25</v>
      </c>
      <c r="M117" s="140">
        <v>181.25</v>
      </c>
      <c r="N117" s="104">
        <f t="shared" si="17"/>
        <v>217.5</v>
      </c>
      <c r="O117" s="60" t="s">
        <v>394</v>
      </c>
      <c r="P117" s="102">
        <f t="shared" si="21"/>
        <v>208.43749999999997</v>
      </c>
      <c r="Q117" s="102">
        <f t="shared" si="24"/>
        <v>199.37500000000003</v>
      </c>
      <c r="R117" s="102">
        <f t="shared" si="13"/>
        <v>181.25</v>
      </c>
      <c r="S117" s="102">
        <f t="shared" si="22"/>
        <v>199.37500000000003</v>
      </c>
      <c r="T117" s="102">
        <v>181.25</v>
      </c>
      <c r="U117" s="18">
        <f t="shared" si="23"/>
        <v>208.43749999999997</v>
      </c>
    </row>
    <row r="118" spans="1:21" s="5" customFormat="1" ht="14.25" customHeight="1" x14ac:dyDescent="0.25">
      <c r="A118" s="144" t="s">
        <v>2030</v>
      </c>
      <c r="B118" s="144" t="s">
        <v>72</v>
      </c>
      <c r="C118" s="144" t="s">
        <v>1116</v>
      </c>
      <c r="D118" s="144" t="s">
        <v>1125</v>
      </c>
      <c r="E118" s="144" t="s">
        <v>1126</v>
      </c>
      <c r="F118" s="144" t="s">
        <v>1127</v>
      </c>
      <c r="G118" s="6" t="s">
        <v>1128</v>
      </c>
      <c r="H118" s="6" t="s">
        <v>477</v>
      </c>
      <c r="I118" s="76">
        <v>213.33</v>
      </c>
      <c r="J118" s="70" t="s">
        <v>1032</v>
      </c>
      <c r="K118" s="139">
        <v>266.66000000000003</v>
      </c>
      <c r="L118" s="140">
        <v>266.66000000000003</v>
      </c>
      <c r="M118" s="140">
        <v>266.66000000000003</v>
      </c>
      <c r="N118" s="104">
        <f t="shared" si="17"/>
        <v>319.99200000000002</v>
      </c>
      <c r="O118" s="60" t="s">
        <v>394</v>
      </c>
      <c r="P118" s="102">
        <f t="shared" si="21"/>
        <v>306.65899999999999</v>
      </c>
      <c r="Q118" s="102">
        <f t="shared" si="24"/>
        <v>293.32600000000008</v>
      </c>
      <c r="R118" s="102">
        <f t="shared" si="13"/>
        <v>266.66000000000003</v>
      </c>
      <c r="S118" s="102">
        <f t="shared" si="22"/>
        <v>293.32600000000008</v>
      </c>
      <c r="T118" s="102">
        <v>266.66000000000003</v>
      </c>
      <c r="U118" s="18">
        <f t="shared" si="23"/>
        <v>306.65899999999999</v>
      </c>
    </row>
    <row r="119" spans="1:21" s="5" customFormat="1" ht="14.25" customHeight="1" x14ac:dyDescent="0.25">
      <c r="A119" s="144" t="s">
        <v>2031</v>
      </c>
      <c r="B119" s="144" t="s">
        <v>72</v>
      </c>
      <c r="C119" s="144" t="s">
        <v>1116</v>
      </c>
      <c r="D119" s="144" t="s">
        <v>1129</v>
      </c>
      <c r="E119" s="144" t="s">
        <v>1130</v>
      </c>
      <c r="F119" s="144" t="s">
        <v>1131</v>
      </c>
      <c r="G119" s="6" t="s">
        <v>1132</v>
      </c>
      <c r="H119" s="6" t="s">
        <v>477</v>
      </c>
      <c r="I119" s="76">
        <v>238.96</v>
      </c>
      <c r="J119" s="70" t="s">
        <v>1032</v>
      </c>
      <c r="K119" s="139">
        <v>299.95</v>
      </c>
      <c r="L119" s="140">
        <v>299.95</v>
      </c>
      <c r="M119" s="140">
        <v>299.95</v>
      </c>
      <c r="N119" s="104">
        <f t="shared" si="17"/>
        <v>359.94</v>
      </c>
      <c r="O119" s="60" t="s">
        <v>394</v>
      </c>
      <c r="P119" s="102">
        <f t="shared" si="21"/>
        <v>344.94249999999994</v>
      </c>
      <c r="Q119" s="102">
        <f t="shared" si="24"/>
        <v>329.94499999999999</v>
      </c>
      <c r="R119" s="102">
        <f t="shared" si="13"/>
        <v>299.95</v>
      </c>
      <c r="S119" s="102">
        <f t="shared" si="22"/>
        <v>329.94499999999999</v>
      </c>
      <c r="T119" s="102">
        <v>299.95</v>
      </c>
      <c r="U119" s="18">
        <f t="shared" si="23"/>
        <v>344.94249999999994</v>
      </c>
    </row>
    <row r="120" spans="1:21" s="5" customFormat="1" ht="14.25" customHeight="1" x14ac:dyDescent="0.25">
      <c r="A120" s="144" t="s">
        <v>2032</v>
      </c>
      <c r="B120" s="144" t="s">
        <v>72</v>
      </c>
      <c r="C120" s="144" t="s">
        <v>1116</v>
      </c>
      <c r="D120" s="144" t="s">
        <v>1129</v>
      </c>
      <c r="E120" s="144" t="s">
        <v>1133</v>
      </c>
      <c r="F120" s="144" t="s">
        <v>1134</v>
      </c>
      <c r="G120" s="6" t="s">
        <v>1135</v>
      </c>
      <c r="H120" s="6" t="s">
        <v>477</v>
      </c>
      <c r="I120" s="76">
        <v>399.99</v>
      </c>
      <c r="J120" s="70" t="s">
        <v>1032</v>
      </c>
      <c r="K120" s="139">
        <v>499.95</v>
      </c>
      <c r="L120" s="140">
        <v>499.95</v>
      </c>
      <c r="M120" s="140">
        <v>499.95</v>
      </c>
      <c r="N120" s="104">
        <f t="shared" si="17"/>
        <v>599.93999999999994</v>
      </c>
      <c r="O120" s="60" t="s">
        <v>394</v>
      </c>
      <c r="P120" s="102">
        <f t="shared" si="21"/>
        <v>574.9425</v>
      </c>
      <c r="Q120" s="102">
        <f t="shared" si="24"/>
        <v>549.94500000000005</v>
      </c>
      <c r="R120" s="102">
        <f t="shared" si="13"/>
        <v>499.95</v>
      </c>
      <c r="S120" s="102">
        <f t="shared" si="22"/>
        <v>549.94500000000005</v>
      </c>
      <c r="T120" s="102">
        <v>499.95</v>
      </c>
      <c r="U120" s="18">
        <f t="shared" si="23"/>
        <v>574.9425</v>
      </c>
    </row>
    <row r="121" spans="1:21" s="5" customFormat="1" ht="14.25" customHeight="1" x14ac:dyDescent="0.25">
      <c r="A121" s="144" t="s">
        <v>2033</v>
      </c>
      <c r="B121" s="144" t="s">
        <v>72</v>
      </c>
      <c r="C121" s="144" t="s">
        <v>1116</v>
      </c>
      <c r="D121" s="144" t="s">
        <v>1136</v>
      </c>
      <c r="E121" s="144" t="s">
        <v>1137</v>
      </c>
      <c r="F121" s="144" t="s">
        <v>1138</v>
      </c>
      <c r="G121" s="6" t="s">
        <v>1139</v>
      </c>
      <c r="H121" s="6" t="s">
        <v>477</v>
      </c>
      <c r="I121" s="76">
        <v>104.99</v>
      </c>
      <c r="J121" s="70" t="s">
        <v>1032</v>
      </c>
      <c r="K121" s="139">
        <v>131.25</v>
      </c>
      <c r="L121" s="140">
        <v>131.25</v>
      </c>
      <c r="M121" s="140">
        <v>131.25</v>
      </c>
      <c r="N121" s="104">
        <f t="shared" si="17"/>
        <v>157.5</v>
      </c>
      <c r="O121" s="60" t="s">
        <v>394</v>
      </c>
      <c r="P121" s="102">
        <f t="shared" si="21"/>
        <v>150.9375</v>
      </c>
      <c r="Q121" s="102">
        <f t="shared" si="24"/>
        <v>144.375</v>
      </c>
      <c r="R121" s="102">
        <f t="shared" si="13"/>
        <v>131.25</v>
      </c>
      <c r="S121" s="102">
        <f t="shared" si="22"/>
        <v>144.375</v>
      </c>
      <c r="T121" s="102">
        <v>131.25</v>
      </c>
      <c r="U121" s="18">
        <f t="shared" si="23"/>
        <v>150.9375</v>
      </c>
    </row>
    <row r="122" spans="1:21" s="5" customFormat="1" ht="14.25" customHeight="1" x14ac:dyDescent="0.25">
      <c r="A122" s="144" t="s">
        <v>2034</v>
      </c>
      <c r="B122" s="144" t="s">
        <v>72</v>
      </c>
      <c r="C122" s="144" t="s">
        <v>1116</v>
      </c>
      <c r="D122" s="144" t="s">
        <v>1140</v>
      </c>
      <c r="E122" s="144" t="s">
        <v>1141</v>
      </c>
      <c r="F122" s="144" t="s">
        <v>1142</v>
      </c>
      <c r="G122" s="6" t="s">
        <v>1143</v>
      </c>
      <c r="H122" s="6" t="s">
        <v>477</v>
      </c>
      <c r="I122" s="76">
        <v>104.99</v>
      </c>
      <c r="J122" s="70" t="s">
        <v>1032</v>
      </c>
      <c r="K122" s="139">
        <v>131.25</v>
      </c>
      <c r="L122" s="140">
        <v>131.25</v>
      </c>
      <c r="M122" s="140">
        <v>131.25</v>
      </c>
      <c r="N122" s="104">
        <f t="shared" si="17"/>
        <v>157.5</v>
      </c>
      <c r="O122" s="60" t="s">
        <v>394</v>
      </c>
      <c r="P122" s="102">
        <f t="shared" si="21"/>
        <v>150.9375</v>
      </c>
      <c r="Q122" s="102">
        <f t="shared" si="24"/>
        <v>144.375</v>
      </c>
      <c r="R122" s="102">
        <f t="shared" si="13"/>
        <v>131.25</v>
      </c>
      <c r="S122" s="102">
        <f t="shared" si="22"/>
        <v>144.375</v>
      </c>
      <c r="T122" s="102">
        <v>131.25</v>
      </c>
      <c r="U122" s="18">
        <f t="shared" si="23"/>
        <v>150.9375</v>
      </c>
    </row>
    <row r="123" spans="1:21" s="5" customFormat="1" ht="14.25" customHeight="1" x14ac:dyDescent="0.25">
      <c r="A123" s="144" t="s">
        <v>2035</v>
      </c>
      <c r="B123" s="144" t="s">
        <v>72</v>
      </c>
      <c r="C123" s="144" t="s">
        <v>84</v>
      </c>
      <c r="D123" s="144" t="s">
        <v>89</v>
      </c>
      <c r="E123" s="144" t="s">
        <v>1144</v>
      </c>
      <c r="F123" s="144" t="s">
        <v>1145</v>
      </c>
      <c r="G123" s="6" t="s">
        <v>1146</v>
      </c>
      <c r="H123" s="6" t="s">
        <v>477</v>
      </c>
      <c r="I123" s="76">
        <v>249.99</v>
      </c>
      <c r="J123" s="70" t="s">
        <v>1032</v>
      </c>
      <c r="K123" s="139">
        <v>312.5</v>
      </c>
      <c r="L123" s="140">
        <v>312.5</v>
      </c>
      <c r="M123" s="140">
        <v>312.5</v>
      </c>
      <c r="N123" s="104">
        <f t="shared" si="17"/>
        <v>375</v>
      </c>
      <c r="O123" s="60" t="s">
        <v>394</v>
      </c>
      <c r="P123" s="102">
        <f t="shared" si="21"/>
        <v>359.375</v>
      </c>
      <c r="Q123" s="102">
        <f t="shared" si="24"/>
        <v>343.75</v>
      </c>
      <c r="R123" s="102">
        <f t="shared" si="13"/>
        <v>312.5</v>
      </c>
      <c r="S123" s="102">
        <f t="shared" si="22"/>
        <v>343.75</v>
      </c>
      <c r="T123" s="102">
        <v>312.5</v>
      </c>
      <c r="U123" s="18">
        <f t="shared" si="23"/>
        <v>359.375</v>
      </c>
    </row>
    <row r="124" spans="1:21" s="5" customFormat="1" ht="14.25" customHeight="1" x14ac:dyDescent="0.25">
      <c r="A124" s="144" t="s">
        <v>2036</v>
      </c>
      <c r="B124" s="144" t="s">
        <v>72</v>
      </c>
      <c r="C124" s="144" t="s">
        <v>73</v>
      </c>
      <c r="D124" s="144" t="s">
        <v>1147</v>
      </c>
      <c r="E124" s="144" t="s">
        <v>1148</v>
      </c>
      <c r="F124" s="144" t="s">
        <v>1149</v>
      </c>
      <c r="G124" s="6" t="s">
        <v>1150</v>
      </c>
      <c r="H124" s="6" t="s">
        <v>477</v>
      </c>
      <c r="I124" s="76">
        <v>266.66000000000003</v>
      </c>
      <c r="J124" s="70" t="s">
        <v>1032</v>
      </c>
      <c r="K124" s="139">
        <v>466.65</v>
      </c>
      <c r="L124" s="140">
        <v>466.65</v>
      </c>
      <c r="M124" s="140">
        <v>466.65</v>
      </c>
      <c r="N124" s="104">
        <f t="shared" si="17"/>
        <v>559.9799999999999</v>
      </c>
      <c r="O124" s="60" t="s">
        <v>394</v>
      </c>
      <c r="P124" s="102">
        <f t="shared" si="21"/>
        <v>536.64749999999992</v>
      </c>
      <c r="Q124" s="102">
        <f t="shared" si="24"/>
        <v>513.31500000000005</v>
      </c>
      <c r="R124" s="102">
        <f t="shared" si="13"/>
        <v>466.65</v>
      </c>
      <c r="S124" s="102">
        <f t="shared" si="22"/>
        <v>513.31500000000005</v>
      </c>
      <c r="T124" s="102">
        <v>466.65</v>
      </c>
      <c r="U124" s="18">
        <f t="shared" si="23"/>
        <v>536.64749999999992</v>
      </c>
    </row>
    <row r="125" spans="1:21" s="5" customFormat="1" ht="14.25" customHeight="1" x14ac:dyDescent="0.25">
      <c r="A125" s="144" t="s">
        <v>2037</v>
      </c>
      <c r="B125" s="144" t="s">
        <v>72</v>
      </c>
      <c r="C125" s="144" t="s">
        <v>73</v>
      </c>
      <c r="D125" s="144" t="s">
        <v>1147</v>
      </c>
      <c r="E125" s="144" t="s">
        <v>1151</v>
      </c>
      <c r="F125" s="144" t="s">
        <v>1152</v>
      </c>
      <c r="G125" s="6" t="s">
        <v>1153</v>
      </c>
      <c r="H125" s="6" t="s">
        <v>477</v>
      </c>
      <c r="I125" s="76">
        <v>186.66</v>
      </c>
      <c r="J125" s="70" t="s">
        <v>1032</v>
      </c>
      <c r="K125" s="139">
        <v>233.35</v>
      </c>
      <c r="L125" s="140">
        <v>233.35</v>
      </c>
      <c r="M125" s="140">
        <v>233.35</v>
      </c>
      <c r="N125" s="104">
        <f t="shared" si="17"/>
        <v>280.02</v>
      </c>
      <c r="O125" s="60" t="s">
        <v>394</v>
      </c>
      <c r="P125" s="102">
        <f t="shared" si="21"/>
        <v>268.35249999999996</v>
      </c>
      <c r="Q125" s="102">
        <f t="shared" si="24"/>
        <v>256.685</v>
      </c>
      <c r="R125" s="102">
        <f t="shared" si="13"/>
        <v>233.35</v>
      </c>
      <c r="S125" s="102">
        <f t="shared" si="22"/>
        <v>256.685</v>
      </c>
      <c r="T125" s="102">
        <v>233.35</v>
      </c>
      <c r="U125" s="18">
        <f t="shared" si="23"/>
        <v>268.35249999999996</v>
      </c>
    </row>
    <row r="126" spans="1:21" s="5" customFormat="1" ht="14.25" customHeight="1" x14ac:dyDescent="0.25">
      <c r="A126" s="144" t="s">
        <v>2038</v>
      </c>
      <c r="B126" s="144" t="s">
        <v>72</v>
      </c>
      <c r="C126" s="144" t="s">
        <v>84</v>
      </c>
      <c r="D126" s="144" t="s">
        <v>1154</v>
      </c>
      <c r="E126" s="144" t="s">
        <v>1155</v>
      </c>
      <c r="F126" s="144" t="s">
        <v>1156</v>
      </c>
      <c r="G126" s="6" t="s">
        <v>1157</v>
      </c>
      <c r="H126" s="6" t="s">
        <v>477</v>
      </c>
      <c r="I126" s="76">
        <v>212.49</v>
      </c>
      <c r="J126" s="70" t="s">
        <v>1032</v>
      </c>
      <c r="K126" s="139">
        <v>265.64999999999998</v>
      </c>
      <c r="L126" s="140">
        <v>265.64999999999998</v>
      </c>
      <c r="M126" s="140">
        <v>265.64999999999998</v>
      </c>
      <c r="N126" s="104">
        <f t="shared" si="17"/>
        <v>318.77999999999997</v>
      </c>
      <c r="O126" s="60" t="s">
        <v>394</v>
      </c>
      <c r="P126" s="102">
        <f t="shared" si="21"/>
        <v>305.49749999999995</v>
      </c>
      <c r="Q126" s="102">
        <f t="shared" si="24"/>
        <v>292.21499999999997</v>
      </c>
      <c r="R126" s="102">
        <f t="shared" si="13"/>
        <v>265.64999999999998</v>
      </c>
      <c r="S126" s="102">
        <f t="shared" si="22"/>
        <v>292.21499999999997</v>
      </c>
      <c r="T126" s="102">
        <v>265.64999999999998</v>
      </c>
      <c r="U126" s="18">
        <f t="shared" si="23"/>
        <v>305.49749999999995</v>
      </c>
    </row>
    <row r="127" spans="1:21" s="5" customFormat="1" ht="14.25" customHeight="1" x14ac:dyDescent="0.25">
      <c r="A127" s="144" t="s">
        <v>2039</v>
      </c>
      <c r="B127" s="144" t="s">
        <v>72</v>
      </c>
      <c r="C127" s="144" t="s">
        <v>84</v>
      </c>
      <c r="D127" s="144" t="s">
        <v>1158</v>
      </c>
      <c r="E127" s="144" t="s">
        <v>1159</v>
      </c>
      <c r="F127" s="144" t="s">
        <v>1160</v>
      </c>
      <c r="G127" s="6" t="s">
        <v>1161</v>
      </c>
      <c r="H127" s="6" t="s">
        <v>477</v>
      </c>
      <c r="I127" s="76">
        <v>162.49</v>
      </c>
      <c r="J127" s="70" t="s">
        <v>1032</v>
      </c>
      <c r="K127" s="139">
        <v>203.15</v>
      </c>
      <c r="L127" s="140">
        <v>203.15</v>
      </c>
      <c r="M127" s="140">
        <v>203.15</v>
      </c>
      <c r="N127" s="104">
        <f t="shared" si="17"/>
        <v>243.78</v>
      </c>
      <c r="O127" s="60" t="s">
        <v>394</v>
      </c>
      <c r="P127" s="102">
        <f t="shared" si="21"/>
        <v>233.6225</v>
      </c>
      <c r="Q127" s="102">
        <f t="shared" si="24"/>
        <v>223.46500000000003</v>
      </c>
      <c r="R127" s="102">
        <f t="shared" si="13"/>
        <v>203.15</v>
      </c>
      <c r="S127" s="102">
        <f t="shared" si="22"/>
        <v>223.46500000000003</v>
      </c>
      <c r="T127" s="102">
        <v>203.15</v>
      </c>
      <c r="U127" s="18">
        <f t="shared" si="23"/>
        <v>233.6225</v>
      </c>
    </row>
    <row r="128" spans="1:21" s="5" customFormat="1" ht="14.25" customHeight="1" x14ac:dyDescent="0.25">
      <c r="A128" s="144" t="s">
        <v>2040</v>
      </c>
      <c r="B128" s="143" t="s">
        <v>72</v>
      </c>
      <c r="C128" s="143" t="s">
        <v>84</v>
      </c>
      <c r="D128" s="143" t="s">
        <v>1162</v>
      </c>
      <c r="E128" s="143" t="s">
        <v>1163</v>
      </c>
      <c r="F128" s="143" t="s">
        <v>1164</v>
      </c>
      <c r="G128" s="47" t="s">
        <v>1165</v>
      </c>
      <c r="H128" s="45" t="s">
        <v>477</v>
      </c>
      <c r="I128" s="66">
        <v>193.33</v>
      </c>
      <c r="J128" s="69" t="s">
        <v>1032</v>
      </c>
      <c r="K128" s="138">
        <v>241.75</v>
      </c>
      <c r="L128" s="140">
        <v>241.75</v>
      </c>
      <c r="M128" s="140">
        <v>241.75</v>
      </c>
      <c r="N128" s="103">
        <f t="shared" si="17"/>
        <v>290.09999999999997</v>
      </c>
      <c r="O128" s="60" t="s">
        <v>394</v>
      </c>
      <c r="P128" s="102">
        <f t="shared" si="21"/>
        <v>278.01249999999999</v>
      </c>
      <c r="Q128" s="102">
        <f t="shared" si="24"/>
        <v>265.92500000000001</v>
      </c>
      <c r="R128" s="102">
        <f t="shared" si="13"/>
        <v>241.75</v>
      </c>
      <c r="S128" s="102">
        <f t="shared" si="22"/>
        <v>265.92500000000001</v>
      </c>
      <c r="T128" s="102">
        <v>241.75</v>
      </c>
      <c r="U128" s="18">
        <f t="shared" si="23"/>
        <v>278.01249999999999</v>
      </c>
    </row>
    <row r="129" spans="1:21" s="5" customFormat="1" ht="14.25" customHeight="1" x14ac:dyDescent="0.25">
      <c r="A129" s="144" t="s">
        <v>2041</v>
      </c>
      <c r="B129" s="143" t="s">
        <v>72</v>
      </c>
      <c r="C129" s="143" t="s">
        <v>84</v>
      </c>
      <c r="D129" s="143" t="s">
        <v>1154</v>
      </c>
      <c r="E129" s="143" t="s">
        <v>1166</v>
      </c>
      <c r="F129" s="143" t="s">
        <v>1167</v>
      </c>
      <c r="G129" s="47" t="s">
        <v>1168</v>
      </c>
      <c r="H129" s="45" t="s">
        <v>477</v>
      </c>
      <c r="I129" s="66">
        <v>206.24</v>
      </c>
      <c r="J129" s="69" t="s">
        <v>1032</v>
      </c>
      <c r="K129" s="138">
        <v>257.8</v>
      </c>
      <c r="L129" s="140">
        <v>257.8</v>
      </c>
      <c r="M129" s="140">
        <v>257.8</v>
      </c>
      <c r="N129" s="103">
        <f t="shared" si="17"/>
        <v>309.36</v>
      </c>
      <c r="O129" s="60" t="s">
        <v>394</v>
      </c>
      <c r="P129" s="102">
        <f t="shared" si="21"/>
        <v>296.46999999999997</v>
      </c>
      <c r="Q129" s="102">
        <f t="shared" si="24"/>
        <v>283.58000000000004</v>
      </c>
      <c r="R129" s="102">
        <f t="shared" si="13"/>
        <v>257.8</v>
      </c>
      <c r="S129" s="102">
        <f t="shared" si="22"/>
        <v>283.58000000000004</v>
      </c>
      <c r="T129" s="102">
        <v>257.8</v>
      </c>
      <c r="U129" s="18">
        <f t="shared" si="23"/>
        <v>296.46999999999997</v>
      </c>
    </row>
    <row r="130" spans="1:21" s="4" customFormat="1" ht="14.25" customHeight="1" x14ac:dyDescent="0.25">
      <c r="A130" s="144" t="s">
        <v>2042</v>
      </c>
      <c r="B130" s="143" t="s">
        <v>72</v>
      </c>
      <c r="C130" s="143" t="s">
        <v>84</v>
      </c>
      <c r="D130" s="143" t="s">
        <v>1162</v>
      </c>
      <c r="E130" s="143" t="s">
        <v>1169</v>
      </c>
      <c r="F130" s="143" t="s">
        <v>1170</v>
      </c>
      <c r="G130" s="47" t="s">
        <v>1171</v>
      </c>
      <c r="H130" s="45" t="s">
        <v>477</v>
      </c>
      <c r="I130" s="66">
        <v>247.49</v>
      </c>
      <c r="J130" s="69" t="s">
        <v>1032</v>
      </c>
      <c r="K130" s="138">
        <v>309.35000000000002</v>
      </c>
      <c r="L130" s="140">
        <v>309.35000000000002</v>
      </c>
      <c r="M130" s="140">
        <v>309.35000000000002</v>
      </c>
      <c r="N130" s="103">
        <f t="shared" si="17"/>
        <v>371.22</v>
      </c>
      <c r="O130" s="60" t="s">
        <v>394</v>
      </c>
      <c r="P130" s="102">
        <f t="shared" si="21"/>
        <v>355.7525</v>
      </c>
      <c r="Q130" s="102">
        <f t="shared" si="24"/>
        <v>340.28500000000003</v>
      </c>
      <c r="R130" s="102">
        <f t="shared" si="13"/>
        <v>309.35000000000002</v>
      </c>
      <c r="S130" s="102">
        <f t="shared" si="22"/>
        <v>340.28500000000003</v>
      </c>
      <c r="T130" s="102">
        <v>309.35000000000002</v>
      </c>
      <c r="U130" s="18">
        <f t="shared" si="23"/>
        <v>355.7525</v>
      </c>
    </row>
    <row r="131" spans="1:21" s="5" customFormat="1" ht="14.25" customHeight="1" x14ac:dyDescent="0.25">
      <c r="A131" s="80" t="s">
        <v>2043</v>
      </c>
      <c r="B131" s="47" t="s">
        <v>145</v>
      </c>
      <c r="C131" s="47" t="s">
        <v>146</v>
      </c>
      <c r="D131" s="6" t="s">
        <v>1172</v>
      </c>
      <c r="E131" s="47" t="s">
        <v>1173</v>
      </c>
      <c r="F131" s="47" t="s">
        <v>1174</v>
      </c>
      <c r="G131" s="47" t="s">
        <v>1175</v>
      </c>
      <c r="H131" s="45" t="s">
        <v>167</v>
      </c>
      <c r="I131" s="66">
        <v>55</v>
      </c>
      <c r="J131" s="69">
        <v>0.75</v>
      </c>
      <c r="K131" s="138">
        <f>I131*1.75</f>
        <v>96.25</v>
      </c>
      <c r="L131" s="103">
        <f t="shared" si="15"/>
        <v>86.625</v>
      </c>
      <c r="M131" s="103">
        <f t="shared" si="16"/>
        <v>82.495874999999998</v>
      </c>
      <c r="N131" s="103">
        <f t="shared" si="17"/>
        <v>115.5</v>
      </c>
      <c r="O131" s="60" t="s">
        <v>394</v>
      </c>
      <c r="P131" s="102">
        <f t="shared" ref="P131:P194" si="25">(K131*0.8571)*1.15</f>
        <v>94.870256249999997</v>
      </c>
      <c r="Q131" s="102">
        <f t="shared" ref="Q131:Q194" si="26">K131*1.1</f>
        <v>105.87500000000001</v>
      </c>
      <c r="R131" s="102">
        <f t="shared" ref="R131:R194" si="27">K131</f>
        <v>96.25</v>
      </c>
      <c r="S131" s="102">
        <f>(K131*0.9)*1.1</f>
        <v>95.287500000000009</v>
      </c>
      <c r="T131" s="102">
        <f t="shared" si="19"/>
        <v>82.495874999999998</v>
      </c>
      <c r="U131" s="18">
        <f t="shared" si="20"/>
        <v>99.618749999999991</v>
      </c>
    </row>
    <row r="132" spans="1:21" s="5" customFormat="1" ht="14.25" customHeight="1" x14ac:dyDescent="0.25">
      <c r="A132" s="80" t="s">
        <v>2044</v>
      </c>
      <c r="B132" s="47" t="s">
        <v>145</v>
      </c>
      <c r="C132" s="47" t="s">
        <v>146</v>
      </c>
      <c r="D132" s="6" t="s">
        <v>1176</v>
      </c>
      <c r="E132" s="47" t="s">
        <v>1173</v>
      </c>
      <c r="F132" s="47" t="s">
        <v>1177</v>
      </c>
      <c r="G132" s="47" t="s">
        <v>1178</v>
      </c>
      <c r="H132" s="45" t="s">
        <v>167</v>
      </c>
      <c r="I132" s="66">
        <v>30</v>
      </c>
      <c r="J132" s="69">
        <v>0.75</v>
      </c>
      <c r="K132" s="138">
        <f t="shared" ref="K132:K206" si="28">I132*1.75</f>
        <v>52.5</v>
      </c>
      <c r="L132" s="103">
        <f t="shared" ref="L132:L195" si="29">K132*0.9</f>
        <v>47.25</v>
      </c>
      <c r="M132" s="103">
        <f t="shared" ref="M132:M195" si="30">K132*0.8571</f>
        <v>44.997749999999996</v>
      </c>
      <c r="N132" s="103">
        <f t="shared" ref="N132:N195" si="31">K132*1.2</f>
        <v>63</v>
      </c>
      <c r="O132" s="60" t="s">
        <v>394</v>
      </c>
      <c r="P132" s="102">
        <f t="shared" si="25"/>
        <v>51.747412499999989</v>
      </c>
      <c r="Q132" s="102">
        <f t="shared" si="26"/>
        <v>57.750000000000007</v>
      </c>
      <c r="R132" s="102">
        <f t="shared" si="27"/>
        <v>52.5</v>
      </c>
      <c r="S132" s="102">
        <f t="shared" ref="S132:S195" si="32">(K132*0.9)*1.1</f>
        <v>51.975000000000001</v>
      </c>
      <c r="T132" s="102">
        <f t="shared" ref="T132:T195" si="33">(K132*0.8571)</f>
        <v>44.997749999999996</v>
      </c>
      <c r="U132" s="18">
        <f t="shared" ref="U132:U195" si="34">(K132*0.9)*1.15</f>
        <v>54.337499999999999</v>
      </c>
    </row>
    <row r="133" spans="1:21" s="5" customFormat="1" ht="14.25" customHeight="1" x14ac:dyDescent="0.25">
      <c r="A133" s="80" t="s">
        <v>2045</v>
      </c>
      <c r="B133" s="47" t="s">
        <v>145</v>
      </c>
      <c r="C133" s="47" t="s">
        <v>146</v>
      </c>
      <c r="D133" s="6" t="s">
        <v>1176</v>
      </c>
      <c r="E133" s="47" t="s">
        <v>1173</v>
      </c>
      <c r="F133" s="47" t="s">
        <v>1179</v>
      </c>
      <c r="G133" s="47" t="s">
        <v>1180</v>
      </c>
      <c r="H133" s="45" t="s">
        <v>167</v>
      </c>
      <c r="I133" s="66">
        <v>23</v>
      </c>
      <c r="J133" s="69">
        <v>0.75</v>
      </c>
      <c r="K133" s="138">
        <f t="shared" si="28"/>
        <v>40.25</v>
      </c>
      <c r="L133" s="103">
        <f t="shared" si="29"/>
        <v>36.225000000000001</v>
      </c>
      <c r="M133" s="103">
        <f t="shared" si="30"/>
        <v>34.498275</v>
      </c>
      <c r="N133" s="103">
        <f t="shared" si="31"/>
        <v>48.3</v>
      </c>
      <c r="O133" s="60" t="s">
        <v>394</v>
      </c>
      <c r="P133" s="102">
        <f t="shared" si="25"/>
        <v>39.673016249999996</v>
      </c>
      <c r="Q133" s="102">
        <f t="shared" si="26"/>
        <v>44.275000000000006</v>
      </c>
      <c r="R133" s="102">
        <f t="shared" si="27"/>
        <v>40.25</v>
      </c>
      <c r="S133" s="102">
        <f t="shared" si="32"/>
        <v>39.847500000000004</v>
      </c>
      <c r="T133" s="102">
        <f t="shared" si="33"/>
        <v>34.498275</v>
      </c>
      <c r="U133" s="18">
        <f t="shared" si="34"/>
        <v>41.658749999999998</v>
      </c>
    </row>
    <row r="134" spans="1:21" s="5" customFormat="1" ht="14.25" customHeight="1" x14ac:dyDescent="0.25">
      <c r="A134" s="80" t="s">
        <v>2046</v>
      </c>
      <c r="B134" s="47" t="s">
        <v>145</v>
      </c>
      <c r="C134" s="47" t="s">
        <v>146</v>
      </c>
      <c r="D134" s="6" t="s">
        <v>1172</v>
      </c>
      <c r="E134" s="47" t="s">
        <v>1181</v>
      </c>
      <c r="F134" s="47" t="s">
        <v>1182</v>
      </c>
      <c r="G134" s="47" t="s">
        <v>1183</v>
      </c>
      <c r="H134" s="26" t="s">
        <v>167</v>
      </c>
      <c r="I134" s="66">
        <v>70</v>
      </c>
      <c r="J134" s="69">
        <v>0.75</v>
      </c>
      <c r="K134" s="138">
        <f t="shared" si="28"/>
        <v>122.5</v>
      </c>
      <c r="L134" s="103">
        <f t="shared" si="29"/>
        <v>110.25</v>
      </c>
      <c r="M134" s="103">
        <f t="shared" si="30"/>
        <v>104.99475</v>
      </c>
      <c r="N134" s="103">
        <f t="shared" si="31"/>
        <v>147</v>
      </c>
      <c r="O134" s="60" t="s">
        <v>394</v>
      </c>
      <c r="P134" s="102">
        <f t="shared" si="25"/>
        <v>120.74396249999998</v>
      </c>
      <c r="Q134" s="102">
        <f t="shared" si="26"/>
        <v>134.75</v>
      </c>
      <c r="R134" s="102">
        <f t="shared" si="27"/>
        <v>122.5</v>
      </c>
      <c r="S134" s="102">
        <f t="shared" si="32"/>
        <v>121.27500000000001</v>
      </c>
      <c r="T134" s="102">
        <f t="shared" si="33"/>
        <v>104.99475</v>
      </c>
      <c r="U134" s="18">
        <f t="shared" si="34"/>
        <v>126.78749999999999</v>
      </c>
    </row>
    <row r="135" spans="1:21" s="5" customFormat="1" ht="14.25" customHeight="1" x14ac:dyDescent="0.25">
      <c r="A135" s="80" t="s">
        <v>2047</v>
      </c>
      <c r="B135" s="47" t="s">
        <v>145</v>
      </c>
      <c r="C135" s="47" t="s">
        <v>146</v>
      </c>
      <c r="D135" s="47" t="s">
        <v>1172</v>
      </c>
      <c r="E135" s="47" t="s">
        <v>1184</v>
      </c>
      <c r="F135" s="47" t="s">
        <v>1185</v>
      </c>
      <c r="G135" s="47" t="s">
        <v>1186</v>
      </c>
      <c r="H135" s="45" t="s">
        <v>167</v>
      </c>
      <c r="I135" s="66">
        <v>85</v>
      </c>
      <c r="J135" s="69">
        <v>0.75</v>
      </c>
      <c r="K135" s="138">
        <f t="shared" si="28"/>
        <v>148.75</v>
      </c>
      <c r="L135" s="103">
        <f t="shared" si="29"/>
        <v>133.875</v>
      </c>
      <c r="M135" s="103">
        <f t="shared" si="30"/>
        <v>127.49362499999999</v>
      </c>
      <c r="N135" s="103">
        <f t="shared" si="31"/>
        <v>178.5</v>
      </c>
      <c r="O135" s="60" t="s">
        <v>394</v>
      </c>
      <c r="P135" s="102">
        <f t="shared" si="25"/>
        <v>146.61766874999998</v>
      </c>
      <c r="Q135" s="102">
        <f t="shared" si="26"/>
        <v>163.625</v>
      </c>
      <c r="R135" s="102">
        <f t="shared" si="27"/>
        <v>148.75</v>
      </c>
      <c r="S135" s="102">
        <f t="shared" si="32"/>
        <v>147.26250000000002</v>
      </c>
      <c r="T135" s="102">
        <f t="shared" si="33"/>
        <v>127.49362499999999</v>
      </c>
      <c r="U135" s="18">
        <f t="shared" si="34"/>
        <v>153.95624999999998</v>
      </c>
    </row>
    <row r="136" spans="1:21" s="5" customFormat="1" ht="14.25" customHeight="1" x14ac:dyDescent="0.25">
      <c r="A136" s="80" t="s">
        <v>2048</v>
      </c>
      <c r="B136" s="47" t="s">
        <v>145</v>
      </c>
      <c r="C136" s="47" t="s">
        <v>146</v>
      </c>
      <c r="D136" s="47" t="s">
        <v>1176</v>
      </c>
      <c r="E136" s="47" t="s">
        <v>1187</v>
      </c>
      <c r="F136" s="47" t="s">
        <v>1188</v>
      </c>
      <c r="G136" s="47" t="s">
        <v>1189</v>
      </c>
      <c r="H136" s="45" t="s">
        <v>167</v>
      </c>
      <c r="I136" s="66">
        <v>10.15</v>
      </c>
      <c r="J136" s="69">
        <v>0.75</v>
      </c>
      <c r="K136" s="138">
        <f t="shared" si="28"/>
        <v>17.762499999999999</v>
      </c>
      <c r="L136" s="103">
        <f t="shared" si="29"/>
        <v>15.98625</v>
      </c>
      <c r="M136" s="103">
        <f t="shared" si="30"/>
        <v>15.22423875</v>
      </c>
      <c r="N136" s="103">
        <f t="shared" si="31"/>
        <v>21.314999999999998</v>
      </c>
      <c r="O136" s="60" t="s">
        <v>394</v>
      </c>
      <c r="P136" s="102">
        <f t="shared" si="25"/>
        <v>17.5078745625</v>
      </c>
      <c r="Q136" s="102">
        <f t="shared" si="26"/>
        <v>19.53875</v>
      </c>
      <c r="R136" s="102">
        <f t="shared" si="27"/>
        <v>17.762499999999999</v>
      </c>
      <c r="S136" s="102">
        <f t="shared" si="32"/>
        <v>17.584875</v>
      </c>
      <c r="T136" s="102">
        <f t="shared" si="33"/>
        <v>15.22423875</v>
      </c>
      <c r="U136" s="18">
        <f t="shared" si="34"/>
        <v>18.384187499999999</v>
      </c>
    </row>
    <row r="137" spans="1:21" s="5" customFormat="1" ht="14.25" customHeight="1" x14ac:dyDescent="0.25">
      <c r="A137" s="80" t="s">
        <v>2049</v>
      </c>
      <c r="B137" s="47" t="s">
        <v>145</v>
      </c>
      <c r="C137" s="47" t="s">
        <v>146</v>
      </c>
      <c r="D137" s="47" t="s">
        <v>1176</v>
      </c>
      <c r="E137" s="47" t="s">
        <v>1187</v>
      </c>
      <c r="F137" s="47" t="s">
        <v>1190</v>
      </c>
      <c r="G137" s="47" t="s">
        <v>1191</v>
      </c>
      <c r="H137" s="45" t="s">
        <v>167</v>
      </c>
      <c r="I137" s="66">
        <v>10.15</v>
      </c>
      <c r="J137" s="69">
        <v>0.75</v>
      </c>
      <c r="K137" s="138">
        <f t="shared" si="28"/>
        <v>17.762499999999999</v>
      </c>
      <c r="L137" s="103">
        <f t="shared" si="29"/>
        <v>15.98625</v>
      </c>
      <c r="M137" s="103">
        <f t="shared" si="30"/>
        <v>15.22423875</v>
      </c>
      <c r="N137" s="103">
        <f t="shared" si="31"/>
        <v>21.314999999999998</v>
      </c>
      <c r="O137" s="60" t="s">
        <v>394</v>
      </c>
      <c r="P137" s="102">
        <f t="shared" si="25"/>
        <v>17.5078745625</v>
      </c>
      <c r="Q137" s="102">
        <f t="shared" si="26"/>
        <v>19.53875</v>
      </c>
      <c r="R137" s="102">
        <f t="shared" si="27"/>
        <v>17.762499999999999</v>
      </c>
      <c r="S137" s="102">
        <f t="shared" si="32"/>
        <v>17.584875</v>
      </c>
      <c r="T137" s="102">
        <f t="shared" si="33"/>
        <v>15.22423875</v>
      </c>
      <c r="U137" s="18">
        <f t="shared" si="34"/>
        <v>18.384187499999999</v>
      </c>
    </row>
    <row r="138" spans="1:21" s="5" customFormat="1" ht="14.25" customHeight="1" x14ac:dyDescent="0.25">
      <c r="A138" s="80" t="s">
        <v>2050</v>
      </c>
      <c r="B138" s="6" t="s">
        <v>145</v>
      </c>
      <c r="C138" s="6" t="s">
        <v>146</v>
      </c>
      <c r="D138" s="47" t="s">
        <v>1176</v>
      </c>
      <c r="E138" s="6" t="s">
        <v>1192</v>
      </c>
      <c r="F138" s="6" t="s">
        <v>1193</v>
      </c>
      <c r="G138" s="6" t="s">
        <v>1194</v>
      </c>
      <c r="H138" s="26" t="s">
        <v>167</v>
      </c>
      <c r="I138" s="76">
        <v>12.25</v>
      </c>
      <c r="J138" s="70">
        <v>0.75</v>
      </c>
      <c r="K138" s="139">
        <f t="shared" si="28"/>
        <v>21.4375</v>
      </c>
      <c r="L138" s="103">
        <f t="shared" si="29"/>
        <v>19.293749999999999</v>
      </c>
      <c r="M138" s="103">
        <f t="shared" si="30"/>
        <v>18.37408125</v>
      </c>
      <c r="N138" s="104">
        <f t="shared" si="31"/>
        <v>25.724999999999998</v>
      </c>
      <c r="O138" s="60" t="s">
        <v>394</v>
      </c>
      <c r="P138" s="102">
        <f t="shared" si="25"/>
        <v>21.130193437499997</v>
      </c>
      <c r="Q138" s="102">
        <f t="shared" si="26"/>
        <v>23.581250000000001</v>
      </c>
      <c r="R138" s="102">
        <f t="shared" si="27"/>
        <v>21.4375</v>
      </c>
      <c r="S138" s="102">
        <f t="shared" si="32"/>
        <v>21.223125</v>
      </c>
      <c r="T138" s="102">
        <f t="shared" si="33"/>
        <v>18.37408125</v>
      </c>
      <c r="U138" s="18">
        <f t="shared" si="34"/>
        <v>22.187812499999996</v>
      </c>
    </row>
    <row r="139" spans="1:21" s="5" customFormat="1" ht="14.25" customHeight="1" x14ac:dyDescent="0.25">
      <c r="A139" s="80" t="s">
        <v>2051</v>
      </c>
      <c r="B139" s="6" t="s">
        <v>145</v>
      </c>
      <c r="C139" s="47" t="s">
        <v>146</v>
      </c>
      <c r="D139" s="47" t="s">
        <v>1195</v>
      </c>
      <c r="E139" s="6" t="s">
        <v>1196</v>
      </c>
      <c r="F139" s="6" t="s">
        <v>1197</v>
      </c>
      <c r="G139" s="6" t="s">
        <v>1198</v>
      </c>
      <c r="H139" s="6" t="s">
        <v>167</v>
      </c>
      <c r="I139" s="76">
        <v>125</v>
      </c>
      <c r="J139" s="70">
        <v>0.75</v>
      </c>
      <c r="K139" s="139">
        <f t="shared" si="28"/>
        <v>218.75</v>
      </c>
      <c r="L139" s="103">
        <f t="shared" si="29"/>
        <v>196.875</v>
      </c>
      <c r="M139" s="103">
        <f t="shared" si="30"/>
        <v>187.49062499999999</v>
      </c>
      <c r="N139" s="104">
        <f t="shared" si="31"/>
        <v>262.5</v>
      </c>
      <c r="O139" s="60" t="s">
        <v>168</v>
      </c>
      <c r="P139" s="102">
        <f t="shared" si="25"/>
        <v>215.61421874999996</v>
      </c>
      <c r="Q139" s="102">
        <f t="shared" si="26"/>
        <v>240.62500000000003</v>
      </c>
      <c r="R139" s="102">
        <f t="shared" si="27"/>
        <v>218.75</v>
      </c>
      <c r="S139" s="102">
        <f t="shared" si="32"/>
        <v>216.56250000000003</v>
      </c>
      <c r="T139" s="102">
        <f t="shared" si="33"/>
        <v>187.49062499999999</v>
      </c>
      <c r="U139" s="18">
        <f t="shared" si="34"/>
        <v>226.40624999999997</v>
      </c>
    </row>
    <row r="140" spans="1:21" s="4" customFormat="1" ht="14.25" customHeight="1" x14ac:dyDescent="0.25">
      <c r="A140" s="80" t="s">
        <v>2052</v>
      </c>
      <c r="B140" s="6" t="s">
        <v>145</v>
      </c>
      <c r="C140" s="6" t="s">
        <v>768</v>
      </c>
      <c r="D140" s="6" t="s">
        <v>1199</v>
      </c>
      <c r="E140" s="6" t="s">
        <v>1200</v>
      </c>
      <c r="F140" s="6" t="s">
        <v>1201</v>
      </c>
      <c r="G140" s="6" t="s">
        <v>1202</v>
      </c>
      <c r="H140" s="6" t="s">
        <v>167</v>
      </c>
      <c r="I140" s="76">
        <v>42.22</v>
      </c>
      <c r="J140" s="70">
        <v>0.75</v>
      </c>
      <c r="K140" s="139">
        <f t="shared" si="28"/>
        <v>73.884999999999991</v>
      </c>
      <c r="L140" s="103">
        <f t="shared" si="29"/>
        <v>66.496499999999997</v>
      </c>
      <c r="M140" s="103">
        <f t="shared" si="30"/>
        <v>63.326833499999992</v>
      </c>
      <c r="N140" s="104">
        <f t="shared" si="31"/>
        <v>88.661999999999992</v>
      </c>
      <c r="O140" s="60" t="s">
        <v>394</v>
      </c>
      <c r="P140" s="102">
        <f t="shared" si="25"/>
        <v>72.825858524999987</v>
      </c>
      <c r="Q140" s="102">
        <f t="shared" si="26"/>
        <v>81.273499999999999</v>
      </c>
      <c r="R140" s="102">
        <f t="shared" si="27"/>
        <v>73.884999999999991</v>
      </c>
      <c r="S140" s="102">
        <f t="shared" si="32"/>
        <v>73.146150000000006</v>
      </c>
      <c r="T140" s="102">
        <f t="shared" si="33"/>
        <v>63.326833499999992</v>
      </c>
      <c r="U140" s="18">
        <f t="shared" si="34"/>
        <v>76.470974999999996</v>
      </c>
    </row>
    <row r="141" spans="1:21" s="4" customFormat="1" ht="14.25" customHeight="1" x14ac:dyDescent="0.25">
      <c r="A141" s="80" t="s">
        <v>2053</v>
      </c>
      <c r="B141" s="6" t="s">
        <v>145</v>
      </c>
      <c r="C141" s="6" t="s">
        <v>768</v>
      </c>
      <c r="D141" s="6" t="s">
        <v>1199</v>
      </c>
      <c r="E141" s="6" t="s">
        <v>1200</v>
      </c>
      <c r="F141" s="6" t="s">
        <v>1203</v>
      </c>
      <c r="G141" s="6" t="s">
        <v>1204</v>
      </c>
      <c r="H141" s="6" t="s">
        <v>167</v>
      </c>
      <c r="I141" s="76">
        <v>54.93</v>
      </c>
      <c r="J141" s="70">
        <v>0.75</v>
      </c>
      <c r="K141" s="139">
        <f t="shared" si="28"/>
        <v>96.127499999999998</v>
      </c>
      <c r="L141" s="103">
        <f t="shared" si="29"/>
        <v>86.514750000000006</v>
      </c>
      <c r="M141" s="103">
        <f t="shared" si="30"/>
        <v>82.390880249999995</v>
      </c>
      <c r="N141" s="104">
        <f t="shared" si="31"/>
        <v>115.35299999999999</v>
      </c>
      <c r="O141" s="60" t="s">
        <v>394</v>
      </c>
      <c r="P141" s="102">
        <f t="shared" si="25"/>
        <v>94.749512287499982</v>
      </c>
      <c r="Q141" s="102">
        <f t="shared" si="26"/>
        <v>105.74025</v>
      </c>
      <c r="R141" s="102">
        <f t="shared" si="27"/>
        <v>96.127499999999998</v>
      </c>
      <c r="S141" s="102">
        <f t="shared" si="32"/>
        <v>95.166225000000011</v>
      </c>
      <c r="T141" s="102">
        <f t="shared" si="33"/>
        <v>82.390880249999995</v>
      </c>
      <c r="U141" s="18">
        <f t="shared" si="34"/>
        <v>99.4919625</v>
      </c>
    </row>
    <row r="142" spans="1:21" s="5" customFormat="1" ht="14.25" customHeight="1" x14ac:dyDescent="0.25">
      <c r="A142" s="80" t="s">
        <v>2054</v>
      </c>
      <c r="B142" s="6" t="s">
        <v>145</v>
      </c>
      <c r="C142" s="6" t="s">
        <v>768</v>
      </c>
      <c r="D142" s="6" t="s">
        <v>1199</v>
      </c>
      <c r="E142" s="6" t="s">
        <v>1200</v>
      </c>
      <c r="F142" s="6" t="s">
        <v>1205</v>
      </c>
      <c r="G142" s="6" t="s">
        <v>1206</v>
      </c>
      <c r="H142" s="6" t="s">
        <v>167</v>
      </c>
      <c r="I142" s="76">
        <v>62.27</v>
      </c>
      <c r="J142" s="70">
        <v>0.75</v>
      </c>
      <c r="K142" s="139">
        <f t="shared" si="28"/>
        <v>108.97250000000001</v>
      </c>
      <c r="L142" s="103">
        <f t="shared" si="29"/>
        <v>98.075250000000011</v>
      </c>
      <c r="M142" s="103">
        <f t="shared" si="30"/>
        <v>93.400329750000012</v>
      </c>
      <c r="N142" s="104">
        <f t="shared" si="31"/>
        <v>130.767</v>
      </c>
      <c r="O142" s="60" t="s">
        <v>394</v>
      </c>
      <c r="P142" s="102">
        <f t="shared" si="25"/>
        <v>107.4103792125</v>
      </c>
      <c r="Q142" s="102">
        <f t="shared" si="26"/>
        <v>119.86975000000002</v>
      </c>
      <c r="R142" s="102">
        <f t="shared" si="27"/>
        <v>108.97250000000001</v>
      </c>
      <c r="S142" s="102">
        <f t="shared" si="32"/>
        <v>107.88277500000002</v>
      </c>
      <c r="T142" s="102">
        <f t="shared" si="33"/>
        <v>93.400329750000012</v>
      </c>
      <c r="U142" s="18">
        <f t="shared" si="34"/>
        <v>112.78653750000001</v>
      </c>
    </row>
    <row r="143" spans="1:21" s="5" customFormat="1" ht="14.25" customHeight="1" x14ac:dyDescent="0.25">
      <c r="A143" s="80" t="s">
        <v>2055</v>
      </c>
      <c r="B143" s="6" t="s">
        <v>145</v>
      </c>
      <c r="C143" s="6" t="s">
        <v>768</v>
      </c>
      <c r="D143" s="6" t="s">
        <v>1199</v>
      </c>
      <c r="E143" s="6" t="s">
        <v>1200</v>
      </c>
      <c r="F143" s="6" t="s">
        <v>1207</v>
      </c>
      <c r="G143" s="6" t="s">
        <v>1208</v>
      </c>
      <c r="H143" s="6" t="s">
        <v>167</v>
      </c>
      <c r="I143" s="76">
        <v>69.42</v>
      </c>
      <c r="J143" s="70">
        <v>0.75</v>
      </c>
      <c r="K143" s="139">
        <f t="shared" si="28"/>
        <v>121.485</v>
      </c>
      <c r="L143" s="103">
        <f t="shared" si="29"/>
        <v>109.3365</v>
      </c>
      <c r="M143" s="103">
        <f t="shared" si="30"/>
        <v>104.1247935</v>
      </c>
      <c r="N143" s="104">
        <f t="shared" si="31"/>
        <v>145.78199999999998</v>
      </c>
      <c r="O143" s="60" t="s">
        <v>394</v>
      </c>
      <c r="P143" s="102">
        <f t="shared" si="25"/>
        <v>119.74351252499999</v>
      </c>
      <c r="Q143" s="102">
        <f t="shared" si="26"/>
        <v>133.6335</v>
      </c>
      <c r="R143" s="102">
        <f t="shared" si="27"/>
        <v>121.485</v>
      </c>
      <c r="S143" s="102">
        <f t="shared" si="32"/>
        <v>120.27015000000002</v>
      </c>
      <c r="T143" s="102">
        <f t="shared" si="33"/>
        <v>104.1247935</v>
      </c>
      <c r="U143" s="18">
        <f t="shared" si="34"/>
        <v>125.73697499999999</v>
      </c>
    </row>
    <row r="144" spans="1:21" s="4" customFormat="1" ht="14.25" customHeight="1" x14ac:dyDescent="0.25">
      <c r="A144" s="80" t="s">
        <v>2056</v>
      </c>
      <c r="B144" s="27" t="s">
        <v>145</v>
      </c>
      <c r="C144" s="27" t="s">
        <v>768</v>
      </c>
      <c r="D144" s="27" t="s">
        <v>1199</v>
      </c>
      <c r="E144" s="27" t="s">
        <v>1209</v>
      </c>
      <c r="F144" s="27" t="s">
        <v>1210</v>
      </c>
      <c r="G144" s="27" t="s">
        <v>1211</v>
      </c>
      <c r="H144" s="27" t="s">
        <v>167</v>
      </c>
      <c r="I144" s="67">
        <v>29.7</v>
      </c>
      <c r="J144" s="70">
        <v>0.75</v>
      </c>
      <c r="K144" s="139">
        <f t="shared" si="28"/>
        <v>51.975000000000001</v>
      </c>
      <c r="L144" s="103">
        <f t="shared" si="29"/>
        <v>46.777500000000003</v>
      </c>
      <c r="M144" s="103">
        <f t="shared" si="30"/>
        <v>44.547772500000001</v>
      </c>
      <c r="N144" s="104">
        <f t="shared" si="31"/>
        <v>62.37</v>
      </c>
      <c r="O144" s="60" t="s">
        <v>394</v>
      </c>
      <c r="P144" s="102">
        <f t="shared" si="25"/>
        <v>51.229938374999996</v>
      </c>
      <c r="Q144" s="102">
        <f t="shared" si="26"/>
        <v>57.172500000000007</v>
      </c>
      <c r="R144" s="102">
        <f t="shared" si="27"/>
        <v>51.975000000000001</v>
      </c>
      <c r="S144" s="102">
        <f t="shared" si="32"/>
        <v>51.455250000000007</v>
      </c>
      <c r="T144" s="102">
        <f t="shared" si="33"/>
        <v>44.547772500000001</v>
      </c>
      <c r="U144" s="18">
        <f t="shared" si="34"/>
        <v>53.794125000000001</v>
      </c>
    </row>
    <row r="145" spans="1:21" s="4" customFormat="1" ht="14.25" customHeight="1" x14ac:dyDescent="0.25">
      <c r="A145" s="80" t="s">
        <v>2057</v>
      </c>
      <c r="B145" s="6" t="s">
        <v>145</v>
      </c>
      <c r="C145" s="6" t="s">
        <v>768</v>
      </c>
      <c r="D145" s="6" t="s">
        <v>1199</v>
      </c>
      <c r="E145" s="6" t="s">
        <v>1209</v>
      </c>
      <c r="F145" s="6" t="s">
        <v>1212</v>
      </c>
      <c r="G145" s="6" t="s">
        <v>1213</v>
      </c>
      <c r="H145" s="6" t="s">
        <v>167</v>
      </c>
      <c r="I145" s="76">
        <v>32.17</v>
      </c>
      <c r="J145" s="70">
        <v>0.75</v>
      </c>
      <c r="K145" s="139">
        <f t="shared" si="28"/>
        <v>56.297499999999999</v>
      </c>
      <c r="L145" s="103">
        <f t="shared" si="29"/>
        <v>50.667749999999998</v>
      </c>
      <c r="M145" s="103">
        <f t="shared" si="30"/>
        <v>48.252587249999998</v>
      </c>
      <c r="N145" s="104">
        <f t="shared" si="31"/>
        <v>67.557000000000002</v>
      </c>
      <c r="O145" s="60" t="s">
        <v>394</v>
      </c>
      <c r="P145" s="102">
        <f t="shared" si="25"/>
        <v>55.490475337499994</v>
      </c>
      <c r="Q145" s="102">
        <f t="shared" si="26"/>
        <v>61.927250000000008</v>
      </c>
      <c r="R145" s="102">
        <f t="shared" si="27"/>
        <v>56.297499999999999</v>
      </c>
      <c r="S145" s="102">
        <f t="shared" si="32"/>
        <v>55.734525000000005</v>
      </c>
      <c r="T145" s="102">
        <f t="shared" si="33"/>
        <v>48.252587249999998</v>
      </c>
      <c r="U145" s="18">
        <f t="shared" si="34"/>
        <v>58.267912499999994</v>
      </c>
    </row>
    <row r="146" spans="1:21" s="4" customFormat="1" ht="14.25" customHeight="1" x14ac:dyDescent="0.25">
      <c r="A146" s="80" t="s">
        <v>2058</v>
      </c>
      <c r="B146" s="47" t="s">
        <v>145</v>
      </c>
      <c r="C146" s="47" t="s">
        <v>768</v>
      </c>
      <c r="D146" s="6" t="s">
        <v>1199</v>
      </c>
      <c r="E146" s="47" t="s">
        <v>1209</v>
      </c>
      <c r="F146" s="47" t="s">
        <v>1214</v>
      </c>
      <c r="G146" s="47" t="s">
        <v>1215</v>
      </c>
      <c r="H146" s="45" t="s">
        <v>167</v>
      </c>
      <c r="I146" s="66">
        <v>35.619999999999997</v>
      </c>
      <c r="J146" s="69">
        <v>0.75</v>
      </c>
      <c r="K146" s="138">
        <f t="shared" si="28"/>
        <v>62.334999999999994</v>
      </c>
      <c r="L146" s="103">
        <f t="shared" si="29"/>
        <v>56.101499999999994</v>
      </c>
      <c r="M146" s="103">
        <f t="shared" si="30"/>
        <v>53.427328499999994</v>
      </c>
      <c r="N146" s="103">
        <f t="shared" si="31"/>
        <v>74.801999999999992</v>
      </c>
      <c r="O146" s="60" t="s">
        <v>394</v>
      </c>
      <c r="P146" s="102">
        <f t="shared" si="25"/>
        <v>61.441427774999987</v>
      </c>
      <c r="Q146" s="102">
        <f t="shared" si="26"/>
        <v>68.5685</v>
      </c>
      <c r="R146" s="102">
        <f t="shared" si="27"/>
        <v>62.334999999999994</v>
      </c>
      <c r="S146" s="102">
        <f t="shared" si="32"/>
        <v>61.711649999999999</v>
      </c>
      <c r="T146" s="102">
        <f t="shared" si="33"/>
        <v>53.427328499999994</v>
      </c>
      <c r="U146" s="18">
        <f t="shared" si="34"/>
        <v>64.516724999999994</v>
      </c>
    </row>
    <row r="147" spans="1:21" s="5" customFormat="1" ht="14.25" customHeight="1" x14ac:dyDescent="0.25">
      <c r="A147" s="80" t="s">
        <v>2059</v>
      </c>
      <c r="B147" s="6" t="s">
        <v>145</v>
      </c>
      <c r="C147" s="6" t="s">
        <v>768</v>
      </c>
      <c r="D147" s="6" t="s">
        <v>1199</v>
      </c>
      <c r="E147" s="6" t="s">
        <v>1209</v>
      </c>
      <c r="F147" s="6" t="s">
        <v>1216</v>
      </c>
      <c r="G147" s="6" t="s">
        <v>1217</v>
      </c>
      <c r="H147" s="6" t="s">
        <v>167</v>
      </c>
      <c r="I147" s="76">
        <v>40.94</v>
      </c>
      <c r="J147" s="70">
        <v>0.75</v>
      </c>
      <c r="K147" s="139">
        <f t="shared" si="28"/>
        <v>71.644999999999996</v>
      </c>
      <c r="L147" s="103">
        <f t="shared" si="29"/>
        <v>64.480499999999992</v>
      </c>
      <c r="M147" s="103">
        <f t="shared" si="30"/>
        <v>61.406929499999997</v>
      </c>
      <c r="N147" s="104">
        <f t="shared" si="31"/>
        <v>85.97399999999999</v>
      </c>
      <c r="O147" s="60" t="s">
        <v>394</v>
      </c>
      <c r="P147" s="102">
        <f t="shared" si="25"/>
        <v>70.617968924999985</v>
      </c>
      <c r="Q147" s="102">
        <f t="shared" si="26"/>
        <v>78.8095</v>
      </c>
      <c r="R147" s="102">
        <f t="shared" si="27"/>
        <v>71.644999999999996</v>
      </c>
      <c r="S147" s="102">
        <f t="shared" si="32"/>
        <v>70.928550000000001</v>
      </c>
      <c r="T147" s="102">
        <f t="shared" si="33"/>
        <v>61.406929499999997</v>
      </c>
      <c r="U147" s="18">
        <f t="shared" si="34"/>
        <v>74.152574999999985</v>
      </c>
    </row>
    <row r="148" spans="1:21" s="5" customFormat="1" ht="14.25" customHeight="1" x14ac:dyDescent="0.25">
      <c r="A148" s="80" t="s">
        <v>2060</v>
      </c>
      <c r="B148" s="6" t="s">
        <v>145</v>
      </c>
      <c r="C148" s="6" t="s">
        <v>768</v>
      </c>
      <c r="D148" s="6" t="s">
        <v>1199</v>
      </c>
      <c r="E148" s="6" t="s">
        <v>1209</v>
      </c>
      <c r="F148" s="6" t="s">
        <v>1218</v>
      </c>
      <c r="G148" s="6" t="s">
        <v>1219</v>
      </c>
      <c r="H148" s="6" t="s">
        <v>167</v>
      </c>
      <c r="I148" s="76">
        <v>45.57</v>
      </c>
      <c r="J148" s="70">
        <v>0.75</v>
      </c>
      <c r="K148" s="139">
        <f t="shared" si="28"/>
        <v>79.747500000000002</v>
      </c>
      <c r="L148" s="103">
        <f t="shared" si="29"/>
        <v>71.772750000000002</v>
      </c>
      <c r="M148" s="103">
        <f t="shared" si="30"/>
        <v>68.351582249999993</v>
      </c>
      <c r="N148" s="104">
        <f t="shared" si="31"/>
        <v>95.697000000000003</v>
      </c>
      <c r="O148" s="60" t="s">
        <v>394</v>
      </c>
      <c r="P148" s="102">
        <f t="shared" si="25"/>
        <v>78.604319587499987</v>
      </c>
      <c r="Q148" s="102">
        <f t="shared" si="26"/>
        <v>87.722250000000003</v>
      </c>
      <c r="R148" s="102">
        <f t="shared" si="27"/>
        <v>79.747500000000002</v>
      </c>
      <c r="S148" s="102">
        <f t="shared" si="32"/>
        <v>78.950025000000011</v>
      </c>
      <c r="T148" s="102">
        <f t="shared" si="33"/>
        <v>68.351582249999993</v>
      </c>
      <c r="U148" s="18">
        <f t="shared" si="34"/>
        <v>82.538662500000001</v>
      </c>
    </row>
    <row r="149" spans="1:21" s="5" customFormat="1" ht="14.25" customHeight="1" x14ac:dyDescent="0.25">
      <c r="A149" s="80" t="s">
        <v>2061</v>
      </c>
      <c r="B149" s="6" t="s">
        <v>145</v>
      </c>
      <c r="C149" s="6" t="s">
        <v>768</v>
      </c>
      <c r="D149" s="6" t="s">
        <v>1199</v>
      </c>
      <c r="E149" s="6" t="s">
        <v>1209</v>
      </c>
      <c r="F149" s="6" t="s">
        <v>1220</v>
      </c>
      <c r="G149" s="6" t="s">
        <v>1221</v>
      </c>
      <c r="H149" s="6" t="s">
        <v>167</v>
      </c>
      <c r="I149" s="76">
        <v>55.09</v>
      </c>
      <c r="J149" s="70">
        <v>0.75</v>
      </c>
      <c r="K149" s="139">
        <f t="shared" si="28"/>
        <v>96.407499999999999</v>
      </c>
      <c r="L149" s="103">
        <f t="shared" si="29"/>
        <v>86.766750000000002</v>
      </c>
      <c r="M149" s="103">
        <f t="shared" si="30"/>
        <v>82.630868249999992</v>
      </c>
      <c r="N149" s="104">
        <f t="shared" si="31"/>
        <v>115.68899999999999</v>
      </c>
      <c r="O149" s="60" t="s">
        <v>394</v>
      </c>
      <c r="P149" s="102">
        <f t="shared" si="25"/>
        <v>95.025498487499988</v>
      </c>
      <c r="Q149" s="102">
        <f t="shared" si="26"/>
        <v>106.04825000000001</v>
      </c>
      <c r="R149" s="102">
        <f t="shared" si="27"/>
        <v>96.407499999999999</v>
      </c>
      <c r="S149" s="102">
        <f t="shared" si="32"/>
        <v>95.443425000000005</v>
      </c>
      <c r="T149" s="102">
        <f t="shared" si="33"/>
        <v>82.630868249999992</v>
      </c>
      <c r="U149" s="18">
        <f t="shared" si="34"/>
        <v>99.781762499999999</v>
      </c>
    </row>
    <row r="150" spans="1:21" s="5" customFormat="1" ht="14.25" customHeight="1" x14ac:dyDescent="0.25">
      <c r="A150" s="80" t="s">
        <v>2062</v>
      </c>
      <c r="B150" s="6" t="s">
        <v>145</v>
      </c>
      <c r="C150" s="6" t="s">
        <v>768</v>
      </c>
      <c r="D150" s="6" t="s">
        <v>1199</v>
      </c>
      <c r="E150" s="6" t="s">
        <v>1222</v>
      </c>
      <c r="F150" s="6" t="s">
        <v>1223</v>
      </c>
      <c r="G150" s="6" t="s">
        <v>1224</v>
      </c>
      <c r="H150" s="6" t="s">
        <v>167</v>
      </c>
      <c r="I150" s="76">
        <v>68.98</v>
      </c>
      <c r="J150" s="70">
        <v>0.75</v>
      </c>
      <c r="K150" s="139">
        <f t="shared" si="28"/>
        <v>120.715</v>
      </c>
      <c r="L150" s="103">
        <f t="shared" si="29"/>
        <v>108.6435</v>
      </c>
      <c r="M150" s="103">
        <f t="shared" si="30"/>
        <v>103.4648265</v>
      </c>
      <c r="N150" s="104">
        <f t="shared" si="31"/>
        <v>144.858</v>
      </c>
      <c r="O150" s="60" t="s">
        <v>394</v>
      </c>
      <c r="P150" s="102">
        <f t="shared" si="25"/>
        <v>118.98455047499999</v>
      </c>
      <c r="Q150" s="102">
        <f t="shared" si="26"/>
        <v>132.78650000000002</v>
      </c>
      <c r="R150" s="102">
        <f t="shared" si="27"/>
        <v>120.715</v>
      </c>
      <c r="S150" s="102">
        <f t="shared" si="32"/>
        <v>119.50785000000002</v>
      </c>
      <c r="T150" s="102">
        <f t="shared" si="33"/>
        <v>103.4648265</v>
      </c>
      <c r="U150" s="18">
        <f t="shared" si="34"/>
        <v>124.94002499999999</v>
      </c>
    </row>
    <row r="151" spans="1:21" s="5" customFormat="1" ht="14.25" customHeight="1" x14ac:dyDescent="0.25">
      <c r="A151" s="80" t="s">
        <v>2063</v>
      </c>
      <c r="B151" s="6" t="s">
        <v>145</v>
      </c>
      <c r="C151" s="6" t="s">
        <v>768</v>
      </c>
      <c r="D151" s="6" t="s">
        <v>1199</v>
      </c>
      <c r="E151" s="6" t="s">
        <v>1222</v>
      </c>
      <c r="F151" s="6" t="s">
        <v>1225</v>
      </c>
      <c r="G151" s="6" t="s">
        <v>1226</v>
      </c>
      <c r="H151" s="6" t="s">
        <v>167</v>
      </c>
      <c r="I151" s="76">
        <v>98.4</v>
      </c>
      <c r="J151" s="70">
        <v>0.75</v>
      </c>
      <c r="K151" s="139">
        <f t="shared" si="28"/>
        <v>172.20000000000002</v>
      </c>
      <c r="L151" s="103">
        <f t="shared" si="29"/>
        <v>154.98000000000002</v>
      </c>
      <c r="M151" s="103">
        <f t="shared" si="30"/>
        <v>147.59262000000001</v>
      </c>
      <c r="N151" s="104">
        <f t="shared" si="31"/>
        <v>206.64000000000001</v>
      </c>
      <c r="O151" s="60" t="s">
        <v>394</v>
      </c>
      <c r="P151" s="102">
        <f t="shared" si="25"/>
        <v>169.73151300000001</v>
      </c>
      <c r="Q151" s="102">
        <f t="shared" si="26"/>
        <v>189.42000000000004</v>
      </c>
      <c r="R151" s="102">
        <f t="shared" si="27"/>
        <v>172.20000000000002</v>
      </c>
      <c r="S151" s="102">
        <f t="shared" si="32"/>
        <v>170.47800000000004</v>
      </c>
      <c r="T151" s="102">
        <f t="shared" si="33"/>
        <v>147.59262000000001</v>
      </c>
      <c r="U151" s="18">
        <f t="shared" si="34"/>
        <v>178.227</v>
      </c>
    </row>
    <row r="152" spans="1:21" s="5" customFormat="1" ht="14.25" customHeight="1" x14ac:dyDescent="0.25">
      <c r="A152" s="80" t="s">
        <v>2064</v>
      </c>
      <c r="B152" s="47" t="s">
        <v>145</v>
      </c>
      <c r="C152" s="47" t="s">
        <v>768</v>
      </c>
      <c r="D152" s="47" t="s">
        <v>1199</v>
      </c>
      <c r="E152" s="47" t="s">
        <v>1222</v>
      </c>
      <c r="F152" s="47" t="s">
        <v>1227</v>
      </c>
      <c r="G152" s="47" t="s">
        <v>1228</v>
      </c>
      <c r="H152" s="45" t="s">
        <v>167</v>
      </c>
      <c r="I152" s="66">
        <v>131.68</v>
      </c>
      <c r="J152" s="69">
        <v>0.75</v>
      </c>
      <c r="K152" s="138">
        <f t="shared" si="28"/>
        <v>230.44</v>
      </c>
      <c r="L152" s="103">
        <f t="shared" si="29"/>
        <v>207.39600000000002</v>
      </c>
      <c r="M152" s="103">
        <f t="shared" si="30"/>
        <v>197.51012399999999</v>
      </c>
      <c r="N152" s="103">
        <f t="shared" si="31"/>
        <v>276.52799999999996</v>
      </c>
      <c r="O152" s="60" t="s">
        <v>394</v>
      </c>
      <c r="P152" s="102">
        <f t="shared" si="25"/>
        <v>227.13664259999996</v>
      </c>
      <c r="Q152" s="102">
        <f t="shared" si="26"/>
        <v>253.48400000000001</v>
      </c>
      <c r="R152" s="102">
        <f t="shared" si="27"/>
        <v>230.44</v>
      </c>
      <c r="S152" s="102">
        <f t="shared" si="32"/>
        <v>228.13560000000004</v>
      </c>
      <c r="T152" s="102">
        <f t="shared" si="33"/>
        <v>197.51012399999999</v>
      </c>
      <c r="U152" s="18">
        <f t="shared" si="34"/>
        <v>238.50540000000001</v>
      </c>
    </row>
    <row r="153" spans="1:21" s="5" customFormat="1" ht="14.25" customHeight="1" x14ac:dyDescent="0.25">
      <c r="A153" s="80" t="s">
        <v>2065</v>
      </c>
      <c r="B153" s="6" t="s">
        <v>145</v>
      </c>
      <c r="C153" s="47" t="s">
        <v>768</v>
      </c>
      <c r="D153" s="6" t="s">
        <v>1199</v>
      </c>
      <c r="E153" s="6" t="s">
        <v>1222</v>
      </c>
      <c r="F153" s="6" t="s">
        <v>1229</v>
      </c>
      <c r="G153" s="6" t="s">
        <v>1230</v>
      </c>
      <c r="H153" s="6" t="s">
        <v>167</v>
      </c>
      <c r="I153" s="76">
        <v>156.76</v>
      </c>
      <c r="J153" s="70">
        <v>0.75</v>
      </c>
      <c r="K153" s="139">
        <f t="shared" si="28"/>
        <v>274.33</v>
      </c>
      <c r="L153" s="103">
        <f t="shared" si="29"/>
        <v>246.89699999999999</v>
      </c>
      <c r="M153" s="103">
        <f t="shared" si="30"/>
        <v>235.12824299999997</v>
      </c>
      <c r="N153" s="104">
        <f t="shared" si="31"/>
        <v>329.19599999999997</v>
      </c>
      <c r="O153" s="60" t="s">
        <v>394</v>
      </c>
      <c r="P153" s="102">
        <f t="shared" si="25"/>
        <v>270.39747944999993</v>
      </c>
      <c r="Q153" s="102">
        <f t="shared" si="26"/>
        <v>301.76300000000003</v>
      </c>
      <c r="R153" s="102">
        <f t="shared" si="27"/>
        <v>274.33</v>
      </c>
      <c r="S153" s="102">
        <f t="shared" si="32"/>
        <v>271.58670000000001</v>
      </c>
      <c r="T153" s="102">
        <f t="shared" si="33"/>
        <v>235.12824299999997</v>
      </c>
      <c r="U153" s="18">
        <f t="shared" si="34"/>
        <v>283.93154999999996</v>
      </c>
    </row>
    <row r="154" spans="1:21" s="5" customFormat="1" ht="14.25" customHeight="1" x14ac:dyDescent="0.25">
      <c r="A154" s="80" t="s">
        <v>2066</v>
      </c>
      <c r="B154" s="6" t="s">
        <v>145</v>
      </c>
      <c r="C154" s="6" t="s">
        <v>768</v>
      </c>
      <c r="D154" s="6" t="s">
        <v>1231</v>
      </c>
      <c r="E154" s="6" t="s">
        <v>1232</v>
      </c>
      <c r="F154" s="6" t="s">
        <v>1233</v>
      </c>
      <c r="G154" s="6" t="s">
        <v>1234</v>
      </c>
      <c r="H154" s="26" t="s">
        <v>167</v>
      </c>
      <c r="I154" s="76">
        <v>58.94</v>
      </c>
      <c r="J154" s="70">
        <v>0.75</v>
      </c>
      <c r="K154" s="139">
        <f t="shared" si="28"/>
        <v>103.145</v>
      </c>
      <c r="L154" s="103">
        <f t="shared" si="29"/>
        <v>92.830500000000001</v>
      </c>
      <c r="M154" s="103">
        <f t="shared" si="30"/>
        <v>88.405579499999988</v>
      </c>
      <c r="N154" s="104">
        <f t="shared" si="31"/>
        <v>123.77399999999999</v>
      </c>
      <c r="O154" s="60" t="s">
        <v>394</v>
      </c>
      <c r="P154" s="102">
        <f t="shared" si="25"/>
        <v>101.66641642499998</v>
      </c>
      <c r="Q154" s="102">
        <f t="shared" si="26"/>
        <v>113.45950000000001</v>
      </c>
      <c r="R154" s="102">
        <f t="shared" si="27"/>
        <v>103.145</v>
      </c>
      <c r="S154" s="102">
        <f t="shared" si="32"/>
        <v>102.11355</v>
      </c>
      <c r="T154" s="102">
        <f t="shared" si="33"/>
        <v>88.405579499999988</v>
      </c>
      <c r="U154" s="18">
        <f t="shared" si="34"/>
        <v>106.75507499999999</v>
      </c>
    </row>
    <row r="155" spans="1:21" s="5" customFormat="1" ht="14.25" customHeight="1" x14ac:dyDescent="0.25">
      <c r="A155" s="80" t="s">
        <v>2067</v>
      </c>
      <c r="B155" s="6" t="s">
        <v>145</v>
      </c>
      <c r="C155" s="6" t="s">
        <v>768</v>
      </c>
      <c r="D155" s="6" t="s">
        <v>1231</v>
      </c>
      <c r="E155" s="6" t="s">
        <v>1232</v>
      </c>
      <c r="F155" s="6" t="s">
        <v>1235</v>
      </c>
      <c r="G155" s="6" t="s">
        <v>1236</v>
      </c>
      <c r="H155" s="6" t="s">
        <v>167</v>
      </c>
      <c r="I155" s="76">
        <v>70.25</v>
      </c>
      <c r="J155" s="70">
        <v>0.75</v>
      </c>
      <c r="K155" s="139">
        <f t="shared" si="28"/>
        <v>122.9375</v>
      </c>
      <c r="L155" s="103">
        <f t="shared" si="29"/>
        <v>110.64375</v>
      </c>
      <c r="M155" s="103">
        <f t="shared" si="30"/>
        <v>105.36973125</v>
      </c>
      <c r="N155" s="104">
        <f t="shared" si="31"/>
        <v>147.52500000000001</v>
      </c>
      <c r="O155" s="60" t="s">
        <v>394</v>
      </c>
      <c r="P155" s="102">
        <f t="shared" si="25"/>
        <v>121.17519093749999</v>
      </c>
      <c r="Q155" s="102">
        <f t="shared" si="26"/>
        <v>135.23125000000002</v>
      </c>
      <c r="R155" s="102">
        <f t="shared" si="27"/>
        <v>122.9375</v>
      </c>
      <c r="S155" s="102">
        <f t="shared" si="32"/>
        <v>121.70812500000001</v>
      </c>
      <c r="T155" s="102">
        <f t="shared" si="33"/>
        <v>105.36973125</v>
      </c>
      <c r="U155" s="18">
        <f t="shared" si="34"/>
        <v>127.24031249999999</v>
      </c>
    </row>
    <row r="156" spans="1:21" s="5" customFormat="1" ht="14.25" customHeight="1" x14ac:dyDescent="0.25">
      <c r="A156" s="80" t="s">
        <v>2068</v>
      </c>
      <c r="B156" s="6" t="s">
        <v>145</v>
      </c>
      <c r="C156" s="47" t="s">
        <v>768</v>
      </c>
      <c r="D156" s="6" t="s">
        <v>1231</v>
      </c>
      <c r="E156" s="6" t="s">
        <v>1232</v>
      </c>
      <c r="F156" s="6" t="s">
        <v>1237</v>
      </c>
      <c r="G156" s="6" t="s">
        <v>1238</v>
      </c>
      <c r="H156" s="6" t="s">
        <v>167</v>
      </c>
      <c r="I156" s="76">
        <v>81.59</v>
      </c>
      <c r="J156" s="70">
        <v>0.75</v>
      </c>
      <c r="K156" s="139">
        <f t="shared" si="28"/>
        <v>142.7825</v>
      </c>
      <c r="L156" s="103">
        <f t="shared" si="29"/>
        <v>128.50425000000001</v>
      </c>
      <c r="M156" s="103">
        <f t="shared" si="30"/>
        <v>122.37888074999999</v>
      </c>
      <c r="N156" s="104">
        <f t="shared" si="31"/>
        <v>171.339</v>
      </c>
      <c r="O156" s="60" t="s">
        <v>394</v>
      </c>
      <c r="P156" s="102">
        <f t="shared" si="25"/>
        <v>140.73571286249998</v>
      </c>
      <c r="Q156" s="102">
        <f t="shared" si="26"/>
        <v>157.06075000000001</v>
      </c>
      <c r="R156" s="102">
        <f t="shared" si="27"/>
        <v>142.7825</v>
      </c>
      <c r="S156" s="102">
        <f t="shared" si="32"/>
        <v>141.35467500000001</v>
      </c>
      <c r="T156" s="102">
        <f t="shared" si="33"/>
        <v>122.37888074999999</v>
      </c>
      <c r="U156" s="18">
        <f t="shared" si="34"/>
        <v>147.7798875</v>
      </c>
    </row>
    <row r="157" spans="1:21" s="5" customFormat="1" ht="14.25" customHeight="1" x14ac:dyDescent="0.25">
      <c r="A157" s="80" t="s">
        <v>2069</v>
      </c>
      <c r="B157" s="6" t="s">
        <v>145</v>
      </c>
      <c r="C157" s="47" t="s">
        <v>768</v>
      </c>
      <c r="D157" s="6" t="s">
        <v>1231</v>
      </c>
      <c r="E157" s="6" t="s">
        <v>1232</v>
      </c>
      <c r="F157" s="6" t="s">
        <v>1239</v>
      </c>
      <c r="G157" s="6" t="s">
        <v>1240</v>
      </c>
      <c r="H157" s="6" t="s">
        <v>167</v>
      </c>
      <c r="I157" s="76">
        <v>92.05</v>
      </c>
      <c r="J157" s="70">
        <v>0.75</v>
      </c>
      <c r="K157" s="139">
        <f t="shared" si="28"/>
        <v>161.08750000000001</v>
      </c>
      <c r="L157" s="103">
        <f t="shared" si="29"/>
        <v>144.97875000000002</v>
      </c>
      <c r="M157" s="103">
        <f t="shared" si="30"/>
        <v>138.06809625</v>
      </c>
      <c r="N157" s="104">
        <f t="shared" si="31"/>
        <v>193.30500000000001</v>
      </c>
      <c r="O157" s="60" t="s">
        <v>394</v>
      </c>
      <c r="P157" s="102">
        <f t="shared" si="25"/>
        <v>158.77831068749998</v>
      </c>
      <c r="Q157" s="102">
        <f t="shared" si="26"/>
        <v>177.19625000000002</v>
      </c>
      <c r="R157" s="102">
        <f t="shared" si="27"/>
        <v>161.08750000000001</v>
      </c>
      <c r="S157" s="102">
        <f t="shared" si="32"/>
        <v>159.47662500000004</v>
      </c>
      <c r="T157" s="102">
        <f t="shared" si="33"/>
        <v>138.06809625</v>
      </c>
      <c r="U157" s="18">
        <f t="shared" si="34"/>
        <v>166.7255625</v>
      </c>
    </row>
    <row r="158" spans="1:21" s="5" customFormat="1" ht="14.25" customHeight="1" x14ac:dyDescent="0.25">
      <c r="A158" s="80" t="s">
        <v>2070</v>
      </c>
      <c r="B158" s="6" t="s">
        <v>145</v>
      </c>
      <c r="C158" s="47" t="s">
        <v>768</v>
      </c>
      <c r="D158" s="6" t="s">
        <v>1231</v>
      </c>
      <c r="E158" s="6" t="s">
        <v>1232</v>
      </c>
      <c r="F158" s="6" t="s">
        <v>1241</v>
      </c>
      <c r="G158" s="6" t="s">
        <v>1242</v>
      </c>
      <c r="H158" s="6" t="s">
        <v>167</v>
      </c>
      <c r="I158" s="76">
        <v>108.68</v>
      </c>
      <c r="J158" s="70">
        <v>0.75</v>
      </c>
      <c r="K158" s="139">
        <f t="shared" si="28"/>
        <v>190.19</v>
      </c>
      <c r="L158" s="103">
        <f t="shared" si="29"/>
        <v>171.17099999999999</v>
      </c>
      <c r="M158" s="103">
        <f t="shared" si="30"/>
        <v>163.01184899999998</v>
      </c>
      <c r="N158" s="104">
        <f t="shared" si="31"/>
        <v>228.22799999999998</v>
      </c>
      <c r="O158" s="60" t="s">
        <v>394</v>
      </c>
      <c r="P158" s="102">
        <f t="shared" si="25"/>
        <v>187.46362634999997</v>
      </c>
      <c r="Q158" s="102">
        <f t="shared" si="26"/>
        <v>209.209</v>
      </c>
      <c r="R158" s="102">
        <f t="shared" si="27"/>
        <v>190.19</v>
      </c>
      <c r="S158" s="102">
        <f t="shared" si="32"/>
        <v>188.28810000000001</v>
      </c>
      <c r="T158" s="102">
        <f t="shared" si="33"/>
        <v>163.01184899999998</v>
      </c>
      <c r="U158" s="18">
        <f t="shared" si="34"/>
        <v>196.84664999999998</v>
      </c>
    </row>
    <row r="159" spans="1:21" s="5" customFormat="1" ht="14.25" customHeight="1" x14ac:dyDescent="0.25">
      <c r="A159" s="80" t="s">
        <v>2071</v>
      </c>
      <c r="B159" s="6" t="s">
        <v>145</v>
      </c>
      <c r="C159" s="47" t="s">
        <v>768</v>
      </c>
      <c r="D159" s="6" t="s">
        <v>1231</v>
      </c>
      <c r="E159" s="6" t="s">
        <v>1232</v>
      </c>
      <c r="F159" s="6" t="s">
        <v>1243</v>
      </c>
      <c r="G159" s="6" t="s">
        <v>1244</v>
      </c>
      <c r="H159" s="6" t="s">
        <v>167</v>
      </c>
      <c r="I159" s="76">
        <v>125.71</v>
      </c>
      <c r="J159" s="70">
        <v>0.75</v>
      </c>
      <c r="K159" s="139">
        <f t="shared" si="28"/>
        <v>219.99249999999998</v>
      </c>
      <c r="L159" s="103">
        <f t="shared" si="29"/>
        <v>197.99324999999999</v>
      </c>
      <c r="M159" s="103">
        <f t="shared" si="30"/>
        <v>188.55557174999998</v>
      </c>
      <c r="N159" s="104">
        <f t="shared" si="31"/>
        <v>263.99099999999999</v>
      </c>
      <c r="O159" s="60" t="s">
        <v>394</v>
      </c>
      <c r="P159" s="102">
        <f t="shared" si="25"/>
        <v>216.83890751249996</v>
      </c>
      <c r="Q159" s="102">
        <f t="shared" si="26"/>
        <v>241.99175</v>
      </c>
      <c r="R159" s="102">
        <f t="shared" si="27"/>
        <v>219.99249999999998</v>
      </c>
      <c r="S159" s="102">
        <f t="shared" si="32"/>
        <v>217.792575</v>
      </c>
      <c r="T159" s="102">
        <f t="shared" si="33"/>
        <v>188.55557174999998</v>
      </c>
      <c r="U159" s="18">
        <f t="shared" si="34"/>
        <v>227.69223749999998</v>
      </c>
    </row>
    <row r="160" spans="1:21" s="5" customFormat="1" ht="14.25" customHeight="1" x14ac:dyDescent="0.25">
      <c r="A160" s="80" t="s">
        <v>2071</v>
      </c>
      <c r="B160" s="6" t="s">
        <v>145</v>
      </c>
      <c r="C160" s="47" t="s">
        <v>768</v>
      </c>
      <c r="D160" s="6" t="s">
        <v>1231</v>
      </c>
      <c r="E160" s="6" t="s">
        <v>1232</v>
      </c>
      <c r="F160" s="6" t="s">
        <v>1245</v>
      </c>
      <c r="G160" s="6" t="s">
        <v>1246</v>
      </c>
      <c r="H160" s="6" t="s">
        <v>167</v>
      </c>
      <c r="I160" s="76">
        <v>121.62</v>
      </c>
      <c r="J160" s="70">
        <v>0.75</v>
      </c>
      <c r="K160" s="139">
        <f t="shared" si="28"/>
        <v>212.83500000000001</v>
      </c>
      <c r="L160" s="103">
        <f t="shared" si="29"/>
        <v>191.5515</v>
      </c>
      <c r="M160" s="103">
        <f t="shared" si="30"/>
        <v>182.42087850000001</v>
      </c>
      <c r="N160" s="104">
        <f t="shared" si="31"/>
        <v>255.40199999999999</v>
      </c>
      <c r="O160" s="60" t="s">
        <v>394</v>
      </c>
      <c r="P160" s="102">
        <f t="shared" si="25"/>
        <v>209.78401027500001</v>
      </c>
      <c r="Q160" s="102">
        <f t="shared" si="26"/>
        <v>234.11850000000004</v>
      </c>
      <c r="R160" s="102">
        <f t="shared" si="27"/>
        <v>212.83500000000001</v>
      </c>
      <c r="S160" s="102">
        <f t="shared" si="32"/>
        <v>210.70665000000002</v>
      </c>
      <c r="T160" s="102">
        <f t="shared" si="33"/>
        <v>182.42087850000001</v>
      </c>
      <c r="U160" s="18">
        <f t="shared" si="34"/>
        <v>220.28422499999999</v>
      </c>
    </row>
    <row r="161" spans="1:21" s="5" customFormat="1" ht="14.25" customHeight="1" x14ac:dyDescent="0.25">
      <c r="A161" s="80" t="s">
        <v>2072</v>
      </c>
      <c r="B161" s="6" t="s">
        <v>145</v>
      </c>
      <c r="C161" s="47" t="s">
        <v>768</v>
      </c>
      <c r="D161" s="6" t="s">
        <v>1231</v>
      </c>
      <c r="E161" s="6" t="s">
        <v>1232</v>
      </c>
      <c r="F161" s="6" t="s">
        <v>1247</v>
      </c>
      <c r="G161" s="6" t="s">
        <v>1248</v>
      </c>
      <c r="H161" s="6" t="s">
        <v>167</v>
      </c>
      <c r="I161" s="76">
        <v>143.75</v>
      </c>
      <c r="J161" s="70">
        <v>0.75</v>
      </c>
      <c r="K161" s="139">
        <f t="shared" si="28"/>
        <v>251.5625</v>
      </c>
      <c r="L161" s="103">
        <f t="shared" si="29"/>
        <v>226.40625</v>
      </c>
      <c r="M161" s="103">
        <f t="shared" si="30"/>
        <v>215.61421874999999</v>
      </c>
      <c r="N161" s="104">
        <f t="shared" si="31"/>
        <v>301.875</v>
      </c>
      <c r="O161" s="60" t="s">
        <v>394</v>
      </c>
      <c r="P161" s="102">
        <f t="shared" si="25"/>
        <v>247.95635156249998</v>
      </c>
      <c r="Q161" s="102">
        <f t="shared" si="26"/>
        <v>276.71875</v>
      </c>
      <c r="R161" s="102">
        <f t="shared" si="27"/>
        <v>251.5625</v>
      </c>
      <c r="S161" s="102">
        <f t="shared" si="32"/>
        <v>249.04687500000003</v>
      </c>
      <c r="T161" s="102">
        <f t="shared" si="33"/>
        <v>215.61421874999999</v>
      </c>
      <c r="U161" s="18">
        <f t="shared" si="34"/>
        <v>260.3671875</v>
      </c>
    </row>
    <row r="162" spans="1:21" s="5" customFormat="1" ht="14.25" customHeight="1" x14ac:dyDescent="0.25">
      <c r="A162" s="80" t="s">
        <v>2073</v>
      </c>
      <c r="B162" s="6" t="s">
        <v>145</v>
      </c>
      <c r="C162" s="47" t="s">
        <v>768</v>
      </c>
      <c r="D162" s="6" t="s">
        <v>1231</v>
      </c>
      <c r="E162" s="6" t="s">
        <v>1232</v>
      </c>
      <c r="F162" s="6" t="s">
        <v>1249</v>
      </c>
      <c r="G162" s="6" t="s">
        <v>1250</v>
      </c>
      <c r="H162" s="6" t="s">
        <v>167</v>
      </c>
      <c r="I162" s="76">
        <v>166.42</v>
      </c>
      <c r="J162" s="70">
        <v>0.75</v>
      </c>
      <c r="K162" s="139">
        <f t="shared" si="28"/>
        <v>291.23499999999996</v>
      </c>
      <c r="L162" s="103">
        <f t="shared" si="29"/>
        <v>262.11149999999998</v>
      </c>
      <c r="M162" s="103">
        <f t="shared" si="30"/>
        <v>249.61751849999996</v>
      </c>
      <c r="N162" s="104">
        <f t="shared" si="31"/>
        <v>349.48199999999991</v>
      </c>
      <c r="O162" s="60" t="s">
        <v>394</v>
      </c>
      <c r="P162" s="102">
        <f t="shared" si="25"/>
        <v>287.06014627499991</v>
      </c>
      <c r="Q162" s="102">
        <f t="shared" si="26"/>
        <v>320.35849999999999</v>
      </c>
      <c r="R162" s="102">
        <f t="shared" si="27"/>
        <v>291.23499999999996</v>
      </c>
      <c r="S162" s="102">
        <f t="shared" si="32"/>
        <v>288.32265000000001</v>
      </c>
      <c r="T162" s="102">
        <f t="shared" si="33"/>
        <v>249.61751849999996</v>
      </c>
      <c r="U162" s="18">
        <f t="shared" si="34"/>
        <v>301.42822499999994</v>
      </c>
    </row>
    <row r="163" spans="1:21" s="4" customFormat="1" ht="14.25" customHeight="1" x14ac:dyDescent="0.25">
      <c r="A163" s="80" t="s">
        <v>2074</v>
      </c>
      <c r="B163" s="6" t="s">
        <v>291</v>
      </c>
      <c r="C163" s="47" t="s">
        <v>1251</v>
      </c>
      <c r="D163" s="6" t="s">
        <v>1252</v>
      </c>
      <c r="E163" s="6" t="s">
        <v>1253</v>
      </c>
      <c r="F163" s="6" t="s">
        <v>1254</v>
      </c>
      <c r="G163" s="6" t="s">
        <v>1255</v>
      </c>
      <c r="H163" s="6" t="s">
        <v>167</v>
      </c>
      <c r="I163" s="76">
        <v>99.99</v>
      </c>
      <c r="J163" s="70">
        <v>0.75</v>
      </c>
      <c r="K163" s="139">
        <f t="shared" si="28"/>
        <v>174.98249999999999</v>
      </c>
      <c r="L163" s="103">
        <f t="shared" si="29"/>
        <v>157.48425</v>
      </c>
      <c r="M163" s="103">
        <f t="shared" si="30"/>
        <v>149.97750074999999</v>
      </c>
      <c r="N163" s="104">
        <f t="shared" si="31"/>
        <v>209.97899999999998</v>
      </c>
      <c r="O163" s="60" t="s">
        <v>394</v>
      </c>
      <c r="P163" s="102">
        <f t="shared" si="25"/>
        <v>172.47412586249999</v>
      </c>
      <c r="Q163" s="102">
        <f t="shared" si="26"/>
        <v>192.48075</v>
      </c>
      <c r="R163" s="102">
        <f t="shared" si="27"/>
        <v>174.98249999999999</v>
      </c>
      <c r="S163" s="102">
        <f t="shared" si="32"/>
        <v>173.23267500000003</v>
      </c>
      <c r="T163" s="102">
        <f t="shared" si="33"/>
        <v>149.97750074999999</v>
      </c>
      <c r="U163" s="18">
        <f t="shared" si="34"/>
        <v>181.1068875</v>
      </c>
    </row>
    <row r="164" spans="1:21" s="5" customFormat="1" ht="14.25" customHeight="1" x14ac:dyDescent="0.25">
      <c r="A164" s="80" t="s">
        <v>2075</v>
      </c>
      <c r="B164" s="6" t="s">
        <v>170</v>
      </c>
      <c r="C164" s="47" t="s">
        <v>279</v>
      </c>
      <c r="D164" s="6" t="s">
        <v>1256</v>
      </c>
      <c r="E164" s="6" t="s">
        <v>1257</v>
      </c>
      <c r="F164" s="6" t="s">
        <v>1258</v>
      </c>
      <c r="G164" s="6" t="s">
        <v>1259</v>
      </c>
      <c r="H164" s="6" t="s">
        <v>167</v>
      </c>
      <c r="I164" s="76">
        <v>126.45</v>
      </c>
      <c r="J164" s="70">
        <v>0.75</v>
      </c>
      <c r="K164" s="139">
        <f t="shared" si="28"/>
        <v>221.28749999999999</v>
      </c>
      <c r="L164" s="103">
        <f t="shared" si="29"/>
        <v>199.15875</v>
      </c>
      <c r="M164" s="103">
        <f t="shared" si="30"/>
        <v>189.66551625</v>
      </c>
      <c r="N164" s="104">
        <f t="shared" si="31"/>
        <v>265.54499999999996</v>
      </c>
      <c r="O164" s="60" t="s">
        <v>168</v>
      </c>
      <c r="P164" s="102">
        <f t="shared" si="25"/>
        <v>218.11534368749997</v>
      </c>
      <c r="Q164" s="102">
        <f t="shared" si="26"/>
        <v>243.41625000000002</v>
      </c>
      <c r="R164" s="102">
        <f t="shared" si="27"/>
        <v>221.28749999999999</v>
      </c>
      <c r="S164" s="102">
        <f t="shared" si="32"/>
        <v>219.07462500000003</v>
      </c>
      <c r="T164" s="102">
        <f t="shared" si="33"/>
        <v>189.66551625</v>
      </c>
      <c r="U164" s="18">
        <f t="shared" si="34"/>
        <v>229.03256249999998</v>
      </c>
    </row>
    <row r="165" spans="1:21" s="5" customFormat="1" ht="14.25" customHeight="1" x14ac:dyDescent="0.25">
      <c r="A165" s="80" t="s">
        <v>2076</v>
      </c>
      <c r="B165" s="6" t="s">
        <v>170</v>
      </c>
      <c r="C165" s="47" t="s">
        <v>1260</v>
      </c>
      <c r="D165" s="6" t="s">
        <v>1176</v>
      </c>
      <c r="E165" s="6" t="s">
        <v>1257</v>
      </c>
      <c r="F165" s="6" t="s">
        <v>1261</v>
      </c>
      <c r="G165" s="6" t="s">
        <v>1262</v>
      </c>
      <c r="H165" s="6" t="s">
        <v>167</v>
      </c>
      <c r="I165" s="76">
        <v>49.45</v>
      </c>
      <c r="J165" s="70">
        <v>0.75</v>
      </c>
      <c r="K165" s="139">
        <f t="shared" si="28"/>
        <v>86.537500000000009</v>
      </c>
      <c r="L165" s="103">
        <f t="shared" si="29"/>
        <v>77.883750000000006</v>
      </c>
      <c r="M165" s="103">
        <f t="shared" si="30"/>
        <v>74.17129125000001</v>
      </c>
      <c r="N165" s="104">
        <f t="shared" si="31"/>
        <v>103.84500000000001</v>
      </c>
      <c r="O165" s="60" t="s">
        <v>168</v>
      </c>
      <c r="P165" s="102">
        <f t="shared" si="25"/>
        <v>85.2969849375</v>
      </c>
      <c r="Q165" s="102">
        <f t="shared" si="26"/>
        <v>95.191250000000011</v>
      </c>
      <c r="R165" s="102">
        <f t="shared" si="27"/>
        <v>86.537500000000009</v>
      </c>
      <c r="S165" s="102">
        <f t="shared" si="32"/>
        <v>85.672125000000008</v>
      </c>
      <c r="T165" s="102">
        <f t="shared" si="33"/>
        <v>74.17129125000001</v>
      </c>
      <c r="U165" s="18">
        <f t="shared" si="34"/>
        <v>89.566312499999995</v>
      </c>
    </row>
    <row r="166" spans="1:21" s="10" customFormat="1" ht="14.25" customHeight="1" x14ac:dyDescent="0.25">
      <c r="A166" s="80" t="s">
        <v>2077</v>
      </c>
      <c r="B166" s="6" t="s">
        <v>170</v>
      </c>
      <c r="C166" s="47" t="s">
        <v>1260</v>
      </c>
      <c r="D166" s="6" t="s">
        <v>1263</v>
      </c>
      <c r="E166" s="6" t="s">
        <v>1257</v>
      </c>
      <c r="F166" s="6" t="s">
        <v>1264</v>
      </c>
      <c r="G166" s="6" t="s">
        <v>1265</v>
      </c>
      <c r="H166" s="6" t="s">
        <v>167</v>
      </c>
      <c r="I166" s="76">
        <v>65.95</v>
      </c>
      <c r="J166" s="70">
        <v>0.75</v>
      </c>
      <c r="K166" s="139">
        <f t="shared" si="28"/>
        <v>115.41250000000001</v>
      </c>
      <c r="L166" s="103">
        <f t="shared" si="29"/>
        <v>103.87125</v>
      </c>
      <c r="M166" s="103">
        <f t="shared" si="30"/>
        <v>98.920053750000008</v>
      </c>
      <c r="N166" s="104">
        <f t="shared" si="31"/>
        <v>138.495</v>
      </c>
      <c r="O166" s="60" t="s">
        <v>168</v>
      </c>
      <c r="P166" s="102">
        <f t="shared" si="25"/>
        <v>113.7580618125</v>
      </c>
      <c r="Q166" s="102">
        <f t="shared" si="26"/>
        <v>126.95375000000001</v>
      </c>
      <c r="R166" s="102">
        <f t="shared" si="27"/>
        <v>115.41250000000001</v>
      </c>
      <c r="S166" s="102">
        <f t="shared" si="32"/>
        <v>114.25837500000002</v>
      </c>
      <c r="T166" s="102">
        <f t="shared" si="33"/>
        <v>98.920053750000008</v>
      </c>
      <c r="U166" s="18">
        <f t="shared" si="34"/>
        <v>119.4519375</v>
      </c>
    </row>
    <row r="167" spans="1:21" s="10" customFormat="1" ht="14.25" customHeight="1" x14ac:dyDescent="0.25">
      <c r="A167" s="80" t="s">
        <v>2078</v>
      </c>
      <c r="B167" s="6" t="s">
        <v>170</v>
      </c>
      <c r="C167" s="47" t="s">
        <v>285</v>
      </c>
      <c r="D167" s="6" t="s">
        <v>1266</v>
      </c>
      <c r="E167" s="6" t="s">
        <v>1257</v>
      </c>
      <c r="F167" s="6" t="s">
        <v>1267</v>
      </c>
      <c r="G167" s="6" t="s">
        <v>1268</v>
      </c>
      <c r="H167" s="6" t="s">
        <v>167</v>
      </c>
      <c r="I167" s="76">
        <v>99.95</v>
      </c>
      <c r="J167" s="70">
        <v>0.75</v>
      </c>
      <c r="K167" s="139">
        <f t="shared" si="28"/>
        <v>174.91249999999999</v>
      </c>
      <c r="L167" s="103">
        <f t="shared" si="29"/>
        <v>157.42124999999999</v>
      </c>
      <c r="M167" s="103">
        <f t="shared" si="30"/>
        <v>149.91750374999998</v>
      </c>
      <c r="N167" s="104">
        <f t="shared" si="31"/>
        <v>209.89499999999998</v>
      </c>
      <c r="O167" s="60" t="s">
        <v>168</v>
      </c>
      <c r="P167" s="102">
        <f t="shared" si="25"/>
        <v>172.40512931249995</v>
      </c>
      <c r="Q167" s="102">
        <f t="shared" si="26"/>
        <v>192.40375</v>
      </c>
      <c r="R167" s="102">
        <f t="shared" si="27"/>
        <v>174.91249999999999</v>
      </c>
      <c r="S167" s="102">
        <f t="shared" si="32"/>
        <v>173.163375</v>
      </c>
      <c r="T167" s="102">
        <f t="shared" si="33"/>
        <v>149.91750374999998</v>
      </c>
      <c r="U167" s="18">
        <f t="shared" si="34"/>
        <v>181.03443749999997</v>
      </c>
    </row>
    <row r="168" spans="1:21" s="10" customFormat="1" ht="14.25" customHeight="1" x14ac:dyDescent="0.25">
      <c r="A168" s="80" t="s">
        <v>2079</v>
      </c>
      <c r="B168" s="47" t="s">
        <v>291</v>
      </c>
      <c r="C168" s="47" t="s">
        <v>1269</v>
      </c>
      <c r="D168" s="6" t="s">
        <v>1270</v>
      </c>
      <c r="E168" s="47" t="s">
        <v>1257</v>
      </c>
      <c r="F168" s="47" t="s">
        <v>1271</v>
      </c>
      <c r="G168" s="47" t="s">
        <v>1272</v>
      </c>
      <c r="H168" s="45" t="s">
        <v>167</v>
      </c>
      <c r="I168" s="66">
        <v>199.95</v>
      </c>
      <c r="J168" s="69">
        <v>0.75</v>
      </c>
      <c r="K168" s="138">
        <f t="shared" si="28"/>
        <v>349.91249999999997</v>
      </c>
      <c r="L168" s="103">
        <f t="shared" si="29"/>
        <v>314.92124999999999</v>
      </c>
      <c r="M168" s="103">
        <f t="shared" si="30"/>
        <v>299.91000374999999</v>
      </c>
      <c r="N168" s="103">
        <f t="shared" si="31"/>
        <v>419.89499999999992</v>
      </c>
      <c r="O168" s="60" t="s">
        <v>168</v>
      </c>
      <c r="P168" s="102">
        <f t="shared" si="25"/>
        <v>344.89650431249999</v>
      </c>
      <c r="Q168" s="102">
        <f t="shared" si="26"/>
        <v>384.90375</v>
      </c>
      <c r="R168" s="102">
        <f t="shared" si="27"/>
        <v>349.91249999999997</v>
      </c>
      <c r="S168" s="102">
        <f t="shared" si="32"/>
        <v>346.41337500000003</v>
      </c>
      <c r="T168" s="102">
        <f t="shared" si="33"/>
        <v>299.91000374999999</v>
      </c>
      <c r="U168" s="18">
        <f t="shared" si="34"/>
        <v>362.15943749999997</v>
      </c>
    </row>
    <row r="169" spans="1:21" s="14" customFormat="1" ht="14.25" customHeight="1" x14ac:dyDescent="0.25">
      <c r="A169" s="80" t="s">
        <v>2080</v>
      </c>
      <c r="B169" s="51" t="s">
        <v>291</v>
      </c>
      <c r="C169" s="48" t="s">
        <v>302</v>
      </c>
      <c r="D169" s="48" t="s">
        <v>1273</v>
      </c>
      <c r="E169" s="48" t="s">
        <v>1257</v>
      </c>
      <c r="F169" s="48" t="s">
        <v>1274</v>
      </c>
      <c r="G169" s="47" t="s">
        <v>1275</v>
      </c>
      <c r="H169" s="45" t="s">
        <v>167</v>
      </c>
      <c r="I169" s="77">
        <v>219.95</v>
      </c>
      <c r="J169" s="71">
        <v>0.75</v>
      </c>
      <c r="K169" s="138">
        <f t="shared" si="28"/>
        <v>384.91249999999997</v>
      </c>
      <c r="L169" s="103">
        <f t="shared" si="29"/>
        <v>346.42124999999999</v>
      </c>
      <c r="M169" s="103">
        <f t="shared" si="30"/>
        <v>329.90850374999997</v>
      </c>
      <c r="N169" s="106">
        <f t="shared" si="31"/>
        <v>461.89499999999992</v>
      </c>
      <c r="O169" s="60" t="s">
        <v>168</v>
      </c>
      <c r="P169" s="102">
        <f t="shared" si="25"/>
        <v>379.39477931249991</v>
      </c>
      <c r="Q169" s="102">
        <f t="shared" si="26"/>
        <v>423.40375</v>
      </c>
      <c r="R169" s="102">
        <f t="shared" si="27"/>
        <v>384.91249999999997</v>
      </c>
      <c r="S169" s="102">
        <f t="shared" si="32"/>
        <v>381.06337500000001</v>
      </c>
      <c r="T169" s="102">
        <f t="shared" si="33"/>
        <v>329.90850374999997</v>
      </c>
      <c r="U169" s="18">
        <f t="shared" si="34"/>
        <v>398.38443749999993</v>
      </c>
    </row>
    <row r="170" spans="1:21" s="10" customFormat="1" ht="14.25" customHeight="1" x14ac:dyDescent="0.25">
      <c r="A170" s="80" t="s">
        <v>2081</v>
      </c>
      <c r="B170" s="52" t="s">
        <v>291</v>
      </c>
      <c r="C170" s="52" t="s">
        <v>292</v>
      </c>
      <c r="D170" s="52" t="s">
        <v>1276</v>
      </c>
      <c r="E170" s="52" t="s">
        <v>1257</v>
      </c>
      <c r="F170" s="52" t="s">
        <v>1277</v>
      </c>
      <c r="G170" s="6" t="s">
        <v>1278</v>
      </c>
      <c r="H170" s="26" t="s">
        <v>167</v>
      </c>
      <c r="I170" s="78">
        <v>44.25</v>
      </c>
      <c r="J170" s="72">
        <v>0.75</v>
      </c>
      <c r="K170" s="139">
        <f t="shared" si="28"/>
        <v>77.4375</v>
      </c>
      <c r="L170" s="103">
        <f t="shared" si="29"/>
        <v>69.693750000000009</v>
      </c>
      <c r="M170" s="103">
        <f t="shared" si="30"/>
        <v>66.371681249999995</v>
      </c>
      <c r="N170" s="107">
        <f t="shared" si="31"/>
        <v>92.924999999999997</v>
      </c>
      <c r="O170" s="60" t="s">
        <v>168</v>
      </c>
      <c r="P170" s="102">
        <f t="shared" si="25"/>
        <v>76.327433437499991</v>
      </c>
      <c r="Q170" s="102">
        <f t="shared" si="26"/>
        <v>85.181250000000006</v>
      </c>
      <c r="R170" s="102">
        <f t="shared" si="27"/>
        <v>77.4375</v>
      </c>
      <c r="S170" s="102">
        <f t="shared" si="32"/>
        <v>76.663125000000022</v>
      </c>
      <c r="T170" s="102">
        <f t="shared" si="33"/>
        <v>66.371681249999995</v>
      </c>
      <c r="U170" s="18">
        <f t="shared" si="34"/>
        <v>80.147812500000001</v>
      </c>
    </row>
    <row r="171" spans="1:21" s="10" customFormat="1" ht="14.25" customHeight="1" x14ac:dyDescent="0.25">
      <c r="A171" s="80" t="s">
        <v>2082</v>
      </c>
      <c r="B171" s="48" t="s">
        <v>291</v>
      </c>
      <c r="C171" s="48" t="s">
        <v>1251</v>
      </c>
      <c r="D171" s="48" t="s">
        <v>1279</v>
      </c>
      <c r="E171" s="48" t="s">
        <v>1280</v>
      </c>
      <c r="F171" s="48" t="s">
        <v>1281</v>
      </c>
      <c r="G171" s="48" t="s">
        <v>1282</v>
      </c>
      <c r="H171" s="45" t="s">
        <v>167</v>
      </c>
      <c r="I171" s="77">
        <v>171.99</v>
      </c>
      <c r="J171" s="71">
        <v>0.75</v>
      </c>
      <c r="K171" s="138">
        <f t="shared" si="28"/>
        <v>300.98250000000002</v>
      </c>
      <c r="L171" s="103">
        <f t="shared" si="29"/>
        <v>270.88425000000001</v>
      </c>
      <c r="M171" s="103">
        <f t="shared" si="30"/>
        <v>257.97210074999998</v>
      </c>
      <c r="N171" s="106">
        <f t="shared" si="31"/>
        <v>361.17900000000003</v>
      </c>
      <c r="O171" s="60" t="s">
        <v>168</v>
      </c>
      <c r="P171" s="102">
        <f t="shared" si="25"/>
        <v>296.66791586249997</v>
      </c>
      <c r="Q171" s="102">
        <f t="shared" si="26"/>
        <v>331.08075000000002</v>
      </c>
      <c r="R171" s="102">
        <f t="shared" si="27"/>
        <v>300.98250000000002</v>
      </c>
      <c r="S171" s="102">
        <f t="shared" si="32"/>
        <v>297.97267500000004</v>
      </c>
      <c r="T171" s="102">
        <f t="shared" si="33"/>
        <v>257.97210074999998</v>
      </c>
      <c r="U171" s="18">
        <f t="shared" si="34"/>
        <v>311.5168875</v>
      </c>
    </row>
    <row r="172" spans="1:21" s="10" customFormat="1" ht="14.25" customHeight="1" x14ac:dyDescent="0.25">
      <c r="A172" s="80" t="s">
        <v>2083</v>
      </c>
      <c r="B172" s="48" t="s">
        <v>170</v>
      </c>
      <c r="C172" s="48" t="s">
        <v>279</v>
      </c>
      <c r="D172" s="48" t="s">
        <v>1283</v>
      </c>
      <c r="E172" s="48" t="s">
        <v>1280</v>
      </c>
      <c r="F172" s="48" t="s">
        <v>1284</v>
      </c>
      <c r="G172" s="48" t="s">
        <v>1285</v>
      </c>
      <c r="H172" s="45" t="s">
        <v>167</v>
      </c>
      <c r="I172" s="77">
        <v>52.5</v>
      </c>
      <c r="J172" s="71">
        <v>0.75</v>
      </c>
      <c r="K172" s="138">
        <f t="shared" si="28"/>
        <v>91.875</v>
      </c>
      <c r="L172" s="103">
        <f t="shared" si="29"/>
        <v>82.6875</v>
      </c>
      <c r="M172" s="103">
        <f t="shared" si="30"/>
        <v>78.746062499999994</v>
      </c>
      <c r="N172" s="106">
        <f t="shared" si="31"/>
        <v>110.25</v>
      </c>
      <c r="O172" s="62" t="s">
        <v>168</v>
      </c>
      <c r="P172" s="102">
        <f t="shared" si="25"/>
        <v>90.557971874999993</v>
      </c>
      <c r="Q172" s="102">
        <f t="shared" si="26"/>
        <v>101.06250000000001</v>
      </c>
      <c r="R172" s="102">
        <f t="shared" si="27"/>
        <v>91.875</v>
      </c>
      <c r="S172" s="102">
        <f t="shared" si="32"/>
        <v>90.956250000000011</v>
      </c>
      <c r="T172" s="102">
        <f t="shared" si="33"/>
        <v>78.746062499999994</v>
      </c>
      <c r="U172" s="18">
        <f t="shared" si="34"/>
        <v>95.090624999999989</v>
      </c>
    </row>
    <row r="173" spans="1:21" s="10" customFormat="1" ht="14.25" customHeight="1" x14ac:dyDescent="0.25">
      <c r="A173" s="80" t="s">
        <v>2084</v>
      </c>
      <c r="B173" s="48" t="s">
        <v>170</v>
      </c>
      <c r="C173" s="48" t="s">
        <v>1260</v>
      </c>
      <c r="D173" s="48" t="s">
        <v>1286</v>
      </c>
      <c r="E173" s="48" t="s">
        <v>1280</v>
      </c>
      <c r="F173" s="48" t="s">
        <v>1287</v>
      </c>
      <c r="G173" s="48" t="s">
        <v>1288</v>
      </c>
      <c r="H173" s="45" t="s">
        <v>167</v>
      </c>
      <c r="I173" s="77">
        <v>42.5</v>
      </c>
      <c r="J173" s="71">
        <v>0.75</v>
      </c>
      <c r="K173" s="138">
        <f t="shared" si="28"/>
        <v>74.375</v>
      </c>
      <c r="L173" s="103">
        <f t="shared" si="29"/>
        <v>66.9375</v>
      </c>
      <c r="M173" s="103">
        <f t="shared" si="30"/>
        <v>63.746812499999997</v>
      </c>
      <c r="N173" s="106">
        <f t="shared" si="31"/>
        <v>89.25</v>
      </c>
      <c r="O173" s="62" t="s">
        <v>168</v>
      </c>
      <c r="P173" s="102">
        <f t="shared" si="25"/>
        <v>73.308834374999989</v>
      </c>
      <c r="Q173" s="102">
        <f t="shared" si="26"/>
        <v>81.8125</v>
      </c>
      <c r="R173" s="102">
        <f t="shared" si="27"/>
        <v>74.375</v>
      </c>
      <c r="S173" s="102">
        <f t="shared" si="32"/>
        <v>73.631250000000009</v>
      </c>
      <c r="T173" s="102">
        <f t="shared" si="33"/>
        <v>63.746812499999997</v>
      </c>
      <c r="U173" s="18">
        <f t="shared" si="34"/>
        <v>76.978124999999991</v>
      </c>
    </row>
    <row r="174" spans="1:21" s="14" customFormat="1" ht="14.25" customHeight="1" x14ac:dyDescent="0.25">
      <c r="A174" s="80" t="s">
        <v>2085</v>
      </c>
      <c r="B174" s="52" t="s">
        <v>170</v>
      </c>
      <c r="C174" s="52" t="s">
        <v>1260</v>
      </c>
      <c r="D174" s="52" t="s">
        <v>1289</v>
      </c>
      <c r="E174" s="52" t="s">
        <v>1280</v>
      </c>
      <c r="F174" s="52" t="s">
        <v>1290</v>
      </c>
      <c r="G174" s="52" t="s">
        <v>1291</v>
      </c>
      <c r="H174" s="27" t="s">
        <v>167</v>
      </c>
      <c r="I174" s="78">
        <v>52.5</v>
      </c>
      <c r="J174" s="72">
        <v>0.75</v>
      </c>
      <c r="K174" s="139">
        <f t="shared" si="28"/>
        <v>91.875</v>
      </c>
      <c r="L174" s="103">
        <f t="shared" si="29"/>
        <v>82.6875</v>
      </c>
      <c r="M174" s="103">
        <f t="shared" si="30"/>
        <v>78.746062499999994</v>
      </c>
      <c r="N174" s="107">
        <f t="shared" si="31"/>
        <v>110.25</v>
      </c>
      <c r="O174" s="63" t="s">
        <v>168</v>
      </c>
      <c r="P174" s="102">
        <f t="shared" si="25"/>
        <v>90.557971874999993</v>
      </c>
      <c r="Q174" s="102">
        <f t="shared" si="26"/>
        <v>101.06250000000001</v>
      </c>
      <c r="R174" s="102">
        <f t="shared" si="27"/>
        <v>91.875</v>
      </c>
      <c r="S174" s="102">
        <f t="shared" si="32"/>
        <v>90.956250000000011</v>
      </c>
      <c r="T174" s="102">
        <f t="shared" si="33"/>
        <v>78.746062499999994</v>
      </c>
      <c r="U174" s="18">
        <f t="shared" si="34"/>
        <v>95.090624999999989</v>
      </c>
    </row>
    <row r="175" spans="1:21" s="10" customFormat="1" ht="14.25" customHeight="1" x14ac:dyDescent="0.25">
      <c r="A175" s="80" t="s">
        <v>2086</v>
      </c>
      <c r="B175" s="48" t="s">
        <v>170</v>
      </c>
      <c r="C175" s="48" t="s">
        <v>279</v>
      </c>
      <c r="D175" s="48" t="s">
        <v>1292</v>
      </c>
      <c r="E175" s="48" t="s">
        <v>1293</v>
      </c>
      <c r="F175" s="48" t="s">
        <v>1294</v>
      </c>
      <c r="G175" s="48" t="s">
        <v>1295</v>
      </c>
      <c r="H175" s="45" t="s">
        <v>167</v>
      </c>
      <c r="I175" s="77">
        <v>69.989999999999995</v>
      </c>
      <c r="J175" s="71">
        <v>0.75</v>
      </c>
      <c r="K175" s="138">
        <f t="shared" si="28"/>
        <v>122.48249999999999</v>
      </c>
      <c r="L175" s="103">
        <f t="shared" si="29"/>
        <v>110.23424999999999</v>
      </c>
      <c r="M175" s="103">
        <f t="shared" si="30"/>
        <v>104.97975074999998</v>
      </c>
      <c r="N175" s="106">
        <f t="shared" si="31"/>
        <v>146.97899999999998</v>
      </c>
      <c r="O175" s="62" t="s">
        <v>168</v>
      </c>
      <c r="P175" s="102">
        <f t="shared" si="25"/>
        <v>120.72671336249996</v>
      </c>
      <c r="Q175" s="102">
        <f t="shared" si="26"/>
        <v>134.73075</v>
      </c>
      <c r="R175" s="102">
        <f t="shared" si="27"/>
        <v>122.48249999999999</v>
      </c>
      <c r="S175" s="102">
        <f t="shared" si="32"/>
        <v>121.25767499999999</v>
      </c>
      <c r="T175" s="102">
        <f t="shared" si="33"/>
        <v>104.97975074999998</v>
      </c>
      <c r="U175" s="18">
        <f t="shared" si="34"/>
        <v>126.76938749999998</v>
      </c>
    </row>
    <row r="176" spans="1:21" s="14" customFormat="1" ht="14.25" customHeight="1" x14ac:dyDescent="0.25">
      <c r="A176" s="80" t="s">
        <v>2087</v>
      </c>
      <c r="B176" s="52" t="s">
        <v>170</v>
      </c>
      <c r="C176" s="52" t="s">
        <v>1260</v>
      </c>
      <c r="D176" s="52" t="s">
        <v>1286</v>
      </c>
      <c r="E176" s="47" t="s">
        <v>1293</v>
      </c>
      <c r="F176" s="52" t="s">
        <v>1296</v>
      </c>
      <c r="G176" s="53" t="s">
        <v>1297</v>
      </c>
      <c r="H176" s="45" t="s">
        <v>167</v>
      </c>
      <c r="I176" s="78">
        <v>59.99</v>
      </c>
      <c r="J176" s="72">
        <v>0.75</v>
      </c>
      <c r="K176" s="139">
        <f t="shared" si="28"/>
        <v>104.9825</v>
      </c>
      <c r="L176" s="103">
        <f t="shared" si="29"/>
        <v>94.484250000000003</v>
      </c>
      <c r="M176" s="103">
        <f t="shared" si="30"/>
        <v>89.980500750000004</v>
      </c>
      <c r="N176" s="107">
        <f t="shared" si="31"/>
        <v>125.979</v>
      </c>
      <c r="O176" s="60" t="s">
        <v>168</v>
      </c>
      <c r="P176" s="102">
        <f t="shared" si="25"/>
        <v>103.4775758625</v>
      </c>
      <c r="Q176" s="102">
        <f t="shared" si="26"/>
        <v>115.48075000000001</v>
      </c>
      <c r="R176" s="102">
        <f t="shared" si="27"/>
        <v>104.9825</v>
      </c>
      <c r="S176" s="102">
        <f t="shared" si="32"/>
        <v>103.93267500000002</v>
      </c>
      <c r="T176" s="102">
        <f t="shared" si="33"/>
        <v>89.980500750000004</v>
      </c>
      <c r="U176" s="18">
        <f t="shared" si="34"/>
        <v>108.6568875</v>
      </c>
    </row>
    <row r="177" spans="1:21" s="14" customFormat="1" ht="14.25" customHeight="1" x14ac:dyDescent="0.25">
      <c r="A177" s="80" t="s">
        <v>2088</v>
      </c>
      <c r="B177" s="54" t="s">
        <v>170</v>
      </c>
      <c r="C177" s="52" t="s">
        <v>285</v>
      </c>
      <c r="D177" s="52" t="s">
        <v>1298</v>
      </c>
      <c r="E177" s="52" t="s">
        <v>1293</v>
      </c>
      <c r="F177" s="52" t="s">
        <v>1299</v>
      </c>
      <c r="G177" s="6" t="s">
        <v>1300</v>
      </c>
      <c r="H177" s="26" t="s">
        <v>167</v>
      </c>
      <c r="I177" s="78">
        <v>105</v>
      </c>
      <c r="J177" s="72">
        <v>0.75</v>
      </c>
      <c r="K177" s="139">
        <f t="shared" si="28"/>
        <v>183.75</v>
      </c>
      <c r="L177" s="103">
        <f t="shared" si="29"/>
        <v>165.375</v>
      </c>
      <c r="M177" s="103">
        <f t="shared" si="30"/>
        <v>157.49212499999999</v>
      </c>
      <c r="N177" s="107">
        <f t="shared" si="31"/>
        <v>220.5</v>
      </c>
      <c r="O177" s="61" t="s">
        <v>168</v>
      </c>
      <c r="P177" s="102">
        <f t="shared" si="25"/>
        <v>181.11594374999999</v>
      </c>
      <c r="Q177" s="102">
        <f t="shared" si="26"/>
        <v>202.12500000000003</v>
      </c>
      <c r="R177" s="102">
        <f t="shared" si="27"/>
        <v>183.75</v>
      </c>
      <c r="S177" s="102">
        <f t="shared" si="32"/>
        <v>181.91250000000002</v>
      </c>
      <c r="T177" s="102">
        <f t="shared" si="33"/>
        <v>157.49212499999999</v>
      </c>
      <c r="U177" s="18">
        <f t="shared" si="34"/>
        <v>190.18124999999998</v>
      </c>
    </row>
    <row r="178" spans="1:21" s="14" customFormat="1" ht="14.25" customHeight="1" x14ac:dyDescent="0.25">
      <c r="A178" s="80" t="s">
        <v>2089</v>
      </c>
      <c r="B178" s="55" t="s">
        <v>170</v>
      </c>
      <c r="C178" s="52" t="s">
        <v>1260</v>
      </c>
      <c r="D178" s="52" t="s">
        <v>1263</v>
      </c>
      <c r="E178" s="6" t="s">
        <v>1293</v>
      </c>
      <c r="F178" s="52" t="s">
        <v>1301</v>
      </c>
      <c r="G178" s="6" t="s">
        <v>1302</v>
      </c>
      <c r="H178" s="6" t="s">
        <v>167</v>
      </c>
      <c r="I178" s="78">
        <v>105</v>
      </c>
      <c r="J178" s="72">
        <v>0.75</v>
      </c>
      <c r="K178" s="139">
        <f t="shared" si="28"/>
        <v>183.75</v>
      </c>
      <c r="L178" s="103">
        <f t="shared" si="29"/>
        <v>165.375</v>
      </c>
      <c r="M178" s="103">
        <f t="shared" si="30"/>
        <v>157.49212499999999</v>
      </c>
      <c r="N178" s="107">
        <f t="shared" si="31"/>
        <v>220.5</v>
      </c>
      <c r="O178" s="60" t="s">
        <v>168</v>
      </c>
      <c r="P178" s="102">
        <f t="shared" si="25"/>
        <v>181.11594374999999</v>
      </c>
      <c r="Q178" s="102">
        <f t="shared" si="26"/>
        <v>202.12500000000003</v>
      </c>
      <c r="R178" s="102">
        <f t="shared" si="27"/>
        <v>183.75</v>
      </c>
      <c r="S178" s="102">
        <f t="shared" si="32"/>
        <v>181.91250000000002</v>
      </c>
      <c r="T178" s="102">
        <f t="shared" si="33"/>
        <v>157.49212499999999</v>
      </c>
      <c r="U178" s="18">
        <f t="shared" si="34"/>
        <v>190.18124999999998</v>
      </c>
    </row>
    <row r="179" spans="1:21" s="5" customFormat="1" ht="14.25" customHeight="1" x14ac:dyDescent="0.25">
      <c r="A179" s="80" t="s">
        <v>2090</v>
      </c>
      <c r="B179" s="55" t="s">
        <v>170</v>
      </c>
      <c r="C179" s="52" t="s">
        <v>1303</v>
      </c>
      <c r="D179" s="52" t="s">
        <v>1304</v>
      </c>
      <c r="E179" s="6" t="s">
        <v>1293</v>
      </c>
      <c r="F179" s="52" t="s">
        <v>1305</v>
      </c>
      <c r="G179" s="6" t="s">
        <v>1306</v>
      </c>
      <c r="H179" s="6" t="s">
        <v>167</v>
      </c>
      <c r="I179" s="78">
        <v>69.989999999999995</v>
      </c>
      <c r="J179" s="72">
        <v>0.75</v>
      </c>
      <c r="K179" s="139">
        <f t="shared" si="28"/>
        <v>122.48249999999999</v>
      </c>
      <c r="L179" s="103">
        <f t="shared" si="29"/>
        <v>110.23424999999999</v>
      </c>
      <c r="M179" s="103">
        <f t="shared" si="30"/>
        <v>104.97975074999998</v>
      </c>
      <c r="N179" s="104">
        <f t="shared" si="31"/>
        <v>146.97899999999998</v>
      </c>
      <c r="O179" s="60" t="s">
        <v>168</v>
      </c>
      <c r="P179" s="102">
        <f t="shared" si="25"/>
        <v>120.72671336249996</v>
      </c>
      <c r="Q179" s="102">
        <f t="shared" si="26"/>
        <v>134.73075</v>
      </c>
      <c r="R179" s="102">
        <f t="shared" si="27"/>
        <v>122.48249999999999</v>
      </c>
      <c r="S179" s="102">
        <f t="shared" si="32"/>
        <v>121.25767499999999</v>
      </c>
      <c r="T179" s="102">
        <f t="shared" si="33"/>
        <v>104.97975074999998</v>
      </c>
      <c r="U179" s="18">
        <f t="shared" si="34"/>
        <v>126.76938749999998</v>
      </c>
    </row>
    <row r="180" spans="1:21" s="5" customFormat="1" ht="14.25" customHeight="1" x14ac:dyDescent="0.25">
      <c r="A180" s="80" t="s">
        <v>2091</v>
      </c>
      <c r="B180" s="55" t="s">
        <v>145</v>
      </c>
      <c r="C180" s="52" t="s">
        <v>150</v>
      </c>
      <c r="D180" s="52" t="s">
        <v>1307</v>
      </c>
      <c r="E180" s="6" t="s">
        <v>1293</v>
      </c>
      <c r="F180" s="52" t="s">
        <v>1308</v>
      </c>
      <c r="G180" s="6" t="s">
        <v>1309</v>
      </c>
      <c r="H180" s="6" t="s">
        <v>167</v>
      </c>
      <c r="I180" s="78">
        <v>39.99</v>
      </c>
      <c r="J180" s="72">
        <v>0.75</v>
      </c>
      <c r="K180" s="139">
        <f t="shared" si="28"/>
        <v>69.982500000000002</v>
      </c>
      <c r="L180" s="103">
        <f t="shared" si="29"/>
        <v>62.984250000000003</v>
      </c>
      <c r="M180" s="103">
        <f t="shared" si="30"/>
        <v>59.982000749999997</v>
      </c>
      <c r="N180" s="104">
        <f t="shared" si="31"/>
        <v>83.978999999999999</v>
      </c>
      <c r="O180" s="60" t="s">
        <v>168</v>
      </c>
      <c r="P180" s="102">
        <f t="shared" si="25"/>
        <v>68.979300862499997</v>
      </c>
      <c r="Q180" s="102">
        <f t="shared" si="26"/>
        <v>76.980750000000015</v>
      </c>
      <c r="R180" s="102">
        <f t="shared" si="27"/>
        <v>69.982500000000002</v>
      </c>
      <c r="S180" s="102">
        <f t="shared" si="32"/>
        <v>69.282675000000012</v>
      </c>
      <c r="T180" s="102">
        <f t="shared" si="33"/>
        <v>59.982000749999997</v>
      </c>
      <c r="U180" s="18">
        <f t="shared" si="34"/>
        <v>72.431887500000002</v>
      </c>
    </row>
    <row r="181" spans="1:21" s="5" customFormat="1" ht="14.25" customHeight="1" x14ac:dyDescent="0.25">
      <c r="A181" s="80" t="s">
        <v>2092</v>
      </c>
      <c r="B181" s="55" t="s">
        <v>291</v>
      </c>
      <c r="C181" s="52" t="s">
        <v>1251</v>
      </c>
      <c r="D181" s="52" t="s">
        <v>1279</v>
      </c>
      <c r="E181" s="6" t="s">
        <v>1293</v>
      </c>
      <c r="F181" s="52" t="s">
        <v>1310</v>
      </c>
      <c r="G181" s="6" t="s">
        <v>1311</v>
      </c>
      <c r="H181" s="6" t="s">
        <v>167</v>
      </c>
      <c r="I181" s="78">
        <v>199.99</v>
      </c>
      <c r="J181" s="72">
        <v>0.75</v>
      </c>
      <c r="K181" s="139">
        <f t="shared" si="28"/>
        <v>349.98250000000002</v>
      </c>
      <c r="L181" s="103">
        <f t="shared" si="29"/>
        <v>314.98425000000003</v>
      </c>
      <c r="M181" s="103">
        <f t="shared" si="30"/>
        <v>299.97000075</v>
      </c>
      <c r="N181" s="104">
        <f t="shared" si="31"/>
        <v>419.97899999999998</v>
      </c>
      <c r="O181" s="60" t="s">
        <v>168</v>
      </c>
      <c r="P181" s="102">
        <f t="shared" si="25"/>
        <v>344.96550086249999</v>
      </c>
      <c r="Q181" s="102">
        <f t="shared" si="26"/>
        <v>384.98075000000006</v>
      </c>
      <c r="R181" s="102">
        <f t="shared" si="27"/>
        <v>349.98250000000002</v>
      </c>
      <c r="S181" s="102">
        <f t="shared" si="32"/>
        <v>346.48267500000009</v>
      </c>
      <c r="T181" s="102">
        <f t="shared" si="33"/>
        <v>299.97000075</v>
      </c>
      <c r="U181" s="18">
        <f t="shared" si="34"/>
        <v>362.23188750000003</v>
      </c>
    </row>
    <row r="182" spans="1:21" s="5" customFormat="1" ht="14.25" customHeight="1" x14ac:dyDescent="0.25">
      <c r="A182" s="80" t="s">
        <v>2093</v>
      </c>
      <c r="B182" s="55" t="s">
        <v>333</v>
      </c>
      <c r="C182" s="52" t="s">
        <v>1312</v>
      </c>
      <c r="D182" s="52" t="s">
        <v>1313</v>
      </c>
      <c r="E182" s="6" t="s">
        <v>1314</v>
      </c>
      <c r="F182" s="52" t="s">
        <v>1315</v>
      </c>
      <c r="G182" s="6" t="s">
        <v>1316</v>
      </c>
      <c r="H182" s="6" t="s">
        <v>167</v>
      </c>
      <c r="I182" s="78">
        <v>75</v>
      </c>
      <c r="J182" s="72">
        <v>0.75</v>
      </c>
      <c r="K182" s="139">
        <f t="shared" si="28"/>
        <v>131.25</v>
      </c>
      <c r="L182" s="103">
        <f t="shared" si="29"/>
        <v>118.125</v>
      </c>
      <c r="M182" s="103">
        <f t="shared" si="30"/>
        <v>112.49437499999999</v>
      </c>
      <c r="N182" s="104">
        <f t="shared" si="31"/>
        <v>157.5</v>
      </c>
      <c r="O182" s="61" t="s">
        <v>168</v>
      </c>
      <c r="P182" s="102">
        <f t="shared" si="25"/>
        <v>129.36853124999999</v>
      </c>
      <c r="Q182" s="102">
        <f t="shared" si="26"/>
        <v>144.375</v>
      </c>
      <c r="R182" s="102">
        <f t="shared" si="27"/>
        <v>131.25</v>
      </c>
      <c r="S182" s="102">
        <f t="shared" si="32"/>
        <v>129.9375</v>
      </c>
      <c r="T182" s="102">
        <f t="shared" si="33"/>
        <v>112.49437499999999</v>
      </c>
      <c r="U182" s="18">
        <f t="shared" si="34"/>
        <v>135.84375</v>
      </c>
    </row>
    <row r="183" spans="1:21" s="5" customFormat="1" ht="14.25" customHeight="1" x14ac:dyDescent="0.25">
      <c r="A183" s="80" t="s">
        <v>2094</v>
      </c>
      <c r="B183" s="55" t="s">
        <v>333</v>
      </c>
      <c r="C183" s="52" t="s">
        <v>1312</v>
      </c>
      <c r="D183" s="52" t="s">
        <v>1313</v>
      </c>
      <c r="E183" s="6" t="s">
        <v>1317</v>
      </c>
      <c r="F183" s="52" t="s">
        <v>1318</v>
      </c>
      <c r="G183" s="6" t="s">
        <v>1319</v>
      </c>
      <c r="H183" s="6" t="s">
        <v>167</v>
      </c>
      <c r="I183" s="78">
        <v>22.45</v>
      </c>
      <c r="J183" s="72">
        <v>0.75</v>
      </c>
      <c r="K183" s="139">
        <f t="shared" si="28"/>
        <v>39.287500000000001</v>
      </c>
      <c r="L183" s="103">
        <f t="shared" si="29"/>
        <v>35.358750000000001</v>
      </c>
      <c r="M183" s="103">
        <f t="shared" si="30"/>
        <v>33.673316249999999</v>
      </c>
      <c r="N183" s="104">
        <f t="shared" si="31"/>
        <v>47.145000000000003</v>
      </c>
      <c r="O183" s="61" t="s">
        <v>168</v>
      </c>
      <c r="P183" s="102">
        <f t="shared" si="25"/>
        <v>38.724313687499993</v>
      </c>
      <c r="Q183" s="102">
        <f t="shared" si="26"/>
        <v>43.216250000000002</v>
      </c>
      <c r="R183" s="102">
        <f t="shared" si="27"/>
        <v>39.287500000000001</v>
      </c>
      <c r="S183" s="102">
        <f t="shared" si="32"/>
        <v>38.894625000000005</v>
      </c>
      <c r="T183" s="102">
        <f t="shared" si="33"/>
        <v>33.673316249999999</v>
      </c>
      <c r="U183" s="18">
        <f t="shared" si="34"/>
        <v>40.6625625</v>
      </c>
    </row>
    <row r="184" spans="1:21" s="5" customFormat="1" ht="14.25" customHeight="1" x14ac:dyDescent="0.25">
      <c r="A184" s="80" t="s">
        <v>2095</v>
      </c>
      <c r="B184" s="55" t="s">
        <v>333</v>
      </c>
      <c r="C184" s="52" t="s">
        <v>1312</v>
      </c>
      <c r="D184" s="52" t="s">
        <v>1313</v>
      </c>
      <c r="E184" s="6" t="s">
        <v>1320</v>
      </c>
      <c r="F184" s="52" t="s">
        <v>1321</v>
      </c>
      <c r="G184" s="6" t="s">
        <v>1322</v>
      </c>
      <c r="H184" s="6" t="s">
        <v>167</v>
      </c>
      <c r="I184" s="78">
        <v>99.99</v>
      </c>
      <c r="J184" s="72">
        <v>0.75</v>
      </c>
      <c r="K184" s="139">
        <f t="shared" si="28"/>
        <v>174.98249999999999</v>
      </c>
      <c r="L184" s="103">
        <f t="shared" si="29"/>
        <v>157.48425</v>
      </c>
      <c r="M184" s="103">
        <f t="shared" si="30"/>
        <v>149.97750074999999</v>
      </c>
      <c r="N184" s="104">
        <f t="shared" si="31"/>
        <v>209.97899999999998</v>
      </c>
      <c r="O184" s="60" t="s">
        <v>168</v>
      </c>
      <c r="P184" s="102">
        <f t="shared" si="25"/>
        <v>172.47412586249999</v>
      </c>
      <c r="Q184" s="102">
        <f t="shared" si="26"/>
        <v>192.48075</v>
      </c>
      <c r="R184" s="102">
        <f t="shared" si="27"/>
        <v>174.98249999999999</v>
      </c>
      <c r="S184" s="102">
        <f t="shared" si="32"/>
        <v>173.23267500000003</v>
      </c>
      <c r="T184" s="102">
        <f t="shared" si="33"/>
        <v>149.97750074999999</v>
      </c>
      <c r="U184" s="18">
        <f t="shared" si="34"/>
        <v>181.1068875</v>
      </c>
    </row>
    <row r="185" spans="1:21" s="5" customFormat="1" ht="14.25" customHeight="1" x14ac:dyDescent="0.25">
      <c r="A185" s="80" t="s">
        <v>2096</v>
      </c>
      <c r="B185" s="55" t="s">
        <v>333</v>
      </c>
      <c r="C185" s="52" t="s">
        <v>1312</v>
      </c>
      <c r="D185" s="52" t="s">
        <v>1313</v>
      </c>
      <c r="E185" s="6" t="s">
        <v>1323</v>
      </c>
      <c r="F185" s="52" t="s">
        <v>1324</v>
      </c>
      <c r="G185" s="6" t="s">
        <v>1325</v>
      </c>
      <c r="H185" s="6" t="s">
        <v>167</v>
      </c>
      <c r="I185" s="78">
        <v>37.840000000000003</v>
      </c>
      <c r="J185" s="72">
        <v>0.75</v>
      </c>
      <c r="K185" s="139">
        <f t="shared" si="28"/>
        <v>66.22</v>
      </c>
      <c r="L185" s="103">
        <f t="shared" si="29"/>
        <v>59.597999999999999</v>
      </c>
      <c r="M185" s="103">
        <f t="shared" si="30"/>
        <v>56.757161999999994</v>
      </c>
      <c r="N185" s="104">
        <f t="shared" si="31"/>
        <v>79.463999999999999</v>
      </c>
      <c r="O185" s="60" t="s">
        <v>168</v>
      </c>
      <c r="P185" s="102">
        <f t="shared" si="25"/>
        <v>65.270736299999982</v>
      </c>
      <c r="Q185" s="102">
        <f t="shared" si="26"/>
        <v>72.841999999999999</v>
      </c>
      <c r="R185" s="102">
        <f t="shared" si="27"/>
        <v>66.22</v>
      </c>
      <c r="S185" s="102">
        <f t="shared" si="32"/>
        <v>65.5578</v>
      </c>
      <c r="T185" s="102">
        <f t="shared" si="33"/>
        <v>56.757161999999994</v>
      </c>
      <c r="U185" s="18">
        <f t="shared" si="34"/>
        <v>68.537699999999987</v>
      </c>
    </row>
    <row r="186" spans="1:21" s="5" customFormat="1" ht="14.25" customHeight="1" x14ac:dyDescent="0.25">
      <c r="A186" s="80" t="s">
        <v>2097</v>
      </c>
      <c r="B186" s="55" t="s">
        <v>333</v>
      </c>
      <c r="C186" s="52" t="s">
        <v>1312</v>
      </c>
      <c r="D186" s="52" t="s">
        <v>1313</v>
      </c>
      <c r="E186" s="6" t="s">
        <v>1323</v>
      </c>
      <c r="F186" s="52" t="s">
        <v>1324</v>
      </c>
      <c r="G186" s="6" t="s">
        <v>1325</v>
      </c>
      <c r="H186" s="6" t="s">
        <v>167</v>
      </c>
      <c r="I186" s="78">
        <v>37.840000000000003</v>
      </c>
      <c r="J186" s="70">
        <v>0.75</v>
      </c>
      <c r="K186" s="139">
        <f t="shared" si="28"/>
        <v>66.22</v>
      </c>
      <c r="L186" s="103">
        <f t="shared" si="29"/>
        <v>59.597999999999999</v>
      </c>
      <c r="M186" s="103">
        <f t="shared" si="30"/>
        <v>56.757161999999994</v>
      </c>
      <c r="N186" s="104">
        <f t="shared" si="31"/>
        <v>79.463999999999999</v>
      </c>
      <c r="O186" s="61" t="s">
        <v>168</v>
      </c>
      <c r="P186" s="102">
        <f t="shared" si="25"/>
        <v>65.270736299999982</v>
      </c>
      <c r="Q186" s="102">
        <f t="shared" si="26"/>
        <v>72.841999999999999</v>
      </c>
      <c r="R186" s="102">
        <f t="shared" si="27"/>
        <v>66.22</v>
      </c>
      <c r="S186" s="102">
        <f t="shared" si="32"/>
        <v>65.5578</v>
      </c>
      <c r="T186" s="102">
        <f t="shared" si="33"/>
        <v>56.757161999999994</v>
      </c>
      <c r="U186" s="18">
        <f t="shared" si="34"/>
        <v>68.537699999999987</v>
      </c>
    </row>
    <row r="187" spans="1:21" s="5" customFormat="1" ht="14.25" customHeight="1" x14ac:dyDescent="0.25">
      <c r="A187" s="80" t="s">
        <v>2098</v>
      </c>
      <c r="B187" s="55" t="s">
        <v>333</v>
      </c>
      <c r="C187" s="52" t="s">
        <v>1312</v>
      </c>
      <c r="D187" s="52" t="s">
        <v>1313</v>
      </c>
      <c r="E187" s="6" t="s">
        <v>1323</v>
      </c>
      <c r="F187" s="52" t="s">
        <v>1324</v>
      </c>
      <c r="G187" s="6" t="s">
        <v>1325</v>
      </c>
      <c r="H187" s="6" t="s">
        <v>167</v>
      </c>
      <c r="I187" s="78">
        <v>37.840000000000003</v>
      </c>
      <c r="J187" s="70">
        <v>0.75</v>
      </c>
      <c r="K187" s="139">
        <f t="shared" si="28"/>
        <v>66.22</v>
      </c>
      <c r="L187" s="103">
        <f t="shared" si="29"/>
        <v>59.597999999999999</v>
      </c>
      <c r="M187" s="103">
        <f t="shared" si="30"/>
        <v>56.757161999999994</v>
      </c>
      <c r="N187" s="104">
        <f t="shared" si="31"/>
        <v>79.463999999999999</v>
      </c>
      <c r="O187" s="61" t="s">
        <v>168</v>
      </c>
      <c r="P187" s="102">
        <f t="shared" si="25"/>
        <v>65.270736299999982</v>
      </c>
      <c r="Q187" s="102">
        <f t="shared" si="26"/>
        <v>72.841999999999999</v>
      </c>
      <c r="R187" s="102">
        <f t="shared" si="27"/>
        <v>66.22</v>
      </c>
      <c r="S187" s="102">
        <f t="shared" si="32"/>
        <v>65.5578</v>
      </c>
      <c r="T187" s="102">
        <f t="shared" si="33"/>
        <v>56.757161999999994</v>
      </c>
      <c r="U187" s="18">
        <f t="shared" si="34"/>
        <v>68.537699999999987</v>
      </c>
    </row>
    <row r="188" spans="1:21" s="5" customFormat="1" ht="14.25" customHeight="1" x14ac:dyDescent="0.25">
      <c r="A188" s="80" t="s">
        <v>2099</v>
      </c>
      <c r="B188" s="55" t="s">
        <v>333</v>
      </c>
      <c r="C188" s="52" t="s">
        <v>1312</v>
      </c>
      <c r="D188" s="52" t="s">
        <v>1313</v>
      </c>
      <c r="E188" s="6" t="s">
        <v>1323</v>
      </c>
      <c r="F188" s="52" t="s">
        <v>1324</v>
      </c>
      <c r="G188" s="6" t="s">
        <v>1325</v>
      </c>
      <c r="H188" s="6" t="s">
        <v>167</v>
      </c>
      <c r="I188" s="78">
        <v>37.840000000000003</v>
      </c>
      <c r="J188" s="70">
        <v>0.75</v>
      </c>
      <c r="K188" s="139">
        <f t="shared" si="28"/>
        <v>66.22</v>
      </c>
      <c r="L188" s="103">
        <f t="shared" si="29"/>
        <v>59.597999999999999</v>
      </c>
      <c r="M188" s="103">
        <f t="shared" si="30"/>
        <v>56.757161999999994</v>
      </c>
      <c r="N188" s="104">
        <f t="shared" si="31"/>
        <v>79.463999999999999</v>
      </c>
      <c r="O188" s="61" t="s">
        <v>168</v>
      </c>
      <c r="P188" s="102">
        <f t="shared" si="25"/>
        <v>65.270736299999982</v>
      </c>
      <c r="Q188" s="102">
        <f t="shared" si="26"/>
        <v>72.841999999999999</v>
      </c>
      <c r="R188" s="102">
        <f t="shared" si="27"/>
        <v>66.22</v>
      </c>
      <c r="S188" s="102">
        <f t="shared" si="32"/>
        <v>65.5578</v>
      </c>
      <c r="T188" s="102">
        <f t="shared" si="33"/>
        <v>56.757161999999994</v>
      </c>
      <c r="U188" s="18">
        <f t="shared" si="34"/>
        <v>68.537699999999987</v>
      </c>
    </row>
    <row r="189" spans="1:21" s="5" customFormat="1" ht="14.25" customHeight="1" x14ac:dyDescent="0.25">
      <c r="A189" s="80" t="s">
        <v>2100</v>
      </c>
      <c r="B189" s="55" t="s">
        <v>333</v>
      </c>
      <c r="C189" s="52" t="s">
        <v>334</v>
      </c>
      <c r="D189" s="52" t="s">
        <v>335</v>
      </c>
      <c r="E189" s="6" t="s">
        <v>969</v>
      </c>
      <c r="F189" s="52" t="s">
        <v>1326</v>
      </c>
      <c r="G189" s="6" t="s">
        <v>1327</v>
      </c>
      <c r="H189" s="6" t="s">
        <v>167</v>
      </c>
      <c r="I189" s="78">
        <v>120</v>
      </c>
      <c r="J189" s="70">
        <v>0.75</v>
      </c>
      <c r="K189" s="139">
        <f t="shared" si="28"/>
        <v>210</v>
      </c>
      <c r="L189" s="103">
        <f t="shared" si="29"/>
        <v>189</v>
      </c>
      <c r="M189" s="103">
        <f t="shared" si="30"/>
        <v>179.99099999999999</v>
      </c>
      <c r="N189" s="104">
        <f t="shared" si="31"/>
        <v>252</v>
      </c>
      <c r="O189" s="61" t="s">
        <v>168</v>
      </c>
      <c r="P189" s="102">
        <f t="shared" si="25"/>
        <v>206.98964999999995</v>
      </c>
      <c r="Q189" s="102">
        <f t="shared" si="26"/>
        <v>231.00000000000003</v>
      </c>
      <c r="R189" s="102">
        <f t="shared" si="27"/>
        <v>210</v>
      </c>
      <c r="S189" s="102">
        <f t="shared" si="32"/>
        <v>207.9</v>
      </c>
      <c r="T189" s="102">
        <f t="shared" si="33"/>
        <v>179.99099999999999</v>
      </c>
      <c r="U189" s="18">
        <f t="shared" si="34"/>
        <v>217.35</v>
      </c>
    </row>
    <row r="190" spans="1:21" s="5" customFormat="1" ht="14.25" customHeight="1" x14ac:dyDescent="0.25">
      <c r="A190" s="80" t="s">
        <v>2101</v>
      </c>
      <c r="B190" s="55" t="s">
        <v>333</v>
      </c>
      <c r="C190" s="52" t="s">
        <v>334</v>
      </c>
      <c r="D190" s="52" t="s">
        <v>1328</v>
      </c>
      <c r="E190" s="6" t="s">
        <v>1329</v>
      </c>
      <c r="F190" s="52" t="s">
        <v>1330</v>
      </c>
      <c r="G190" s="6" t="s">
        <v>1331</v>
      </c>
      <c r="H190" s="6" t="s">
        <v>167</v>
      </c>
      <c r="I190" s="78">
        <v>50.47</v>
      </c>
      <c r="J190" s="70">
        <v>0.75</v>
      </c>
      <c r="K190" s="139">
        <f t="shared" si="28"/>
        <v>88.322499999999991</v>
      </c>
      <c r="L190" s="103">
        <f t="shared" si="29"/>
        <v>79.490249999999989</v>
      </c>
      <c r="M190" s="103">
        <f t="shared" si="30"/>
        <v>75.701214749999991</v>
      </c>
      <c r="N190" s="104">
        <f t="shared" si="31"/>
        <v>105.98699999999998</v>
      </c>
      <c r="O190" s="60" t="s">
        <v>168</v>
      </c>
      <c r="P190" s="102">
        <f t="shared" si="25"/>
        <v>87.056396962499988</v>
      </c>
      <c r="Q190" s="102">
        <f t="shared" si="26"/>
        <v>97.154749999999993</v>
      </c>
      <c r="R190" s="102">
        <f t="shared" si="27"/>
        <v>88.322499999999991</v>
      </c>
      <c r="S190" s="102">
        <f t="shared" si="32"/>
        <v>87.439274999999995</v>
      </c>
      <c r="T190" s="102">
        <f t="shared" si="33"/>
        <v>75.701214749999991</v>
      </c>
      <c r="U190" s="18">
        <f t="shared" si="34"/>
        <v>91.413787499999984</v>
      </c>
    </row>
    <row r="191" spans="1:21" s="4" customFormat="1" ht="14.25" customHeight="1" x14ac:dyDescent="0.25">
      <c r="A191" s="80" t="s">
        <v>2102</v>
      </c>
      <c r="B191" s="56" t="s">
        <v>333</v>
      </c>
      <c r="C191" s="47" t="s">
        <v>334</v>
      </c>
      <c r="D191" s="47" t="s">
        <v>1328</v>
      </c>
      <c r="E191" s="47" t="s">
        <v>1329</v>
      </c>
      <c r="F191" s="47" t="s">
        <v>1332</v>
      </c>
      <c r="G191" s="47" t="s">
        <v>1331</v>
      </c>
      <c r="H191" s="45" t="s">
        <v>167</v>
      </c>
      <c r="I191" s="77">
        <v>50.47</v>
      </c>
      <c r="J191" s="69">
        <v>0.75</v>
      </c>
      <c r="K191" s="138">
        <f t="shared" si="28"/>
        <v>88.322499999999991</v>
      </c>
      <c r="L191" s="103">
        <f t="shared" si="29"/>
        <v>79.490249999999989</v>
      </c>
      <c r="M191" s="103">
        <f t="shared" si="30"/>
        <v>75.701214749999991</v>
      </c>
      <c r="N191" s="103">
        <f t="shared" si="31"/>
        <v>105.98699999999998</v>
      </c>
      <c r="O191" s="62" t="s">
        <v>168</v>
      </c>
      <c r="P191" s="102">
        <f t="shared" si="25"/>
        <v>87.056396962499988</v>
      </c>
      <c r="Q191" s="102">
        <f t="shared" si="26"/>
        <v>97.154749999999993</v>
      </c>
      <c r="R191" s="102">
        <f t="shared" si="27"/>
        <v>88.322499999999991</v>
      </c>
      <c r="S191" s="102">
        <f t="shared" si="32"/>
        <v>87.439274999999995</v>
      </c>
      <c r="T191" s="102">
        <f t="shared" si="33"/>
        <v>75.701214749999991</v>
      </c>
      <c r="U191" s="18">
        <f t="shared" si="34"/>
        <v>91.413787499999984</v>
      </c>
    </row>
    <row r="192" spans="1:21" s="5" customFormat="1" ht="14.25" customHeight="1" x14ac:dyDescent="0.25">
      <c r="A192" s="80" t="s">
        <v>2103</v>
      </c>
      <c r="B192" s="6" t="s">
        <v>333</v>
      </c>
      <c r="C192" s="47" t="s">
        <v>1333</v>
      </c>
      <c r="D192" s="52" t="s">
        <v>1334</v>
      </c>
      <c r="E192" s="6" t="s">
        <v>1329</v>
      </c>
      <c r="F192" s="6" t="s">
        <v>1335</v>
      </c>
      <c r="G192" s="6" t="s">
        <v>1336</v>
      </c>
      <c r="H192" s="6" t="s">
        <v>167</v>
      </c>
      <c r="I192" s="78">
        <v>37.840000000000003</v>
      </c>
      <c r="J192" s="70">
        <v>0.75</v>
      </c>
      <c r="K192" s="139">
        <f t="shared" si="28"/>
        <v>66.22</v>
      </c>
      <c r="L192" s="103">
        <f t="shared" si="29"/>
        <v>59.597999999999999</v>
      </c>
      <c r="M192" s="103">
        <f t="shared" si="30"/>
        <v>56.757161999999994</v>
      </c>
      <c r="N192" s="104">
        <f t="shared" si="31"/>
        <v>79.463999999999999</v>
      </c>
      <c r="O192" s="60" t="s">
        <v>168</v>
      </c>
      <c r="P192" s="102">
        <f t="shared" si="25"/>
        <v>65.270736299999982</v>
      </c>
      <c r="Q192" s="102">
        <f t="shared" si="26"/>
        <v>72.841999999999999</v>
      </c>
      <c r="R192" s="102">
        <f t="shared" si="27"/>
        <v>66.22</v>
      </c>
      <c r="S192" s="102">
        <f t="shared" si="32"/>
        <v>65.5578</v>
      </c>
      <c r="T192" s="102">
        <f t="shared" si="33"/>
        <v>56.757161999999994</v>
      </c>
      <c r="U192" s="18">
        <f t="shared" si="34"/>
        <v>68.537699999999987</v>
      </c>
    </row>
    <row r="193" spans="1:21" s="5" customFormat="1" ht="14.25" customHeight="1" x14ac:dyDescent="0.25">
      <c r="A193" s="80" t="s">
        <v>2104</v>
      </c>
      <c r="B193" s="55" t="s">
        <v>333</v>
      </c>
      <c r="C193" s="47" t="s">
        <v>1333</v>
      </c>
      <c r="D193" s="52" t="s">
        <v>1334</v>
      </c>
      <c r="E193" s="6" t="s">
        <v>1329</v>
      </c>
      <c r="F193" s="6" t="s">
        <v>1337</v>
      </c>
      <c r="G193" s="6" t="s">
        <v>1336</v>
      </c>
      <c r="H193" s="6" t="s">
        <v>167</v>
      </c>
      <c r="I193" s="78">
        <v>37.840000000000003</v>
      </c>
      <c r="J193" s="70">
        <v>0.75</v>
      </c>
      <c r="K193" s="139">
        <f t="shared" si="28"/>
        <v>66.22</v>
      </c>
      <c r="L193" s="103">
        <f t="shared" si="29"/>
        <v>59.597999999999999</v>
      </c>
      <c r="M193" s="103">
        <f t="shared" si="30"/>
        <v>56.757161999999994</v>
      </c>
      <c r="N193" s="104">
        <f t="shared" si="31"/>
        <v>79.463999999999999</v>
      </c>
      <c r="O193" s="60" t="s">
        <v>168</v>
      </c>
      <c r="P193" s="102">
        <f t="shared" si="25"/>
        <v>65.270736299999982</v>
      </c>
      <c r="Q193" s="102">
        <f t="shared" si="26"/>
        <v>72.841999999999999</v>
      </c>
      <c r="R193" s="102">
        <f t="shared" si="27"/>
        <v>66.22</v>
      </c>
      <c r="S193" s="102">
        <f t="shared" si="32"/>
        <v>65.5578</v>
      </c>
      <c r="T193" s="102">
        <f t="shared" si="33"/>
        <v>56.757161999999994</v>
      </c>
      <c r="U193" s="18">
        <f t="shared" si="34"/>
        <v>68.537699999999987</v>
      </c>
    </row>
    <row r="194" spans="1:21" s="5" customFormat="1" ht="14.25" customHeight="1" x14ac:dyDescent="0.25">
      <c r="A194" s="80" t="s">
        <v>2105</v>
      </c>
      <c r="B194" s="55" t="s">
        <v>145</v>
      </c>
      <c r="C194" s="47" t="s">
        <v>150</v>
      </c>
      <c r="D194" s="52" t="s">
        <v>1338</v>
      </c>
      <c r="E194" s="6" t="s">
        <v>1339</v>
      </c>
      <c r="F194" s="6" t="s">
        <v>1340</v>
      </c>
      <c r="G194" s="6" t="s">
        <v>1341</v>
      </c>
      <c r="H194" s="6" t="s">
        <v>167</v>
      </c>
      <c r="I194" s="78">
        <v>39.950000000000003</v>
      </c>
      <c r="J194" s="70">
        <v>0.75</v>
      </c>
      <c r="K194" s="139">
        <f t="shared" si="28"/>
        <v>69.912500000000009</v>
      </c>
      <c r="L194" s="103">
        <f t="shared" si="29"/>
        <v>62.921250000000008</v>
      </c>
      <c r="M194" s="103">
        <f t="shared" si="30"/>
        <v>59.922003750000009</v>
      </c>
      <c r="N194" s="104">
        <f t="shared" si="31"/>
        <v>83.89500000000001</v>
      </c>
      <c r="O194" s="60" t="s">
        <v>168</v>
      </c>
      <c r="P194" s="102">
        <f t="shared" si="25"/>
        <v>68.910304312500003</v>
      </c>
      <c r="Q194" s="102">
        <f t="shared" si="26"/>
        <v>76.903750000000016</v>
      </c>
      <c r="R194" s="102">
        <f t="shared" si="27"/>
        <v>69.912500000000009</v>
      </c>
      <c r="S194" s="102">
        <f t="shared" si="32"/>
        <v>69.213375000000013</v>
      </c>
      <c r="T194" s="102">
        <f t="shared" si="33"/>
        <v>59.922003750000009</v>
      </c>
      <c r="U194" s="18">
        <f t="shared" si="34"/>
        <v>72.359437499999999</v>
      </c>
    </row>
    <row r="195" spans="1:21" s="5" customFormat="1" ht="14.25" customHeight="1" x14ac:dyDescent="0.25">
      <c r="A195" s="80" t="s">
        <v>2106</v>
      </c>
      <c r="B195" s="6" t="s">
        <v>145</v>
      </c>
      <c r="C195" s="47" t="s">
        <v>150</v>
      </c>
      <c r="D195" s="52" t="s">
        <v>1307</v>
      </c>
      <c r="E195" s="6" t="s">
        <v>1339</v>
      </c>
      <c r="F195" s="6" t="s">
        <v>1342</v>
      </c>
      <c r="G195" s="6" t="s">
        <v>1343</v>
      </c>
      <c r="H195" s="6" t="s">
        <v>167</v>
      </c>
      <c r="I195" s="78">
        <v>29.95</v>
      </c>
      <c r="J195" s="70">
        <v>0.75</v>
      </c>
      <c r="K195" s="139">
        <f t="shared" si="28"/>
        <v>52.412500000000001</v>
      </c>
      <c r="L195" s="103">
        <f t="shared" si="29"/>
        <v>47.171250000000001</v>
      </c>
      <c r="M195" s="103">
        <f t="shared" si="30"/>
        <v>44.922753749999998</v>
      </c>
      <c r="N195" s="104">
        <f t="shared" si="31"/>
        <v>62.894999999999996</v>
      </c>
      <c r="O195" s="60" t="s">
        <v>168</v>
      </c>
      <c r="P195" s="102">
        <f t="shared" ref="P195:P258" si="35">(K195*0.8571)*1.15</f>
        <v>51.661166812499992</v>
      </c>
      <c r="Q195" s="102">
        <f t="shared" ref="Q195:Q258" si="36">K195*1.1</f>
        <v>57.653750000000009</v>
      </c>
      <c r="R195" s="102">
        <f t="shared" ref="R195:R258" si="37">K195</f>
        <v>52.412500000000001</v>
      </c>
      <c r="S195" s="102">
        <f t="shared" si="32"/>
        <v>51.888375000000003</v>
      </c>
      <c r="T195" s="102">
        <f t="shared" si="33"/>
        <v>44.922753749999998</v>
      </c>
      <c r="U195" s="18">
        <f t="shared" si="34"/>
        <v>54.246937499999994</v>
      </c>
    </row>
    <row r="196" spans="1:21" s="5" customFormat="1" ht="14.25" customHeight="1" x14ac:dyDescent="0.25">
      <c r="A196" s="80" t="s">
        <v>2107</v>
      </c>
      <c r="B196" s="6" t="s">
        <v>145</v>
      </c>
      <c r="C196" s="47" t="s">
        <v>150</v>
      </c>
      <c r="D196" s="52" t="s">
        <v>1338</v>
      </c>
      <c r="E196" s="6" t="s">
        <v>1344</v>
      </c>
      <c r="F196" s="6" t="s">
        <v>1345</v>
      </c>
      <c r="G196" s="6" t="s">
        <v>1346</v>
      </c>
      <c r="H196" s="6" t="s">
        <v>167</v>
      </c>
      <c r="I196" s="78">
        <v>15.75</v>
      </c>
      <c r="J196" s="70">
        <v>0.75</v>
      </c>
      <c r="K196" s="139">
        <f t="shared" si="28"/>
        <v>27.5625</v>
      </c>
      <c r="L196" s="103">
        <f t="shared" ref="L196:L259" si="38">K196*0.9</f>
        <v>24.806250000000002</v>
      </c>
      <c r="M196" s="103">
        <f t="shared" ref="M196:M259" si="39">K196*0.8571</f>
        <v>23.623818749999998</v>
      </c>
      <c r="N196" s="104">
        <f t="shared" ref="N196:N259" si="40">K196*1.2</f>
        <v>33.074999999999996</v>
      </c>
      <c r="O196" s="60" t="s">
        <v>394</v>
      </c>
      <c r="P196" s="102">
        <f t="shared" si="35"/>
        <v>27.167391562499997</v>
      </c>
      <c r="Q196" s="102">
        <f t="shared" si="36"/>
        <v>30.318750000000001</v>
      </c>
      <c r="R196" s="102">
        <f t="shared" si="37"/>
        <v>27.5625</v>
      </c>
      <c r="S196" s="102">
        <f t="shared" ref="S196:S259" si="41">(K196*0.9)*1.1</f>
        <v>27.286875000000006</v>
      </c>
      <c r="T196" s="102">
        <f t="shared" ref="T196:T259" si="42">(K196*0.8571)</f>
        <v>23.623818749999998</v>
      </c>
      <c r="U196" s="18">
        <f t="shared" ref="U196:U259" si="43">(K196*0.9)*1.15</f>
        <v>28.5271875</v>
      </c>
    </row>
    <row r="197" spans="1:21" s="5" customFormat="1" ht="14.25" customHeight="1" x14ac:dyDescent="0.25">
      <c r="A197" s="80" t="s">
        <v>2108</v>
      </c>
      <c r="B197" s="57" t="s">
        <v>145</v>
      </c>
      <c r="C197" s="47" t="s">
        <v>150</v>
      </c>
      <c r="D197" s="6" t="s">
        <v>1307</v>
      </c>
      <c r="E197" s="6" t="s">
        <v>1347</v>
      </c>
      <c r="F197" s="6" t="s">
        <v>1348</v>
      </c>
      <c r="G197" s="6" t="s">
        <v>1349</v>
      </c>
      <c r="H197" s="6" t="s">
        <v>167</v>
      </c>
      <c r="I197" s="76">
        <v>62.25</v>
      </c>
      <c r="J197" s="70">
        <v>0.75</v>
      </c>
      <c r="K197" s="139">
        <f t="shared" si="28"/>
        <v>108.9375</v>
      </c>
      <c r="L197" s="103">
        <f t="shared" si="38"/>
        <v>98.043750000000003</v>
      </c>
      <c r="M197" s="103">
        <f t="shared" si="39"/>
        <v>93.370331249999992</v>
      </c>
      <c r="N197" s="104">
        <f t="shared" si="40"/>
        <v>130.72499999999999</v>
      </c>
      <c r="O197" s="60" t="s">
        <v>394</v>
      </c>
      <c r="P197" s="102">
        <f t="shared" si="35"/>
        <v>107.37588093749999</v>
      </c>
      <c r="Q197" s="102">
        <f t="shared" si="36"/>
        <v>119.83125000000001</v>
      </c>
      <c r="R197" s="102">
        <f t="shared" si="37"/>
        <v>108.9375</v>
      </c>
      <c r="S197" s="102">
        <f t="shared" si="41"/>
        <v>107.84812500000001</v>
      </c>
      <c r="T197" s="102">
        <f t="shared" si="42"/>
        <v>93.370331249999992</v>
      </c>
      <c r="U197" s="18">
        <f t="shared" si="43"/>
        <v>112.75031249999999</v>
      </c>
    </row>
    <row r="198" spans="1:21" s="4" customFormat="1" ht="14.25" customHeight="1" x14ac:dyDescent="0.25">
      <c r="A198" s="80" t="s">
        <v>2109</v>
      </c>
      <c r="B198" s="58" t="s">
        <v>145</v>
      </c>
      <c r="C198" s="47" t="s">
        <v>150</v>
      </c>
      <c r="D198" s="47" t="s">
        <v>1338</v>
      </c>
      <c r="E198" s="58" t="s">
        <v>1350</v>
      </c>
      <c r="F198" s="48" t="s">
        <v>1351</v>
      </c>
      <c r="G198" s="47" t="s">
        <v>1352</v>
      </c>
      <c r="H198" s="47" t="s">
        <v>167</v>
      </c>
      <c r="I198" s="77">
        <v>24.75</v>
      </c>
      <c r="J198" s="71">
        <v>0.75</v>
      </c>
      <c r="K198" s="138">
        <f t="shared" si="28"/>
        <v>43.3125</v>
      </c>
      <c r="L198" s="103">
        <f t="shared" si="38"/>
        <v>38.981250000000003</v>
      </c>
      <c r="M198" s="103">
        <f t="shared" si="39"/>
        <v>37.123143749999997</v>
      </c>
      <c r="N198" s="106">
        <f t="shared" si="40"/>
        <v>51.975000000000001</v>
      </c>
      <c r="O198" s="60" t="s">
        <v>394</v>
      </c>
      <c r="P198" s="102">
        <f t="shared" si="35"/>
        <v>42.691615312499991</v>
      </c>
      <c r="Q198" s="102">
        <f t="shared" si="36"/>
        <v>47.643750000000004</v>
      </c>
      <c r="R198" s="102">
        <f t="shared" si="37"/>
        <v>43.3125</v>
      </c>
      <c r="S198" s="102">
        <f t="shared" si="41"/>
        <v>42.879375000000003</v>
      </c>
      <c r="T198" s="102">
        <f t="shared" si="42"/>
        <v>37.123143749999997</v>
      </c>
      <c r="U198" s="18">
        <f t="shared" si="43"/>
        <v>44.8284375</v>
      </c>
    </row>
    <row r="199" spans="1:21" s="5" customFormat="1" ht="14.25" customHeight="1" x14ac:dyDescent="0.25">
      <c r="A199" s="80" t="s">
        <v>2110</v>
      </c>
      <c r="B199" s="6" t="s">
        <v>145</v>
      </c>
      <c r="C199" s="6" t="s">
        <v>1353</v>
      </c>
      <c r="D199" s="6" t="s">
        <v>1354</v>
      </c>
      <c r="E199" s="6" t="s">
        <v>1355</v>
      </c>
      <c r="F199" s="6" t="s">
        <v>1356</v>
      </c>
      <c r="G199" s="6" t="s">
        <v>1357</v>
      </c>
      <c r="H199" s="59" t="s">
        <v>167</v>
      </c>
      <c r="I199" s="76">
        <v>3.5</v>
      </c>
      <c r="J199" s="70">
        <v>0.75</v>
      </c>
      <c r="K199" s="139">
        <f t="shared" si="28"/>
        <v>6.125</v>
      </c>
      <c r="L199" s="103">
        <f t="shared" si="38"/>
        <v>5.5125000000000002</v>
      </c>
      <c r="M199" s="103">
        <f t="shared" si="39"/>
        <v>5.2497375000000002</v>
      </c>
      <c r="N199" s="104">
        <f t="shared" si="40"/>
        <v>7.35</v>
      </c>
      <c r="O199" s="61" t="s">
        <v>168</v>
      </c>
      <c r="P199" s="102">
        <f t="shared" si="35"/>
        <v>6.0371981249999997</v>
      </c>
      <c r="Q199" s="102">
        <f t="shared" si="36"/>
        <v>6.7375000000000007</v>
      </c>
      <c r="R199" s="102">
        <f t="shared" si="37"/>
        <v>6.125</v>
      </c>
      <c r="S199" s="102">
        <f t="shared" si="41"/>
        <v>6.0637500000000006</v>
      </c>
      <c r="T199" s="102">
        <f t="shared" si="42"/>
        <v>5.2497375000000002</v>
      </c>
      <c r="U199" s="18">
        <f t="shared" si="43"/>
        <v>6.3393749999999995</v>
      </c>
    </row>
    <row r="200" spans="1:21" ht="14.25" customHeight="1" x14ac:dyDescent="0.25">
      <c r="A200" s="80" t="s">
        <v>2111</v>
      </c>
      <c r="B200" s="33" t="s">
        <v>145</v>
      </c>
      <c r="C200" s="33" t="s">
        <v>1353</v>
      </c>
      <c r="D200" s="33" t="s">
        <v>1358</v>
      </c>
      <c r="E200" s="33" t="s">
        <v>1355</v>
      </c>
      <c r="F200" s="2" t="s">
        <v>1359</v>
      </c>
      <c r="G200" s="33" t="s">
        <v>1360</v>
      </c>
      <c r="H200" s="44" t="s">
        <v>167</v>
      </c>
      <c r="I200" s="79">
        <v>5.5</v>
      </c>
      <c r="J200" s="3">
        <v>0.75</v>
      </c>
      <c r="K200" s="139">
        <f t="shared" si="28"/>
        <v>9.625</v>
      </c>
      <c r="L200" s="103">
        <f t="shared" si="38"/>
        <v>8.6624999999999996</v>
      </c>
      <c r="M200" s="103">
        <f t="shared" si="39"/>
        <v>8.2495875000000005</v>
      </c>
      <c r="N200" s="108">
        <f t="shared" si="40"/>
        <v>11.549999999999999</v>
      </c>
      <c r="O200" s="64" t="s">
        <v>168</v>
      </c>
      <c r="P200" s="102">
        <f t="shared" si="35"/>
        <v>9.4870256249999994</v>
      </c>
      <c r="Q200" s="102">
        <f t="shared" si="36"/>
        <v>10.5875</v>
      </c>
      <c r="R200" s="102">
        <f t="shared" si="37"/>
        <v>9.625</v>
      </c>
      <c r="S200" s="102">
        <f t="shared" si="41"/>
        <v>9.5287500000000005</v>
      </c>
      <c r="T200" s="102">
        <f t="shared" si="42"/>
        <v>8.2495875000000005</v>
      </c>
      <c r="U200" s="18">
        <f t="shared" si="43"/>
        <v>9.9618749999999991</v>
      </c>
    </row>
    <row r="201" spans="1:21" ht="14.25" customHeight="1" x14ac:dyDescent="0.25">
      <c r="A201" s="80" t="s">
        <v>2112</v>
      </c>
      <c r="B201" s="33" t="s">
        <v>145</v>
      </c>
      <c r="C201" s="33" t="s">
        <v>1353</v>
      </c>
      <c r="D201" s="33" t="s">
        <v>1361</v>
      </c>
      <c r="E201" s="33" t="s">
        <v>1355</v>
      </c>
      <c r="F201" s="2" t="s">
        <v>1362</v>
      </c>
      <c r="G201" s="33" t="s">
        <v>1363</v>
      </c>
      <c r="H201" s="6" t="s">
        <v>167</v>
      </c>
      <c r="I201" s="79">
        <v>7.95</v>
      </c>
      <c r="J201" s="3">
        <v>0.75</v>
      </c>
      <c r="K201" s="139">
        <f t="shared" si="28"/>
        <v>13.9125</v>
      </c>
      <c r="L201" s="103">
        <f t="shared" si="38"/>
        <v>12.52125</v>
      </c>
      <c r="M201" s="103">
        <f t="shared" si="39"/>
        <v>11.92440375</v>
      </c>
      <c r="N201" s="108">
        <f t="shared" si="40"/>
        <v>16.695</v>
      </c>
      <c r="O201" s="64" t="s">
        <v>168</v>
      </c>
      <c r="P201" s="102">
        <f t="shared" si="35"/>
        <v>13.713064312499998</v>
      </c>
      <c r="Q201" s="102">
        <f t="shared" si="36"/>
        <v>15.303750000000001</v>
      </c>
      <c r="R201" s="102">
        <f t="shared" si="37"/>
        <v>13.9125</v>
      </c>
      <c r="S201" s="102">
        <f t="shared" si="41"/>
        <v>13.773375000000001</v>
      </c>
      <c r="T201" s="102">
        <f t="shared" si="42"/>
        <v>11.92440375</v>
      </c>
      <c r="U201" s="18">
        <f t="shared" si="43"/>
        <v>14.399437499999999</v>
      </c>
    </row>
    <row r="202" spans="1:21" ht="14.25" customHeight="1" x14ac:dyDescent="0.25">
      <c r="A202" s="80" t="s">
        <v>2113</v>
      </c>
      <c r="B202" s="33" t="s">
        <v>145</v>
      </c>
      <c r="C202" s="33" t="s">
        <v>1353</v>
      </c>
      <c r="D202" s="33" t="s">
        <v>1364</v>
      </c>
      <c r="E202" s="33" t="s">
        <v>1365</v>
      </c>
      <c r="F202" s="2" t="s">
        <v>1366</v>
      </c>
      <c r="G202" s="33" t="s">
        <v>1367</v>
      </c>
      <c r="H202" s="24" t="s">
        <v>167</v>
      </c>
      <c r="I202" s="79">
        <v>5.5</v>
      </c>
      <c r="J202" s="3">
        <v>0.75</v>
      </c>
      <c r="K202" s="139">
        <f t="shared" si="28"/>
        <v>9.625</v>
      </c>
      <c r="L202" s="103">
        <f t="shared" si="38"/>
        <v>8.6624999999999996</v>
      </c>
      <c r="M202" s="103">
        <f t="shared" si="39"/>
        <v>8.2495875000000005</v>
      </c>
      <c r="N202" s="108">
        <f t="shared" si="40"/>
        <v>11.549999999999999</v>
      </c>
      <c r="O202" s="64" t="s">
        <v>394</v>
      </c>
      <c r="P202" s="102">
        <f t="shared" si="35"/>
        <v>9.4870256249999994</v>
      </c>
      <c r="Q202" s="102">
        <f t="shared" si="36"/>
        <v>10.5875</v>
      </c>
      <c r="R202" s="102">
        <f t="shared" si="37"/>
        <v>9.625</v>
      </c>
      <c r="S202" s="102">
        <f t="shared" si="41"/>
        <v>9.5287500000000005</v>
      </c>
      <c r="T202" s="102">
        <f t="shared" si="42"/>
        <v>8.2495875000000005</v>
      </c>
      <c r="U202" s="18">
        <f t="shared" si="43"/>
        <v>9.9618749999999991</v>
      </c>
    </row>
    <row r="203" spans="1:21" ht="14.25" customHeight="1" x14ac:dyDescent="0.25">
      <c r="A203" s="80" t="s">
        <v>2114</v>
      </c>
      <c r="B203" s="33" t="s">
        <v>145</v>
      </c>
      <c r="C203" s="33" t="s">
        <v>1353</v>
      </c>
      <c r="D203" s="33" t="s">
        <v>1368</v>
      </c>
      <c r="E203" s="33" t="s">
        <v>1329</v>
      </c>
      <c r="F203" s="2" t="s">
        <v>1369</v>
      </c>
      <c r="G203" s="33" t="s">
        <v>1370</v>
      </c>
      <c r="H203" s="1" t="s">
        <v>167</v>
      </c>
      <c r="I203" s="79">
        <v>13.8</v>
      </c>
      <c r="J203" s="3">
        <v>0.75</v>
      </c>
      <c r="K203" s="139">
        <f t="shared" si="28"/>
        <v>24.150000000000002</v>
      </c>
      <c r="L203" s="103">
        <f t="shared" si="38"/>
        <v>21.735000000000003</v>
      </c>
      <c r="M203" s="103">
        <f t="shared" si="39"/>
        <v>20.698965000000001</v>
      </c>
      <c r="N203" s="108">
        <f t="shared" si="40"/>
        <v>28.98</v>
      </c>
      <c r="O203" s="64" t="s">
        <v>394</v>
      </c>
      <c r="P203" s="102">
        <f t="shared" si="35"/>
        <v>23.803809749999999</v>
      </c>
      <c r="Q203" s="102">
        <f t="shared" si="36"/>
        <v>26.565000000000005</v>
      </c>
      <c r="R203" s="102">
        <f t="shared" si="37"/>
        <v>24.150000000000002</v>
      </c>
      <c r="S203" s="102">
        <f t="shared" si="41"/>
        <v>23.908500000000004</v>
      </c>
      <c r="T203" s="102">
        <f t="shared" si="42"/>
        <v>20.698965000000001</v>
      </c>
      <c r="U203" s="18">
        <f t="shared" si="43"/>
        <v>24.995250000000002</v>
      </c>
    </row>
    <row r="204" spans="1:21" ht="14.25" customHeight="1" x14ac:dyDescent="0.25">
      <c r="A204" s="80" t="s">
        <v>2115</v>
      </c>
      <c r="B204" s="33" t="s">
        <v>145</v>
      </c>
      <c r="C204" s="33" t="s">
        <v>1353</v>
      </c>
      <c r="D204" s="33" t="s">
        <v>1371</v>
      </c>
      <c r="E204" s="33" t="s">
        <v>1329</v>
      </c>
      <c r="F204" s="2" t="s">
        <v>1372</v>
      </c>
      <c r="G204" s="33" t="s">
        <v>1373</v>
      </c>
      <c r="H204" s="1" t="s">
        <v>167</v>
      </c>
      <c r="I204" s="79">
        <v>6.75</v>
      </c>
      <c r="J204" s="3">
        <v>0.75</v>
      </c>
      <c r="K204" s="139">
        <f t="shared" si="28"/>
        <v>11.8125</v>
      </c>
      <c r="L204" s="103">
        <f t="shared" si="38"/>
        <v>10.63125</v>
      </c>
      <c r="M204" s="103">
        <f t="shared" si="39"/>
        <v>10.124493749999999</v>
      </c>
      <c r="N204" s="108">
        <f t="shared" si="40"/>
        <v>14.174999999999999</v>
      </c>
      <c r="O204" s="64" t="s">
        <v>394</v>
      </c>
      <c r="P204" s="102">
        <f t="shared" si="35"/>
        <v>11.643167812499998</v>
      </c>
      <c r="Q204" s="102">
        <f t="shared" si="36"/>
        <v>12.99375</v>
      </c>
      <c r="R204" s="102">
        <f t="shared" si="37"/>
        <v>11.8125</v>
      </c>
      <c r="S204" s="102">
        <f t="shared" si="41"/>
        <v>11.694375000000001</v>
      </c>
      <c r="T204" s="102">
        <f t="shared" si="42"/>
        <v>10.124493749999999</v>
      </c>
      <c r="U204" s="18">
        <f t="shared" si="43"/>
        <v>12.225937499999999</v>
      </c>
    </row>
    <row r="205" spans="1:21" ht="14.25" customHeight="1" x14ac:dyDescent="0.25">
      <c r="A205" s="80" t="s">
        <v>2116</v>
      </c>
      <c r="B205" s="33" t="s">
        <v>145</v>
      </c>
      <c r="C205" s="33" t="s">
        <v>1353</v>
      </c>
      <c r="D205" s="33" t="s">
        <v>1374</v>
      </c>
      <c r="E205" s="33" t="s">
        <v>1329</v>
      </c>
      <c r="F205" s="2" t="s">
        <v>1374</v>
      </c>
      <c r="G205" s="33" t="s">
        <v>1375</v>
      </c>
      <c r="H205" s="25" t="s">
        <v>167</v>
      </c>
      <c r="I205" s="79">
        <v>4.95</v>
      </c>
      <c r="J205" s="3">
        <v>0.75</v>
      </c>
      <c r="K205" s="139">
        <f t="shared" si="28"/>
        <v>8.6624999999999996</v>
      </c>
      <c r="L205" s="103">
        <f t="shared" si="38"/>
        <v>7.7962499999999997</v>
      </c>
      <c r="M205" s="103">
        <f t="shared" si="39"/>
        <v>7.4246287499999992</v>
      </c>
      <c r="N205" s="108">
        <f t="shared" si="40"/>
        <v>10.395</v>
      </c>
      <c r="O205" s="64" t="s">
        <v>394</v>
      </c>
      <c r="P205" s="102">
        <f t="shared" si="35"/>
        <v>8.5383230624999982</v>
      </c>
      <c r="Q205" s="102">
        <f t="shared" si="36"/>
        <v>9.5287500000000005</v>
      </c>
      <c r="R205" s="102">
        <f t="shared" si="37"/>
        <v>8.6624999999999996</v>
      </c>
      <c r="S205" s="102">
        <f t="shared" si="41"/>
        <v>8.5758749999999999</v>
      </c>
      <c r="T205" s="102">
        <f t="shared" si="42"/>
        <v>7.4246287499999992</v>
      </c>
      <c r="U205" s="18">
        <f t="shared" si="43"/>
        <v>8.9656874999999996</v>
      </c>
    </row>
    <row r="206" spans="1:21" ht="14.25" customHeight="1" x14ac:dyDescent="0.25">
      <c r="A206" s="80" t="s">
        <v>2117</v>
      </c>
      <c r="B206" s="33" t="s">
        <v>145</v>
      </c>
      <c r="C206" s="33" t="s">
        <v>1353</v>
      </c>
      <c r="D206" s="33" t="s">
        <v>1376</v>
      </c>
      <c r="E206" s="33" t="s">
        <v>1329</v>
      </c>
      <c r="F206" s="2" t="s">
        <v>1377</v>
      </c>
      <c r="G206" s="33" t="s">
        <v>1378</v>
      </c>
      <c r="H206" s="25" t="s">
        <v>167</v>
      </c>
      <c r="I206" s="79">
        <v>5.5</v>
      </c>
      <c r="J206" s="3">
        <v>0.75</v>
      </c>
      <c r="K206" s="139">
        <f t="shared" si="28"/>
        <v>9.625</v>
      </c>
      <c r="L206" s="103">
        <f t="shared" si="38"/>
        <v>8.6624999999999996</v>
      </c>
      <c r="M206" s="103">
        <f t="shared" si="39"/>
        <v>8.2495875000000005</v>
      </c>
      <c r="N206" s="108">
        <f t="shared" si="40"/>
        <v>11.549999999999999</v>
      </c>
      <c r="O206" s="64" t="s">
        <v>394</v>
      </c>
      <c r="P206" s="102">
        <f t="shared" si="35"/>
        <v>9.4870256249999994</v>
      </c>
      <c r="Q206" s="102">
        <f t="shared" si="36"/>
        <v>10.5875</v>
      </c>
      <c r="R206" s="102">
        <f t="shared" si="37"/>
        <v>9.625</v>
      </c>
      <c r="S206" s="102">
        <f t="shared" si="41"/>
        <v>9.5287500000000005</v>
      </c>
      <c r="T206" s="102">
        <f t="shared" si="42"/>
        <v>8.2495875000000005</v>
      </c>
      <c r="U206" s="18">
        <f t="shared" si="43"/>
        <v>9.9618749999999991</v>
      </c>
    </row>
    <row r="207" spans="1:21" ht="14.25" customHeight="1" x14ac:dyDescent="0.25">
      <c r="A207" s="80" t="s">
        <v>2118</v>
      </c>
      <c r="B207" s="33" t="s">
        <v>170</v>
      </c>
      <c r="C207" s="33" t="s">
        <v>1379</v>
      </c>
      <c r="D207" s="33" t="s">
        <v>1380</v>
      </c>
      <c r="E207" s="33" t="s">
        <v>1381</v>
      </c>
      <c r="F207" s="2" t="s">
        <v>1382</v>
      </c>
      <c r="G207" s="33" t="s">
        <v>1383</v>
      </c>
      <c r="H207" s="25" t="s">
        <v>167</v>
      </c>
      <c r="I207" s="79">
        <v>175</v>
      </c>
      <c r="J207" s="3">
        <v>0.75</v>
      </c>
      <c r="K207" s="139">
        <f>I207*1.75</f>
        <v>306.25</v>
      </c>
      <c r="L207" s="103">
        <f t="shared" si="38"/>
        <v>275.625</v>
      </c>
      <c r="M207" s="103">
        <f t="shared" si="39"/>
        <v>262.486875</v>
      </c>
      <c r="N207" s="108">
        <f t="shared" si="40"/>
        <v>367.5</v>
      </c>
      <c r="O207" s="64" t="s">
        <v>168</v>
      </c>
      <c r="P207" s="102">
        <f t="shared" si="35"/>
        <v>301.85990624999999</v>
      </c>
      <c r="Q207" s="102">
        <f t="shared" si="36"/>
        <v>336.875</v>
      </c>
      <c r="R207" s="102">
        <f t="shared" si="37"/>
        <v>306.25</v>
      </c>
      <c r="S207" s="102">
        <f t="shared" si="41"/>
        <v>303.1875</v>
      </c>
      <c r="T207" s="102">
        <f t="shared" si="42"/>
        <v>262.486875</v>
      </c>
      <c r="U207" s="18">
        <f t="shared" si="43"/>
        <v>316.96875</v>
      </c>
    </row>
    <row r="208" spans="1:21" ht="14.25" customHeight="1" x14ac:dyDescent="0.25">
      <c r="A208" s="80" t="s">
        <v>2119</v>
      </c>
      <c r="B208" s="33" t="s">
        <v>170</v>
      </c>
      <c r="C208" s="33" t="s">
        <v>1379</v>
      </c>
      <c r="D208" s="33" t="s">
        <v>1380</v>
      </c>
      <c r="E208" s="33" t="s">
        <v>1381</v>
      </c>
      <c r="F208" s="2" t="s">
        <v>1384</v>
      </c>
      <c r="G208" s="33" t="s">
        <v>1383</v>
      </c>
      <c r="H208" s="25" t="s">
        <v>167</v>
      </c>
      <c r="I208" s="79">
        <v>175</v>
      </c>
      <c r="J208" s="3">
        <v>0.75</v>
      </c>
      <c r="K208" s="139">
        <f t="shared" ref="K208:K271" si="44">I208*1.75</f>
        <v>306.25</v>
      </c>
      <c r="L208" s="103">
        <f t="shared" si="38"/>
        <v>275.625</v>
      </c>
      <c r="M208" s="103">
        <f t="shared" si="39"/>
        <v>262.486875</v>
      </c>
      <c r="N208" s="108">
        <f t="shared" si="40"/>
        <v>367.5</v>
      </c>
      <c r="O208" s="64" t="s">
        <v>168</v>
      </c>
      <c r="P208" s="102">
        <f t="shared" si="35"/>
        <v>301.85990624999999</v>
      </c>
      <c r="Q208" s="102">
        <f t="shared" si="36"/>
        <v>336.875</v>
      </c>
      <c r="R208" s="102">
        <f t="shared" si="37"/>
        <v>306.25</v>
      </c>
      <c r="S208" s="102">
        <f t="shared" si="41"/>
        <v>303.1875</v>
      </c>
      <c r="T208" s="102">
        <f t="shared" si="42"/>
        <v>262.486875</v>
      </c>
      <c r="U208" s="18">
        <f t="shared" si="43"/>
        <v>316.96875</v>
      </c>
    </row>
    <row r="209" spans="1:21" ht="14.25" customHeight="1" x14ac:dyDescent="0.25">
      <c r="A209" s="80" t="s">
        <v>2120</v>
      </c>
      <c r="B209" s="33" t="s">
        <v>170</v>
      </c>
      <c r="C209" s="33" t="s">
        <v>1379</v>
      </c>
      <c r="D209" s="33" t="s">
        <v>1380</v>
      </c>
      <c r="E209" s="33" t="s">
        <v>1381</v>
      </c>
      <c r="F209" s="2" t="s">
        <v>1385</v>
      </c>
      <c r="G209" s="33" t="s">
        <v>1383</v>
      </c>
      <c r="H209" s="25" t="s">
        <v>167</v>
      </c>
      <c r="I209" s="79">
        <v>175</v>
      </c>
      <c r="J209" s="3">
        <v>0.75</v>
      </c>
      <c r="K209" s="139">
        <f t="shared" si="44"/>
        <v>306.25</v>
      </c>
      <c r="L209" s="103">
        <f t="shared" si="38"/>
        <v>275.625</v>
      </c>
      <c r="M209" s="103">
        <f t="shared" si="39"/>
        <v>262.486875</v>
      </c>
      <c r="N209" s="108">
        <f t="shared" si="40"/>
        <v>367.5</v>
      </c>
      <c r="O209" s="64" t="s">
        <v>168</v>
      </c>
      <c r="P209" s="102">
        <f t="shared" si="35"/>
        <v>301.85990624999999</v>
      </c>
      <c r="Q209" s="102">
        <f t="shared" si="36"/>
        <v>336.875</v>
      </c>
      <c r="R209" s="102">
        <f t="shared" si="37"/>
        <v>306.25</v>
      </c>
      <c r="S209" s="102">
        <f t="shared" si="41"/>
        <v>303.1875</v>
      </c>
      <c r="T209" s="102">
        <f t="shared" si="42"/>
        <v>262.486875</v>
      </c>
      <c r="U209" s="18">
        <f t="shared" si="43"/>
        <v>316.96875</v>
      </c>
    </row>
    <row r="210" spans="1:21" ht="14.25" customHeight="1" x14ac:dyDescent="0.25">
      <c r="A210" s="80" t="s">
        <v>2121</v>
      </c>
      <c r="B210" s="33" t="s">
        <v>170</v>
      </c>
      <c r="C210" s="33" t="s">
        <v>1379</v>
      </c>
      <c r="D210" s="33" t="s">
        <v>1380</v>
      </c>
      <c r="E210" s="33" t="s">
        <v>1381</v>
      </c>
      <c r="F210" s="2" t="s">
        <v>1386</v>
      </c>
      <c r="G210" s="33" t="s">
        <v>1383</v>
      </c>
      <c r="H210" s="25" t="s">
        <v>167</v>
      </c>
      <c r="I210" s="79">
        <v>175</v>
      </c>
      <c r="J210" s="3">
        <v>0.75</v>
      </c>
      <c r="K210" s="139">
        <f t="shared" si="44"/>
        <v>306.25</v>
      </c>
      <c r="L210" s="103">
        <f t="shared" si="38"/>
        <v>275.625</v>
      </c>
      <c r="M210" s="103">
        <f t="shared" si="39"/>
        <v>262.486875</v>
      </c>
      <c r="N210" s="108">
        <f t="shared" si="40"/>
        <v>367.5</v>
      </c>
      <c r="O210" s="64" t="s">
        <v>168</v>
      </c>
      <c r="P210" s="102">
        <f t="shared" si="35"/>
        <v>301.85990624999999</v>
      </c>
      <c r="Q210" s="102">
        <f t="shared" si="36"/>
        <v>336.875</v>
      </c>
      <c r="R210" s="102">
        <f t="shared" si="37"/>
        <v>306.25</v>
      </c>
      <c r="S210" s="102">
        <f t="shared" si="41"/>
        <v>303.1875</v>
      </c>
      <c r="T210" s="102">
        <f t="shared" si="42"/>
        <v>262.486875</v>
      </c>
      <c r="U210" s="18">
        <f t="shared" si="43"/>
        <v>316.96875</v>
      </c>
    </row>
    <row r="211" spans="1:21" ht="14.25" customHeight="1" x14ac:dyDescent="0.25">
      <c r="A211" s="6" t="s">
        <v>2122</v>
      </c>
      <c r="B211" s="33" t="s">
        <v>170</v>
      </c>
      <c r="C211" s="33" t="s">
        <v>204</v>
      </c>
      <c r="D211" s="33" t="s">
        <v>1387</v>
      </c>
      <c r="E211" s="33" t="s">
        <v>1381</v>
      </c>
      <c r="F211" s="2" t="s">
        <v>1388</v>
      </c>
      <c r="G211" s="33" t="s">
        <v>1389</v>
      </c>
      <c r="H211" s="1" t="s">
        <v>167</v>
      </c>
      <c r="I211" s="79">
        <v>250</v>
      </c>
      <c r="J211" s="3">
        <v>0.75</v>
      </c>
      <c r="K211" s="139">
        <f t="shared" si="44"/>
        <v>437.5</v>
      </c>
      <c r="L211" s="103">
        <f t="shared" si="38"/>
        <v>393.75</v>
      </c>
      <c r="M211" s="103">
        <f t="shared" si="39"/>
        <v>374.98124999999999</v>
      </c>
      <c r="N211" s="108">
        <f t="shared" si="40"/>
        <v>525</v>
      </c>
      <c r="O211" s="64" t="s">
        <v>168</v>
      </c>
      <c r="P211" s="102">
        <f t="shared" si="35"/>
        <v>431.22843749999993</v>
      </c>
      <c r="Q211" s="102">
        <f t="shared" si="36"/>
        <v>481.25000000000006</v>
      </c>
      <c r="R211" s="102">
        <f t="shared" si="37"/>
        <v>437.5</v>
      </c>
      <c r="S211" s="102">
        <f t="shared" si="41"/>
        <v>433.12500000000006</v>
      </c>
      <c r="T211" s="102">
        <f t="shared" si="42"/>
        <v>374.98124999999999</v>
      </c>
      <c r="U211" s="18">
        <f t="shared" si="43"/>
        <v>452.81249999999994</v>
      </c>
    </row>
    <row r="212" spans="1:21" ht="14.25" customHeight="1" x14ac:dyDescent="0.25">
      <c r="A212" s="80" t="s">
        <v>2123</v>
      </c>
      <c r="B212" s="33" t="s">
        <v>170</v>
      </c>
      <c r="C212" s="33" t="s">
        <v>204</v>
      </c>
      <c r="D212" s="33" t="s">
        <v>1387</v>
      </c>
      <c r="E212" s="33" t="s">
        <v>1381</v>
      </c>
      <c r="F212" s="2" t="s">
        <v>1390</v>
      </c>
      <c r="G212" s="33" t="s">
        <v>1389</v>
      </c>
      <c r="H212" s="26" t="s">
        <v>167</v>
      </c>
      <c r="I212" s="79">
        <v>250</v>
      </c>
      <c r="J212" s="3">
        <v>0.75</v>
      </c>
      <c r="K212" s="139">
        <f t="shared" si="44"/>
        <v>437.5</v>
      </c>
      <c r="L212" s="103">
        <f t="shared" si="38"/>
        <v>393.75</v>
      </c>
      <c r="M212" s="103">
        <f t="shared" si="39"/>
        <v>374.98124999999999</v>
      </c>
      <c r="N212" s="108">
        <f t="shared" si="40"/>
        <v>525</v>
      </c>
      <c r="O212" s="64" t="s">
        <v>168</v>
      </c>
      <c r="P212" s="102">
        <f t="shared" si="35"/>
        <v>431.22843749999993</v>
      </c>
      <c r="Q212" s="102">
        <f t="shared" si="36"/>
        <v>481.25000000000006</v>
      </c>
      <c r="R212" s="102">
        <f t="shared" si="37"/>
        <v>437.5</v>
      </c>
      <c r="S212" s="102">
        <f t="shared" si="41"/>
        <v>433.12500000000006</v>
      </c>
      <c r="T212" s="102">
        <f t="shared" si="42"/>
        <v>374.98124999999999</v>
      </c>
      <c r="U212" s="18">
        <f t="shared" si="43"/>
        <v>452.81249999999994</v>
      </c>
    </row>
    <row r="213" spans="1:21" ht="14.25" customHeight="1" x14ac:dyDescent="0.25">
      <c r="A213" s="80" t="s">
        <v>2124</v>
      </c>
      <c r="B213" s="33" t="s">
        <v>170</v>
      </c>
      <c r="C213" s="33" t="s">
        <v>204</v>
      </c>
      <c r="D213" s="33" t="s">
        <v>1387</v>
      </c>
      <c r="E213" s="33" t="s">
        <v>1381</v>
      </c>
      <c r="F213" s="2" t="s">
        <v>1391</v>
      </c>
      <c r="G213" s="33" t="s">
        <v>1389</v>
      </c>
      <c r="H213" s="26" t="s">
        <v>167</v>
      </c>
      <c r="I213" s="79">
        <v>250</v>
      </c>
      <c r="J213" s="3">
        <v>0.75</v>
      </c>
      <c r="K213" s="139">
        <f t="shared" si="44"/>
        <v>437.5</v>
      </c>
      <c r="L213" s="103">
        <f t="shared" si="38"/>
        <v>393.75</v>
      </c>
      <c r="M213" s="103">
        <f t="shared" si="39"/>
        <v>374.98124999999999</v>
      </c>
      <c r="N213" s="108">
        <f t="shared" si="40"/>
        <v>525</v>
      </c>
      <c r="O213" s="64" t="s">
        <v>168</v>
      </c>
      <c r="P213" s="102">
        <f t="shared" si="35"/>
        <v>431.22843749999993</v>
      </c>
      <c r="Q213" s="102">
        <f t="shared" si="36"/>
        <v>481.25000000000006</v>
      </c>
      <c r="R213" s="102">
        <f t="shared" si="37"/>
        <v>437.5</v>
      </c>
      <c r="S213" s="102">
        <f t="shared" si="41"/>
        <v>433.12500000000006</v>
      </c>
      <c r="T213" s="102">
        <f t="shared" si="42"/>
        <v>374.98124999999999</v>
      </c>
      <c r="U213" s="18">
        <f t="shared" si="43"/>
        <v>452.81249999999994</v>
      </c>
    </row>
    <row r="214" spans="1:21" ht="14.25" customHeight="1" x14ac:dyDescent="0.25">
      <c r="A214" s="80" t="s">
        <v>2125</v>
      </c>
      <c r="B214" s="33" t="s">
        <v>170</v>
      </c>
      <c r="C214" s="33" t="s">
        <v>204</v>
      </c>
      <c r="D214" s="33" t="s">
        <v>1387</v>
      </c>
      <c r="E214" s="33" t="s">
        <v>1381</v>
      </c>
      <c r="F214" s="2" t="s">
        <v>1392</v>
      </c>
      <c r="G214" s="33" t="s">
        <v>1389</v>
      </c>
      <c r="H214" s="26" t="s">
        <v>167</v>
      </c>
      <c r="I214" s="79">
        <v>250</v>
      </c>
      <c r="J214" s="3">
        <v>0.75</v>
      </c>
      <c r="K214" s="139">
        <f t="shared" si="44"/>
        <v>437.5</v>
      </c>
      <c r="L214" s="103">
        <f t="shared" si="38"/>
        <v>393.75</v>
      </c>
      <c r="M214" s="103">
        <f t="shared" si="39"/>
        <v>374.98124999999999</v>
      </c>
      <c r="N214" s="108">
        <f t="shared" si="40"/>
        <v>525</v>
      </c>
      <c r="O214" s="64" t="s">
        <v>168</v>
      </c>
      <c r="P214" s="102">
        <f t="shared" si="35"/>
        <v>431.22843749999993</v>
      </c>
      <c r="Q214" s="102">
        <f t="shared" si="36"/>
        <v>481.25000000000006</v>
      </c>
      <c r="R214" s="102">
        <f t="shared" si="37"/>
        <v>437.5</v>
      </c>
      <c r="S214" s="102">
        <f t="shared" si="41"/>
        <v>433.12500000000006</v>
      </c>
      <c r="T214" s="102">
        <f t="shared" si="42"/>
        <v>374.98124999999999</v>
      </c>
      <c r="U214" s="18">
        <f t="shared" si="43"/>
        <v>452.81249999999994</v>
      </c>
    </row>
    <row r="215" spans="1:21" ht="14.25" customHeight="1" x14ac:dyDescent="0.25">
      <c r="A215" s="80" t="s">
        <v>2126</v>
      </c>
      <c r="B215" s="33" t="s">
        <v>170</v>
      </c>
      <c r="C215" s="33" t="s">
        <v>204</v>
      </c>
      <c r="D215" s="33" t="s">
        <v>1387</v>
      </c>
      <c r="E215" s="33" t="s">
        <v>1381</v>
      </c>
      <c r="F215" s="2" t="s">
        <v>1393</v>
      </c>
      <c r="G215" s="33" t="s">
        <v>1394</v>
      </c>
      <c r="H215" s="26" t="s">
        <v>167</v>
      </c>
      <c r="I215" s="79">
        <v>270</v>
      </c>
      <c r="J215" s="3">
        <v>0.75</v>
      </c>
      <c r="K215" s="139">
        <f t="shared" si="44"/>
        <v>472.5</v>
      </c>
      <c r="L215" s="103">
        <f t="shared" si="38"/>
        <v>425.25</v>
      </c>
      <c r="M215" s="103">
        <f t="shared" si="39"/>
        <v>404.97974999999997</v>
      </c>
      <c r="N215" s="108">
        <f t="shared" si="40"/>
        <v>567</v>
      </c>
      <c r="O215" s="64" t="s">
        <v>168</v>
      </c>
      <c r="P215" s="102">
        <f t="shared" si="35"/>
        <v>465.72671249999991</v>
      </c>
      <c r="Q215" s="102">
        <f t="shared" si="36"/>
        <v>519.75</v>
      </c>
      <c r="R215" s="102">
        <f t="shared" si="37"/>
        <v>472.5</v>
      </c>
      <c r="S215" s="102">
        <f t="shared" si="41"/>
        <v>467.77500000000003</v>
      </c>
      <c r="T215" s="102">
        <f t="shared" si="42"/>
        <v>404.97974999999997</v>
      </c>
      <c r="U215" s="18">
        <f t="shared" si="43"/>
        <v>489.03749999999997</v>
      </c>
    </row>
    <row r="216" spans="1:21" ht="14.25" customHeight="1" x14ac:dyDescent="0.25">
      <c r="A216" s="80" t="s">
        <v>2127</v>
      </c>
      <c r="B216" s="33" t="s">
        <v>170</v>
      </c>
      <c r="C216" s="33" t="s">
        <v>204</v>
      </c>
      <c r="D216" s="33" t="s">
        <v>1387</v>
      </c>
      <c r="E216" s="33" t="s">
        <v>1381</v>
      </c>
      <c r="F216" s="2" t="s">
        <v>1395</v>
      </c>
      <c r="G216" s="33" t="s">
        <v>1394</v>
      </c>
      <c r="H216" s="26" t="s">
        <v>167</v>
      </c>
      <c r="I216" s="79">
        <v>270</v>
      </c>
      <c r="J216" s="3">
        <v>0.75</v>
      </c>
      <c r="K216" s="139">
        <f t="shared" si="44"/>
        <v>472.5</v>
      </c>
      <c r="L216" s="103">
        <f t="shared" si="38"/>
        <v>425.25</v>
      </c>
      <c r="M216" s="103">
        <f t="shared" si="39"/>
        <v>404.97974999999997</v>
      </c>
      <c r="N216" s="108">
        <f t="shared" si="40"/>
        <v>567</v>
      </c>
      <c r="O216" s="64" t="s">
        <v>168</v>
      </c>
      <c r="P216" s="102">
        <f t="shared" si="35"/>
        <v>465.72671249999991</v>
      </c>
      <c r="Q216" s="102">
        <f t="shared" si="36"/>
        <v>519.75</v>
      </c>
      <c r="R216" s="102">
        <f t="shared" si="37"/>
        <v>472.5</v>
      </c>
      <c r="S216" s="102">
        <f t="shared" si="41"/>
        <v>467.77500000000003</v>
      </c>
      <c r="T216" s="102">
        <f t="shared" si="42"/>
        <v>404.97974999999997</v>
      </c>
      <c r="U216" s="18">
        <f t="shared" si="43"/>
        <v>489.03749999999997</v>
      </c>
    </row>
    <row r="217" spans="1:21" ht="14.25" customHeight="1" x14ac:dyDescent="0.25">
      <c r="A217" s="80" t="s">
        <v>2128</v>
      </c>
      <c r="B217" s="33" t="s">
        <v>170</v>
      </c>
      <c r="C217" s="33" t="s">
        <v>204</v>
      </c>
      <c r="D217" s="33" t="s">
        <v>1387</v>
      </c>
      <c r="E217" s="33" t="s">
        <v>1381</v>
      </c>
      <c r="F217" s="2" t="s">
        <v>1396</v>
      </c>
      <c r="G217" s="33" t="s">
        <v>1394</v>
      </c>
      <c r="H217" s="26" t="s">
        <v>167</v>
      </c>
      <c r="I217" s="79">
        <v>270</v>
      </c>
      <c r="J217" s="3">
        <v>0.75</v>
      </c>
      <c r="K217" s="139">
        <f t="shared" si="44"/>
        <v>472.5</v>
      </c>
      <c r="L217" s="103">
        <f t="shared" si="38"/>
        <v>425.25</v>
      </c>
      <c r="M217" s="103">
        <f t="shared" si="39"/>
        <v>404.97974999999997</v>
      </c>
      <c r="N217" s="108">
        <f t="shared" si="40"/>
        <v>567</v>
      </c>
      <c r="O217" s="64" t="s">
        <v>168</v>
      </c>
      <c r="P217" s="102">
        <f t="shared" si="35"/>
        <v>465.72671249999991</v>
      </c>
      <c r="Q217" s="102">
        <f t="shared" si="36"/>
        <v>519.75</v>
      </c>
      <c r="R217" s="102">
        <f t="shared" si="37"/>
        <v>472.5</v>
      </c>
      <c r="S217" s="102">
        <f t="shared" si="41"/>
        <v>467.77500000000003</v>
      </c>
      <c r="T217" s="102">
        <f t="shared" si="42"/>
        <v>404.97974999999997</v>
      </c>
      <c r="U217" s="18">
        <f t="shared" si="43"/>
        <v>489.03749999999997</v>
      </c>
    </row>
    <row r="218" spans="1:21" ht="14.25" customHeight="1" x14ac:dyDescent="0.25">
      <c r="A218" s="80" t="s">
        <v>2129</v>
      </c>
      <c r="B218" s="33" t="s">
        <v>170</v>
      </c>
      <c r="C218" s="33" t="s">
        <v>204</v>
      </c>
      <c r="D218" s="33" t="s">
        <v>1387</v>
      </c>
      <c r="E218" s="33" t="s">
        <v>1381</v>
      </c>
      <c r="F218" s="2" t="s">
        <v>1397</v>
      </c>
      <c r="G218" s="33" t="s">
        <v>1394</v>
      </c>
      <c r="H218" s="26" t="s">
        <v>167</v>
      </c>
      <c r="I218" s="79">
        <v>270</v>
      </c>
      <c r="J218" s="3">
        <v>0.75</v>
      </c>
      <c r="K218" s="139">
        <f t="shared" si="44"/>
        <v>472.5</v>
      </c>
      <c r="L218" s="103">
        <f t="shared" si="38"/>
        <v>425.25</v>
      </c>
      <c r="M218" s="103">
        <f t="shared" si="39"/>
        <v>404.97974999999997</v>
      </c>
      <c r="N218" s="108">
        <f t="shared" si="40"/>
        <v>567</v>
      </c>
      <c r="O218" s="64" t="s">
        <v>168</v>
      </c>
      <c r="P218" s="102">
        <f t="shared" si="35"/>
        <v>465.72671249999991</v>
      </c>
      <c r="Q218" s="102">
        <f t="shared" si="36"/>
        <v>519.75</v>
      </c>
      <c r="R218" s="102">
        <f t="shared" si="37"/>
        <v>472.5</v>
      </c>
      <c r="S218" s="102">
        <f t="shared" si="41"/>
        <v>467.77500000000003</v>
      </c>
      <c r="T218" s="102">
        <f t="shared" si="42"/>
        <v>404.97974999999997</v>
      </c>
      <c r="U218" s="18">
        <f t="shared" si="43"/>
        <v>489.03749999999997</v>
      </c>
    </row>
    <row r="219" spans="1:21" ht="14.25" customHeight="1" x14ac:dyDescent="0.25">
      <c r="A219" s="80" t="s">
        <v>2130</v>
      </c>
      <c r="B219" s="33" t="s">
        <v>170</v>
      </c>
      <c r="C219" s="33" t="s">
        <v>204</v>
      </c>
      <c r="D219" s="33" t="s">
        <v>1387</v>
      </c>
      <c r="E219" s="33" t="s">
        <v>1381</v>
      </c>
      <c r="F219" s="2" t="s">
        <v>1398</v>
      </c>
      <c r="G219" s="33" t="s">
        <v>1399</v>
      </c>
      <c r="H219" s="26" t="s">
        <v>167</v>
      </c>
      <c r="I219" s="79">
        <v>300</v>
      </c>
      <c r="J219" s="3">
        <v>0.75</v>
      </c>
      <c r="K219" s="139">
        <f t="shared" si="44"/>
        <v>525</v>
      </c>
      <c r="L219" s="103">
        <f t="shared" si="38"/>
        <v>472.5</v>
      </c>
      <c r="M219" s="103">
        <f t="shared" si="39"/>
        <v>449.97749999999996</v>
      </c>
      <c r="N219" s="108">
        <f t="shared" si="40"/>
        <v>630</v>
      </c>
      <c r="O219" s="64" t="s">
        <v>168</v>
      </c>
      <c r="P219" s="102">
        <f t="shared" si="35"/>
        <v>517.47412499999996</v>
      </c>
      <c r="Q219" s="102">
        <f t="shared" si="36"/>
        <v>577.5</v>
      </c>
      <c r="R219" s="102">
        <f t="shared" si="37"/>
        <v>525</v>
      </c>
      <c r="S219" s="102">
        <f t="shared" si="41"/>
        <v>519.75</v>
      </c>
      <c r="T219" s="102">
        <f t="shared" si="42"/>
        <v>449.97749999999996</v>
      </c>
      <c r="U219" s="18">
        <f t="shared" si="43"/>
        <v>543.375</v>
      </c>
    </row>
    <row r="220" spans="1:21" ht="14.25" customHeight="1" x14ac:dyDescent="0.25">
      <c r="A220" s="80" t="s">
        <v>2131</v>
      </c>
      <c r="B220" s="33" t="s">
        <v>170</v>
      </c>
      <c r="C220" s="33" t="s">
        <v>204</v>
      </c>
      <c r="D220" s="33" t="s">
        <v>1387</v>
      </c>
      <c r="E220" s="33" t="s">
        <v>1381</v>
      </c>
      <c r="F220" s="2" t="s">
        <v>1400</v>
      </c>
      <c r="G220" s="33" t="s">
        <v>1399</v>
      </c>
      <c r="H220" s="26" t="s">
        <v>167</v>
      </c>
      <c r="I220" s="79">
        <v>300</v>
      </c>
      <c r="J220" s="3">
        <v>0.75</v>
      </c>
      <c r="K220" s="139">
        <f t="shared" si="44"/>
        <v>525</v>
      </c>
      <c r="L220" s="103">
        <f t="shared" si="38"/>
        <v>472.5</v>
      </c>
      <c r="M220" s="103">
        <f t="shared" si="39"/>
        <v>449.97749999999996</v>
      </c>
      <c r="N220" s="108">
        <f t="shared" si="40"/>
        <v>630</v>
      </c>
      <c r="O220" s="64" t="s">
        <v>168</v>
      </c>
      <c r="P220" s="102">
        <f t="shared" si="35"/>
        <v>517.47412499999996</v>
      </c>
      <c r="Q220" s="102">
        <f t="shared" si="36"/>
        <v>577.5</v>
      </c>
      <c r="R220" s="102">
        <f t="shared" si="37"/>
        <v>525</v>
      </c>
      <c r="S220" s="102">
        <f t="shared" si="41"/>
        <v>519.75</v>
      </c>
      <c r="T220" s="102">
        <f t="shared" si="42"/>
        <v>449.97749999999996</v>
      </c>
      <c r="U220" s="18">
        <f t="shared" si="43"/>
        <v>543.375</v>
      </c>
    </row>
    <row r="221" spans="1:21" ht="14.25" customHeight="1" x14ac:dyDescent="0.25">
      <c r="A221" s="80" t="s">
        <v>2132</v>
      </c>
      <c r="B221" s="33" t="s">
        <v>170</v>
      </c>
      <c r="C221" s="33" t="s">
        <v>204</v>
      </c>
      <c r="D221" s="33" t="s">
        <v>1387</v>
      </c>
      <c r="E221" s="33" t="s">
        <v>1381</v>
      </c>
      <c r="F221" s="2" t="s">
        <v>1401</v>
      </c>
      <c r="G221" s="33" t="s">
        <v>1399</v>
      </c>
      <c r="H221" s="26" t="s">
        <v>167</v>
      </c>
      <c r="I221" s="79">
        <v>300</v>
      </c>
      <c r="J221" s="3">
        <v>0.75</v>
      </c>
      <c r="K221" s="139">
        <f t="shared" si="44"/>
        <v>525</v>
      </c>
      <c r="L221" s="103">
        <f t="shared" si="38"/>
        <v>472.5</v>
      </c>
      <c r="M221" s="103">
        <f t="shared" si="39"/>
        <v>449.97749999999996</v>
      </c>
      <c r="N221" s="108">
        <f t="shared" si="40"/>
        <v>630</v>
      </c>
      <c r="O221" s="64" t="s">
        <v>168</v>
      </c>
      <c r="P221" s="102">
        <f t="shared" si="35"/>
        <v>517.47412499999996</v>
      </c>
      <c r="Q221" s="102">
        <f t="shared" si="36"/>
        <v>577.5</v>
      </c>
      <c r="R221" s="102">
        <f t="shared" si="37"/>
        <v>525</v>
      </c>
      <c r="S221" s="102">
        <f t="shared" si="41"/>
        <v>519.75</v>
      </c>
      <c r="T221" s="102">
        <f t="shared" si="42"/>
        <v>449.97749999999996</v>
      </c>
      <c r="U221" s="18">
        <f t="shared" si="43"/>
        <v>543.375</v>
      </c>
    </row>
    <row r="222" spans="1:21" ht="14.25" customHeight="1" x14ac:dyDescent="0.25">
      <c r="A222" s="80" t="s">
        <v>2133</v>
      </c>
      <c r="B222" s="33" t="s">
        <v>170</v>
      </c>
      <c r="C222" s="33" t="s">
        <v>204</v>
      </c>
      <c r="D222" s="33" t="s">
        <v>1387</v>
      </c>
      <c r="E222" s="33" t="s">
        <v>1381</v>
      </c>
      <c r="F222" s="2" t="s">
        <v>1402</v>
      </c>
      <c r="G222" s="33" t="s">
        <v>1399</v>
      </c>
      <c r="H222" s="26" t="s">
        <v>167</v>
      </c>
      <c r="I222" s="79">
        <v>300</v>
      </c>
      <c r="J222" s="3">
        <v>0.75</v>
      </c>
      <c r="K222" s="139">
        <f t="shared" si="44"/>
        <v>525</v>
      </c>
      <c r="L222" s="103">
        <f t="shared" si="38"/>
        <v>472.5</v>
      </c>
      <c r="M222" s="103">
        <f t="shared" si="39"/>
        <v>449.97749999999996</v>
      </c>
      <c r="N222" s="108">
        <f t="shared" si="40"/>
        <v>630</v>
      </c>
      <c r="O222" s="64" t="s">
        <v>168</v>
      </c>
      <c r="P222" s="102">
        <f t="shared" si="35"/>
        <v>517.47412499999996</v>
      </c>
      <c r="Q222" s="102">
        <f t="shared" si="36"/>
        <v>577.5</v>
      </c>
      <c r="R222" s="102">
        <f t="shared" si="37"/>
        <v>525</v>
      </c>
      <c r="S222" s="102">
        <f t="shared" si="41"/>
        <v>519.75</v>
      </c>
      <c r="T222" s="102">
        <f t="shared" si="42"/>
        <v>449.97749999999996</v>
      </c>
      <c r="U222" s="18">
        <f t="shared" si="43"/>
        <v>543.375</v>
      </c>
    </row>
    <row r="223" spans="1:21" ht="14.25" customHeight="1" x14ac:dyDescent="0.25">
      <c r="A223" s="80" t="s">
        <v>2134</v>
      </c>
      <c r="B223" s="33" t="s">
        <v>170</v>
      </c>
      <c r="C223" s="33" t="s">
        <v>1403</v>
      </c>
      <c r="D223" s="33" t="s">
        <v>1403</v>
      </c>
      <c r="E223" s="33" t="s">
        <v>1381</v>
      </c>
      <c r="F223" s="2" t="s">
        <v>1404</v>
      </c>
      <c r="G223" s="33" t="s">
        <v>1405</v>
      </c>
      <c r="H223" s="26" t="s">
        <v>167</v>
      </c>
      <c r="I223" s="79">
        <v>310</v>
      </c>
      <c r="J223" s="3">
        <v>0.75</v>
      </c>
      <c r="K223" s="139">
        <f t="shared" si="44"/>
        <v>542.5</v>
      </c>
      <c r="L223" s="103">
        <f t="shared" si="38"/>
        <v>488.25</v>
      </c>
      <c r="M223" s="103">
        <f t="shared" si="39"/>
        <v>464.97674999999998</v>
      </c>
      <c r="N223" s="108">
        <f t="shared" si="40"/>
        <v>651</v>
      </c>
      <c r="O223" s="64" t="s">
        <v>168</v>
      </c>
      <c r="P223" s="102">
        <f t="shared" si="35"/>
        <v>534.72326249999992</v>
      </c>
      <c r="Q223" s="102">
        <f t="shared" si="36"/>
        <v>596.75</v>
      </c>
      <c r="R223" s="102">
        <f t="shared" si="37"/>
        <v>542.5</v>
      </c>
      <c r="S223" s="102">
        <f t="shared" si="41"/>
        <v>537.07500000000005</v>
      </c>
      <c r="T223" s="102">
        <f t="shared" si="42"/>
        <v>464.97674999999998</v>
      </c>
      <c r="U223" s="18">
        <f t="shared" si="43"/>
        <v>561.48749999999995</v>
      </c>
    </row>
    <row r="224" spans="1:21" ht="14.25" customHeight="1" x14ac:dyDescent="0.25">
      <c r="A224" s="80" t="s">
        <v>2135</v>
      </c>
      <c r="B224" s="33" t="s">
        <v>170</v>
      </c>
      <c r="C224" s="33" t="s">
        <v>1403</v>
      </c>
      <c r="D224" s="33" t="s">
        <v>1403</v>
      </c>
      <c r="E224" s="33" t="s">
        <v>1381</v>
      </c>
      <c r="F224" s="2" t="s">
        <v>1406</v>
      </c>
      <c r="G224" s="33" t="s">
        <v>1405</v>
      </c>
      <c r="H224" s="26" t="s">
        <v>167</v>
      </c>
      <c r="I224" s="79">
        <v>310</v>
      </c>
      <c r="J224" s="3">
        <v>0.75</v>
      </c>
      <c r="K224" s="139">
        <f t="shared" si="44"/>
        <v>542.5</v>
      </c>
      <c r="L224" s="103">
        <f t="shared" si="38"/>
        <v>488.25</v>
      </c>
      <c r="M224" s="103">
        <f t="shared" si="39"/>
        <v>464.97674999999998</v>
      </c>
      <c r="N224" s="108">
        <f t="shared" si="40"/>
        <v>651</v>
      </c>
      <c r="O224" s="64" t="s">
        <v>168</v>
      </c>
      <c r="P224" s="102">
        <f t="shared" si="35"/>
        <v>534.72326249999992</v>
      </c>
      <c r="Q224" s="102">
        <f t="shared" si="36"/>
        <v>596.75</v>
      </c>
      <c r="R224" s="102">
        <f t="shared" si="37"/>
        <v>542.5</v>
      </c>
      <c r="S224" s="102">
        <f t="shared" si="41"/>
        <v>537.07500000000005</v>
      </c>
      <c r="T224" s="102">
        <f t="shared" si="42"/>
        <v>464.97674999999998</v>
      </c>
      <c r="U224" s="18">
        <f t="shared" si="43"/>
        <v>561.48749999999995</v>
      </c>
    </row>
    <row r="225" spans="1:21" ht="14.25" customHeight="1" x14ac:dyDescent="0.25">
      <c r="A225" s="80" t="s">
        <v>2136</v>
      </c>
      <c r="B225" s="33" t="s">
        <v>170</v>
      </c>
      <c r="C225" s="33" t="s">
        <v>1403</v>
      </c>
      <c r="D225" s="33" t="s">
        <v>1403</v>
      </c>
      <c r="E225" s="33" t="s">
        <v>1381</v>
      </c>
      <c r="F225" s="2" t="s">
        <v>1407</v>
      </c>
      <c r="G225" s="33" t="s">
        <v>1405</v>
      </c>
      <c r="H225" s="26" t="s">
        <v>167</v>
      </c>
      <c r="I225" s="79">
        <v>310</v>
      </c>
      <c r="J225" s="3">
        <v>0.75</v>
      </c>
      <c r="K225" s="139">
        <f t="shared" si="44"/>
        <v>542.5</v>
      </c>
      <c r="L225" s="103">
        <f t="shared" si="38"/>
        <v>488.25</v>
      </c>
      <c r="M225" s="103">
        <f t="shared" si="39"/>
        <v>464.97674999999998</v>
      </c>
      <c r="N225" s="108">
        <f t="shared" si="40"/>
        <v>651</v>
      </c>
      <c r="O225" s="64" t="s">
        <v>168</v>
      </c>
      <c r="P225" s="102">
        <f t="shared" si="35"/>
        <v>534.72326249999992</v>
      </c>
      <c r="Q225" s="102">
        <f t="shared" si="36"/>
        <v>596.75</v>
      </c>
      <c r="R225" s="102">
        <f t="shared" si="37"/>
        <v>542.5</v>
      </c>
      <c r="S225" s="102">
        <f t="shared" si="41"/>
        <v>537.07500000000005</v>
      </c>
      <c r="T225" s="102">
        <f t="shared" si="42"/>
        <v>464.97674999999998</v>
      </c>
      <c r="U225" s="18">
        <f t="shared" si="43"/>
        <v>561.48749999999995</v>
      </c>
    </row>
    <row r="226" spans="1:21" ht="14.25" customHeight="1" x14ac:dyDescent="0.25">
      <c r="A226" s="80" t="s">
        <v>2137</v>
      </c>
      <c r="B226" s="33" t="s">
        <v>170</v>
      </c>
      <c r="C226" s="33" t="s">
        <v>1403</v>
      </c>
      <c r="D226" s="33" t="s">
        <v>1403</v>
      </c>
      <c r="E226" s="33" t="s">
        <v>1381</v>
      </c>
      <c r="F226" s="2" t="s">
        <v>1408</v>
      </c>
      <c r="G226" s="33" t="s">
        <v>1405</v>
      </c>
      <c r="H226" s="26" t="s">
        <v>167</v>
      </c>
      <c r="I226" s="79">
        <v>310</v>
      </c>
      <c r="J226" s="3">
        <v>0.75</v>
      </c>
      <c r="K226" s="139">
        <f t="shared" si="44"/>
        <v>542.5</v>
      </c>
      <c r="L226" s="103">
        <f t="shared" si="38"/>
        <v>488.25</v>
      </c>
      <c r="M226" s="103">
        <f t="shared" si="39"/>
        <v>464.97674999999998</v>
      </c>
      <c r="N226" s="108">
        <f t="shared" si="40"/>
        <v>651</v>
      </c>
      <c r="O226" s="64" t="s">
        <v>168</v>
      </c>
      <c r="P226" s="102">
        <f t="shared" si="35"/>
        <v>534.72326249999992</v>
      </c>
      <c r="Q226" s="102">
        <f t="shared" si="36"/>
        <v>596.75</v>
      </c>
      <c r="R226" s="102">
        <f t="shared" si="37"/>
        <v>542.5</v>
      </c>
      <c r="S226" s="102">
        <f t="shared" si="41"/>
        <v>537.07500000000005</v>
      </c>
      <c r="T226" s="102">
        <f t="shared" si="42"/>
        <v>464.97674999999998</v>
      </c>
      <c r="U226" s="18">
        <f t="shared" si="43"/>
        <v>561.48749999999995</v>
      </c>
    </row>
    <row r="227" spans="1:21" ht="14.25" customHeight="1" x14ac:dyDescent="0.25">
      <c r="A227" s="80" t="s">
        <v>2138</v>
      </c>
      <c r="B227" s="33" t="s">
        <v>170</v>
      </c>
      <c r="C227" s="33" t="s">
        <v>1409</v>
      </c>
      <c r="D227" s="33" t="s">
        <v>1410</v>
      </c>
      <c r="E227" s="33" t="s">
        <v>1381</v>
      </c>
      <c r="F227" s="2" t="s">
        <v>1411</v>
      </c>
      <c r="G227" s="33" t="s">
        <v>1412</v>
      </c>
      <c r="H227" s="26" t="s">
        <v>167</v>
      </c>
      <c r="I227" s="79">
        <v>65</v>
      </c>
      <c r="J227" s="3">
        <v>0.75</v>
      </c>
      <c r="K227" s="139">
        <f t="shared" si="44"/>
        <v>113.75</v>
      </c>
      <c r="L227" s="103">
        <f t="shared" si="38"/>
        <v>102.375</v>
      </c>
      <c r="M227" s="103">
        <f t="shared" si="39"/>
        <v>97.495125000000002</v>
      </c>
      <c r="N227" s="108">
        <f t="shared" si="40"/>
        <v>136.5</v>
      </c>
      <c r="O227" s="64" t="s">
        <v>168</v>
      </c>
      <c r="P227" s="102">
        <f t="shared" si="35"/>
        <v>112.11939374999999</v>
      </c>
      <c r="Q227" s="102">
        <f t="shared" si="36"/>
        <v>125.12500000000001</v>
      </c>
      <c r="R227" s="102">
        <f t="shared" si="37"/>
        <v>113.75</v>
      </c>
      <c r="S227" s="102">
        <f t="shared" si="41"/>
        <v>112.61250000000001</v>
      </c>
      <c r="T227" s="102">
        <f t="shared" si="42"/>
        <v>97.495125000000002</v>
      </c>
      <c r="U227" s="18">
        <f t="shared" si="43"/>
        <v>117.73124999999999</v>
      </c>
    </row>
    <row r="228" spans="1:21" ht="14.25" customHeight="1" x14ac:dyDescent="0.25">
      <c r="A228" s="80" t="s">
        <v>2139</v>
      </c>
      <c r="B228" s="33" t="s">
        <v>170</v>
      </c>
      <c r="C228" s="33" t="s">
        <v>1409</v>
      </c>
      <c r="D228" s="33" t="s">
        <v>1410</v>
      </c>
      <c r="E228" s="33" t="s">
        <v>1381</v>
      </c>
      <c r="F228" s="2" t="s">
        <v>1413</v>
      </c>
      <c r="G228" s="33" t="s">
        <v>1412</v>
      </c>
      <c r="H228" s="26" t="s">
        <v>167</v>
      </c>
      <c r="I228" s="79">
        <v>65</v>
      </c>
      <c r="J228" s="3">
        <v>0.75</v>
      </c>
      <c r="K228" s="139">
        <f t="shared" si="44"/>
        <v>113.75</v>
      </c>
      <c r="L228" s="103">
        <f t="shared" si="38"/>
        <v>102.375</v>
      </c>
      <c r="M228" s="103">
        <f t="shared" si="39"/>
        <v>97.495125000000002</v>
      </c>
      <c r="N228" s="108">
        <f t="shared" si="40"/>
        <v>136.5</v>
      </c>
      <c r="O228" s="64" t="s">
        <v>168</v>
      </c>
      <c r="P228" s="102">
        <f t="shared" si="35"/>
        <v>112.11939374999999</v>
      </c>
      <c r="Q228" s="102">
        <f t="shared" si="36"/>
        <v>125.12500000000001</v>
      </c>
      <c r="R228" s="102">
        <f t="shared" si="37"/>
        <v>113.75</v>
      </c>
      <c r="S228" s="102">
        <f t="shared" si="41"/>
        <v>112.61250000000001</v>
      </c>
      <c r="T228" s="102">
        <f t="shared" si="42"/>
        <v>97.495125000000002</v>
      </c>
      <c r="U228" s="18">
        <f t="shared" si="43"/>
        <v>117.73124999999999</v>
      </c>
    </row>
    <row r="229" spans="1:21" ht="14.25" customHeight="1" x14ac:dyDescent="0.25">
      <c r="A229" s="80" t="s">
        <v>2140</v>
      </c>
      <c r="B229" s="33" t="s">
        <v>170</v>
      </c>
      <c r="C229" s="33" t="s">
        <v>1409</v>
      </c>
      <c r="D229" s="33" t="s">
        <v>1410</v>
      </c>
      <c r="E229" s="33" t="s">
        <v>1381</v>
      </c>
      <c r="F229" s="2" t="s">
        <v>1414</v>
      </c>
      <c r="G229" s="33" t="s">
        <v>1412</v>
      </c>
      <c r="H229" s="26" t="s">
        <v>167</v>
      </c>
      <c r="I229" s="79">
        <v>65</v>
      </c>
      <c r="J229" s="3">
        <v>0.75</v>
      </c>
      <c r="K229" s="139">
        <f t="shared" si="44"/>
        <v>113.75</v>
      </c>
      <c r="L229" s="103">
        <f t="shared" si="38"/>
        <v>102.375</v>
      </c>
      <c r="M229" s="103">
        <f t="shared" si="39"/>
        <v>97.495125000000002</v>
      </c>
      <c r="N229" s="108">
        <f t="shared" si="40"/>
        <v>136.5</v>
      </c>
      <c r="O229" s="64" t="s">
        <v>168</v>
      </c>
      <c r="P229" s="102">
        <f t="shared" si="35"/>
        <v>112.11939374999999</v>
      </c>
      <c r="Q229" s="102">
        <f t="shared" si="36"/>
        <v>125.12500000000001</v>
      </c>
      <c r="R229" s="102">
        <f t="shared" si="37"/>
        <v>113.75</v>
      </c>
      <c r="S229" s="102">
        <f t="shared" si="41"/>
        <v>112.61250000000001</v>
      </c>
      <c r="T229" s="102">
        <f t="shared" si="42"/>
        <v>97.495125000000002</v>
      </c>
      <c r="U229" s="18">
        <f t="shared" si="43"/>
        <v>117.73124999999999</v>
      </c>
    </row>
    <row r="230" spans="1:21" ht="14.25" customHeight="1" x14ac:dyDescent="0.25">
      <c r="A230" s="80" t="s">
        <v>2141</v>
      </c>
      <c r="B230" s="33" t="s">
        <v>170</v>
      </c>
      <c r="C230" s="33" t="s">
        <v>1409</v>
      </c>
      <c r="D230" s="33" t="s">
        <v>1410</v>
      </c>
      <c r="E230" s="33" t="s">
        <v>1381</v>
      </c>
      <c r="F230" s="2" t="s">
        <v>1415</v>
      </c>
      <c r="G230" s="33" t="s">
        <v>1412</v>
      </c>
      <c r="H230" s="26" t="s">
        <v>167</v>
      </c>
      <c r="I230" s="79">
        <v>65</v>
      </c>
      <c r="J230" s="3">
        <v>0.75</v>
      </c>
      <c r="K230" s="139">
        <f t="shared" si="44"/>
        <v>113.75</v>
      </c>
      <c r="L230" s="103">
        <f t="shared" si="38"/>
        <v>102.375</v>
      </c>
      <c r="M230" s="103">
        <f t="shared" si="39"/>
        <v>97.495125000000002</v>
      </c>
      <c r="N230" s="108">
        <f t="shared" si="40"/>
        <v>136.5</v>
      </c>
      <c r="O230" s="64" t="s">
        <v>168</v>
      </c>
      <c r="P230" s="102">
        <f t="shared" si="35"/>
        <v>112.11939374999999</v>
      </c>
      <c r="Q230" s="102">
        <f t="shared" si="36"/>
        <v>125.12500000000001</v>
      </c>
      <c r="R230" s="102">
        <f t="shared" si="37"/>
        <v>113.75</v>
      </c>
      <c r="S230" s="102">
        <f t="shared" si="41"/>
        <v>112.61250000000001</v>
      </c>
      <c r="T230" s="102">
        <f t="shared" si="42"/>
        <v>97.495125000000002</v>
      </c>
      <c r="U230" s="18">
        <f t="shared" si="43"/>
        <v>117.73124999999999</v>
      </c>
    </row>
    <row r="231" spans="1:21" ht="14.25" customHeight="1" x14ac:dyDescent="0.25">
      <c r="A231" s="80" t="s">
        <v>2142</v>
      </c>
      <c r="B231" s="33" t="s">
        <v>170</v>
      </c>
      <c r="C231" s="33" t="s">
        <v>1416</v>
      </c>
      <c r="D231" s="33" t="s">
        <v>1387</v>
      </c>
      <c r="E231" s="33" t="s">
        <v>1381</v>
      </c>
      <c r="F231" s="2" t="s">
        <v>1417</v>
      </c>
      <c r="G231" s="33" t="s">
        <v>1418</v>
      </c>
      <c r="H231" s="26" t="s">
        <v>167</v>
      </c>
      <c r="I231" s="79">
        <v>305</v>
      </c>
      <c r="J231" s="3">
        <v>0.75</v>
      </c>
      <c r="K231" s="139">
        <f t="shared" si="44"/>
        <v>533.75</v>
      </c>
      <c r="L231" s="103">
        <f t="shared" si="38"/>
        <v>480.375</v>
      </c>
      <c r="M231" s="103">
        <f t="shared" si="39"/>
        <v>457.477125</v>
      </c>
      <c r="N231" s="108">
        <f t="shared" si="40"/>
        <v>640.5</v>
      </c>
      <c r="O231" s="64" t="s">
        <v>168</v>
      </c>
      <c r="P231" s="102">
        <f t="shared" si="35"/>
        <v>526.09869374999994</v>
      </c>
      <c r="Q231" s="102">
        <f t="shared" si="36"/>
        <v>587.125</v>
      </c>
      <c r="R231" s="102">
        <f t="shared" si="37"/>
        <v>533.75</v>
      </c>
      <c r="S231" s="102">
        <f t="shared" si="41"/>
        <v>528.41250000000002</v>
      </c>
      <c r="T231" s="102">
        <f t="shared" si="42"/>
        <v>457.477125</v>
      </c>
      <c r="U231" s="18">
        <f t="shared" si="43"/>
        <v>552.43124999999998</v>
      </c>
    </row>
    <row r="232" spans="1:21" ht="14.25" customHeight="1" x14ac:dyDescent="0.25">
      <c r="A232" s="80" t="s">
        <v>2143</v>
      </c>
      <c r="B232" s="33" t="s">
        <v>170</v>
      </c>
      <c r="C232" s="33" t="s">
        <v>1416</v>
      </c>
      <c r="D232" s="33" t="s">
        <v>1387</v>
      </c>
      <c r="E232" s="33" t="s">
        <v>1381</v>
      </c>
      <c r="F232" s="2" t="s">
        <v>1419</v>
      </c>
      <c r="G232" s="33" t="s">
        <v>1418</v>
      </c>
      <c r="H232" s="26" t="s">
        <v>167</v>
      </c>
      <c r="I232" s="79">
        <v>305</v>
      </c>
      <c r="J232" s="3">
        <v>0.75</v>
      </c>
      <c r="K232" s="139">
        <f t="shared" si="44"/>
        <v>533.75</v>
      </c>
      <c r="L232" s="103">
        <f t="shared" si="38"/>
        <v>480.375</v>
      </c>
      <c r="M232" s="103">
        <f t="shared" si="39"/>
        <v>457.477125</v>
      </c>
      <c r="N232" s="108">
        <f t="shared" si="40"/>
        <v>640.5</v>
      </c>
      <c r="O232" s="64" t="s">
        <v>168</v>
      </c>
      <c r="P232" s="102">
        <f t="shared" si="35"/>
        <v>526.09869374999994</v>
      </c>
      <c r="Q232" s="102">
        <f t="shared" si="36"/>
        <v>587.125</v>
      </c>
      <c r="R232" s="102">
        <f t="shared" si="37"/>
        <v>533.75</v>
      </c>
      <c r="S232" s="102">
        <f t="shared" si="41"/>
        <v>528.41250000000002</v>
      </c>
      <c r="T232" s="102">
        <f t="shared" si="42"/>
        <v>457.477125</v>
      </c>
      <c r="U232" s="18">
        <f t="shared" si="43"/>
        <v>552.43124999999998</v>
      </c>
    </row>
    <row r="233" spans="1:21" ht="14.25" customHeight="1" x14ac:dyDescent="0.25">
      <c r="A233" s="80" t="s">
        <v>2144</v>
      </c>
      <c r="B233" s="33" t="s">
        <v>170</v>
      </c>
      <c r="C233" s="33" t="s">
        <v>1416</v>
      </c>
      <c r="D233" s="33" t="s">
        <v>1387</v>
      </c>
      <c r="E233" s="33" t="s">
        <v>1381</v>
      </c>
      <c r="F233" s="2" t="s">
        <v>1420</v>
      </c>
      <c r="G233" s="33" t="s">
        <v>1418</v>
      </c>
      <c r="H233" s="26" t="s">
        <v>167</v>
      </c>
      <c r="I233" s="79">
        <v>305</v>
      </c>
      <c r="J233" s="3">
        <v>0.75</v>
      </c>
      <c r="K233" s="139">
        <f t="shared" si="44"/>
        <v>533.75</v>
      </c>
      <c r="L233" s="103">
        <f t="shared" si="38"/>
        <v>480.375</v>
      </c>
      <c r="M233" s="103">
        <f t="shared" si="39"/>
        <v>457.477125</v>
      </c>
      <c r="N233" s="108">
        <f t="shared" si="40"/>
        <v>640.5</v>
      </c>
      <c r="O233" s="64" t="s">
        <v>168</v>
      </c>
      <c r="P233" s="102">
        <f t="shared" si="35"/>
        <v>526.09869374999994</v>
      </c>
      <c r="Q233" s="102">
        <f t="shared" si="36"/>
        <v>587.125</v>
      </c>
      <c r="R233" s="102">
        <f t="shared" si="37"/>
        <v>533.75</v>
      </c>
      <c r="S233" s="102">
        <f t="shared" si="41"/>
        <v>528.41250000000002</v>
      </c>
      <c r="T233" s="102">
        <f t="shared" si="42"/>
        <v>457.477125</v>
      </c>
      <c r="U233" s="18">
        <f t="shared" si="43"/>
        <v>552.43124999999998</v>
      </c>
    </row>
    <row r="234" spans="1:21" ht="14.25" customHeight="1" x14ac:dyDescent="0.25">
      <c r="A234" s="80" t="s">
        <v>2145</v>
      </c>
      <c r="B234" s="33" t="s">
        <v>170</v>
      </c>
      <c r="C234" s="33" t="s">
        <v>1416</v>
      </c>
      <c r="D234" s="33" t="s">
        <v>1387</v>
      </c>
      <c r="E234" s="33" t="s">
        <v>1381</v>
      </c>
      <c r="F234" s="2" t="s">
        <v>1421</v>
      </c>
      <c r="G234" s="33" t="s">
        <v>1418</v>
      </c>
      <c r="H234" s="26" t="s">
        <v>167</v>
      </c>
      <c r="I234" s="79">
        <v>305</v>
      </c>
      <c r="J234" s="3">
        <v>0.75</v>
      </c>
      <c r="K234" s="139">
        <f t="shared" si="44"/>
        <v>533.75</v>
      </c>
      <c r="L234" s="103">
        <f t="shared" si="38"/>
        <v>480.375</v>
      </c>
      <c r="M234" s="103">
        <f t="shared" si="39"/>
        <v>457.477125</v>
      </c>
      <c r="N234" s="108">
        <f t="shared" si="40"/>
        <v>640.5</v>
      </c>
      <c r="O234" s="64" t="s">
        <v>168</v>
      </c>
      <c r="P234" s="102">
        <f t="shared" si="35"/>
        <v>526.09869374999994</v>
      </c>
      <c r="Q234" s="102">
        <f t="shared" si="36"/>
        <v>587.125</v>
      </c>
      <c r="R234" s="102">
        <f t="shared" si="37"/>
        <v>533.75</v>
      </c>
      <c r="S234" s="102">
        <f t="shared" si="41"/>
        <v>528.41250000000002</v>
      </c>
      <c r="T234" s="102">
        <f t="shared" si="42"/>
        <v>457.477125</v>
      </c>
      <c r="U234" s="18">
        <f t="shared" si="43"/>
        <v>552.43124999999998</v>
      </c>
    </row>
    <row r="235" spans="1:21" ht="14.25" customHeight="1" x14ac:dyDescent="0.25">
      <c r="A235" s="80" t="s">
        <v>2146</v>
      </c>
      <c r="B235" s="33" t="s">
        <v>170</v>
      </c>
      <c r="C235" s="33" t="s">
        <v>171</v>
      </c>
      <c r="D235" s="33" t="s">
        <v>1380</v>
      </c>
      <c r="E235" s="33" t="s">
        <v>1422</v>
      </c>
      <c r="F235" s="2" t="s">
        <v>1423</v>
      </c>
      <c r="G235" s="33" t="s">
        <v>1424</v>
      </c>
      <c r="H235" s="26" t="s">
        <v>167</v>
      </c>
      <c r="I235" s="79">
        <v>215</v>
      </c>
      <c r="J235" s="3">
        <v>0.75</v>
      </c>
      <c r="K235" s="139">
        <f t="shared" si="44"/>
        <v>376.25</v>
      </c>
      <c r="L235" s="103">
        <f t="shared" si="38"/>
        <v>338.625</v>
      </c>
      <c r="M235" s="103">
        <f t="shared" si="39"/>
        <v>322.48387500000001</v>
      </c>
      <c r="N235" s="108">
        <f t="shared" si="40"/>
        <v>451.5</v>
      </c>
      <c r="O235" s="64" t="s">
        <v>168</v>
      </c>
      <c r="P235" s="102">
        <f t="shared" si="35"/>
        <v>370.85645625000001</v>
      </c>
      <c r="Q235" s="102">
        <f t="shared" si="36"/>
        <v>413.87500000000006</v>
      </c>
      <c r="R235" s="102">
        <f t="shared" si="37"/>
        <v>376.25</v>
      </c>
      <c r="S235" s="102">
        <f t="shared" si="41"/>
        <v>372.48750000000001</v>
      </c>
      <c r="T235" s="102">
        <f t="shared" si="42"/>
        <v>322.48387500000001</v>
      </c>
      <c r="U235" s="18">
        <f t="shared" si="43"/>
        <v>389.41874999999999</v>
      </c>
    </row>
    <row r="236" spans="1:21" ht="14.25" customHeight="1" x14ac:dyDescent="0.25">
      <c r="A236" s="80" t="s">
        <v>2147</v>
      </c>
      <c r="B236" s="33" t="s">
        <v>170</v>
      </c>
      <c r="C236" s="33" t="s">
        <v>171</v>
      </c>
      <c r="D236" s="33" t="s">
        <v>1380</v>
      </c>
      <c r="E236" s="33" t="s">
        <v>1422</v>
      </c>
      <c r="F236" s="2" t="s">
        <v>1425</v>
      </c>
      <c r="G236" s="33" t="s">
        <v>1424</v>
      </c>
      <c r="H236" s="26" t="s">
        <v>167</v>
      </c>
      <c r="I236" s="79">
        <v>215</v>
      </c>
      <c r="J236" s="3">
        <v>0.75</v>
      </c>
      <c r="K236" s="139">
        <f t="shared" si="44"/>
        <v>376.25</v>
      </c>
      <c r="L236" s="103">
        <f t="shared" si="38"/>
        <v>338.625</v>
      </c>
      <c r="M236" s="103">
        <f t="shared" si="39"/>
        <v>322.48387500000001</v>
      </c>
      <c r="N236" s="108">
        <f t="shared" si="40"/>
        <v>451.5</v>
      </c>
      <c r="O236" s="64" t="s">
        <v>168</v>
      </c>
      <c r="P236" s="102">
        <f t="shared" si="35"/>
        <v>370.85645625000001</v>
      </c>
      <c r="Q236" s="102">
        <f t="shared" si="36"/>
        <v>413.87500000000006</v>
      </c>
      <c r="R236" s="102">
        <f t="shared" si="37"/>
        <v>376.25</v>
      </c>
      <c r="S236" s="102">
        <f t="shared" si="41"/>
        <v>372.48750000000001</v>
      </c>
      <c r="T236" s="102">
        <f t="shared" si="42"/>
        <v>322.48387500000001</v>
      </c>
      <c r="U236" s="18">
        <f t="shared" si="43"/>
        <v>389.41874999999999</v>
      </c>
    </row>
    <row r="237" spans="1:21" ht="14.25" customHeight="1" x14ac:dyDescent="0.25">
      <c r="A237" s="80" t="s">
        <v>2148</v>
      </c>
      <c r="B237" s="33" t="s">
        <v>170</v>
      </c>
      <c r="C237" s="33" t="s">
        <v>171</v>
      </c>
      <c r="D237" s="33" t="s">
        <v>1380</v>
      </c>
      <c r="E237" s="33" t="s">
        <v>1422</v>
      </c>
      <c r="F237" s="2" t="s">
        <v>1426</v>
      </c>
      <c r="G237" s="33" t="s">
        <v>1424</v>
      </c>
      <c r="H237" s="26" t="s">
        <v>167</v>
      </c>
      <c r="I237" s="79">
        <v>215</v>
      </c>
      <c r="J237" s="3">
        <v>0.75</v>
      </c>
      <c r="K237" s="139">
        <f t="shared" si="44"/>
        <v>376.25</v>
      </c>
      <c r="L237" s="103">
        <f t="shared" si="38"/>
        <v>338.625</v>
      </c>
      <c r="M237" s="103">
        <f t="shared" si="39"/>
        <v>322.48387500000001</v>
      </c>
      <c r="N237" s="108">
        <f t="shared" si="40"/>
        <v>451.5</v>
      </c>
      <c r="O237" s="64" t="s">
        <v>168</v>
      </c>
      <c r="P237" s="102">
        <f t="shared" si="35"/>
        <v>370.85645625000001</v>
      </c>
      <c r="Q237" s="102">
        <f t="shared" si="36"/>
        <v>413.87500000000006</v>
      </c>
      <c r="R237" s="102">
        <f t="shared" si="37"/>
        <v>376.25</v>
      </c>
      <c r="S237" s="102">
        <f t="shared" si="41"/>
        <v>372.48750000000001</v>
      </c>
      <c r="T237" s="102">
        <f t="shared" si="42"/>
        <v>322.48387500000001</v>
      </c>
      <c r="U237" s="18">
        <f t="shared" si="43"/>
        <v>389.41874999999999</v>
      </c>
    </row>
    <row r="238" spans="1:21" ht="14.25" customHeight="1" x14ac:dyDescent="0.25">
      <c r="A238" s="80" t="s">
        <v>2149</v>
      </c>
      <c r="B238" s="33" t="s">
        <v>170</v>
      </c>
      <c r="C238" s="33" t="s">
        <v>171</v>
      </c>
      <c r="D238" s="33" t="s">
        <v>1380</v>
      </c>
      <c r="E238" s="33" t="s">
        <v>1422</v>
      </c>
      <c r="F238" s="2" t="s">
        <v>1427</v>
      </c>
      <c r="G238" s="33" t="s">
        <v>1424</v>
      </c>
      <c r="H238" s="26" t="s">
        <v>167</v>
      </c>
      <c r="I238" s="79">
        <v>215</v>
      </c>
      <c r="J238" s="3">
        <v>0.75</v>
      </c>
      <c r="K238" s="139">
        <f t="shared" si="44"/>
        <v>376.25</v>
      </c>
      <c r="L238" s="103">
        <f t="shared" si="38"/>
        <v>338.625</v>
      </c>
      <c r="M238" s="103">
        <f t="shared" si="39"/>
        <v>322.48387500000001</v>
      </c>
      <c r="N238" s="108">
        <f t="shared" si="40"/>
        <v>451.5</v>
      </c>
      <c r="O238" s="64" t="s">
        <v>168</v>
      </c>
      <c r="P238" s="102">
        <f t="shared" si="35"/>
        <v>370.85645625000001</v>
      </c>
      <c r="Q238" s="102">
        <f t="shared" si="36"/>
        <v>413.87500000000006</v>
      </c>
      <c r="R238" s="102">
        <f t="shared" si="37"/>
        <v>376.25</v>
      </c>
      <c r="S238" s="102">
        <f t="shared" si="41"/>
        <v>372.48750000000001</v>
      </c>
      <c r="T238" s="102">
        <f t="shared" si="42"/>
        <v>322.48387500000001</v>
      </c>
      <c r="U238" s="18">
        <f t="shared" si="43"/>
        <v>389.41874999999999</v>
      </c>
    </row>
    <row r="239" spans="1:21" ht="14.25" customHeight="1" x14ac:dyDescent="0.25">
      <c r="A239" s="80" t="s">
        <v>2150</v>
      </c>
      <c r="B239" s="33" t="s">
        <v>170</v>
      </c>
      <c r="C239" s="33" t="s">
        <v>171</v>
      </c>
      <c r="D239" s="33" t="s">
        <v>1380</v>
      </c>
      <c r="E239" s="33" t="s">
        <v>1422</v>
      </c>
      <c r="F239" s="2" t="s">
        <v>1428</v>
      </c>
      <c r="G239" s="33" t="s">
        <v>1424</v>
      </c>
      <c r="H239" s="26" t="s">
        <v>167</v>
      </c>
      <c r="I239" s="79">
        <v>215</v>
      </c>
      <c r="J239" s="3">
        <v>0.75</v>
      </c>
      <c r="K239" s="139">
        <f t="shared" si="44"/>
        <v>376.25</v>
      </c>
      <c r="L239" s="103">
        <f t="shared" si="38"/>
        <v>338.625</v>
      </c>
      <c r="M239" s="103">
        <f t="shared" si="39"/>
        <v>322.48387500000001</v>
      </c>
      <c r="N239" s="108">
        <f t="shared" si="40"/>
        <v>451.5</v>
      </c>
      <c r="O239" s="64" t="s">
        <v>168</v>
      </c>
      <c r="P239" s="102">
        <f t="shared" si="35"/>
        <v>370.85645625000001</v>
      </c>
      <c r="Q239" s="102">
        <f t="shared" si="36"/>
        <v>413.87500000000006</v>
      </c>
      <c r="R239" s="102">
        <f t="shared" si="37"/>
        <v>376.25</v>
      </c>
      <c r="S239" s="102">
        <f t="shared" si="41"/>
        <v>372.48750000000001</v>
      </c>
      <c r="T239" s="102">
        <f t="shared" si="42"/>
        <v>322.48387500000001</v>
      </c>
      <c r="U239" s="18">
        <f t="shared" si="43"/>
        <v>389.41874999999999</v>
      </c>
    </row>
    <row r="240" spans="1:21" ht="14.25" customHeight="1" x14ac:dyDescent="0.25">
      <c r="A240" s="80" t="s">
        <v>2151</v>
      </c>
      <c r="B240" s="33" t="s">
        <v>170</v>
      </c>
      <c r="C240" s="33" t="s">
        <v>204</v>
      </c>
      <c r="D240" s="33" t="s">
        <v>1387</v>
      </c>
      <c r="E240" s="33" t="s">
        <v>1422</v>
      </c>
      <c r="F240" s="2" t="s">
        <v>1429</v>
      </c>
      <c r="G240" s="33" t="s">
        <v>1430</v>
      </c>
      <c r="H240" s="26" t="s">
        <v>167</v>
      </c>
      <c r="I240" s="79">
        <v>295</v>
      </c>
      <c r="J240" s="3">
        <v>0.75</v>
      </c>
      <c r="K240" s="139">
        <f t="shared" si="44"/>
        <v>516.25</v>
      </c>
      <c r="L240" s="103">
        <f t="shared" si="38"/>
        <v>464.625</v>
      </c>
      <c r="M240" s="103">
        <f t="shared" si="39"/>
        <v>442.47787499999998</v>
      </c>
      <c r="N240" s="108">
        <f t="shared" si="40"/>
        <v>619.5</v>
      </c>
      <c r="O240" s="64" t="s">
        <v>168</v>
      </c>
      <c r="P240" s="102">
        <f t="shared" si="35"/>
        <v>508.84955624999992</v>
      </c>
      <c r="Q240" s="102">
        <f t="shared" si="36"/>
        <v>567.875</v>
      </c>
      <c r="R240" s="102">
        <f t="shared" si="37"/>
        <v>516.25</v>
      </c>
      <c r="S240" s="102">
        <f t="shared" si="41"/>
        <v>511.08750000000003</v>
      </c>
      <c r="T240" s="102">
        <f t="shared" si="42"/>
        <v>442.47787499999998</v>
      </c>
      <c r="U240" s="18">
        <f t="shared" si="43"/>
        <v>534.31874999999991</v>
      </c>
    </row>
    <row r="241" spans="1:21" ht="14.25" customHeight="1" x14ac:dyDescent="0.25">
      <c r="A241" s="80" t="s">
        <v>2152</v>
      </c>
      <c r="B241" s="33" t="s">
        <v>170</v>
      </c>
      <c r="C241" s="33" t="s">
        <v>204</v>
      </c>
      <c r="D241" s="33" t="s">
        <v>1387</v>
      </c>
      <c r="E241" s="33" t="s">
        <v>1422</v>
      </c>
      <c r="F241" s="2" t="s">
        <v>1431</v>
      </c>
      <c r="G241" s="33" t="s">
        <v>1430</v>
      </c>
      <c r="H241" s="26" t="s">
        <v>167</v>
      </c>
      <c r="I241" s="79">
        <v>295</v>
      </c>
      <c r="J241" s="3">
        <v>0.75</v>
      </c>
      <c r="K241" s="139">
        <f t="shared" si="44"/>
        <v>516.25</v>
      </c>
      <c r="L241" s="103">
        <f t="shared" si="38"/>
        <v>464.625</v>
      </c>
      <c r="M241" s="103">
        <f t="shared" si="39"/>
        <v>442.47787499999998</v>
      </c>
      <c r="N241" s="108">
        <f t="shared" si="40"/>
        <v>619.5</v>
      </c>
      <c r="O241" s="64" t="s">
        <v>168</v>
      </c>
      <c r="P241" s="102">
        <f t="shared" si="35"/>
        <v>508.84955624999992</v>
      </c>
      <c r="Q241" s="102">
        <f t="shared" si="36"/>
        <v>567.875</v>
      </c>
      <c r="R241" s="102">
        <f t="shared" si="37"/>
        <v>516.25</v>
      </c>
      <c r="S241" s="102">
        <f t="shared" si="41"/>
        <v>511.08750000000003</v>
      </c>
      <c r="T241" s="102">
        <f t="shared" si="42"/>
        <v>442.47787499999998</v>
      </c>
      <c r="U241" s="18">
        <f t="shared" si="43"/>
        <v>534.31874999999991</v>
      </c>
    </row>
    <row r="242" spans="1:21" ht="14.25" customHeight="1" x14ac:dyDescent="0.25">
      <c r="A242" s="80" t="s">
        <v>2153</v>
      </c>
      <c r="B242" s="33" t="s">
        <v>170</v>
      </c>
      <c r="C242" s="33" t="s">
        <v>204</v>
      </c>
      <c r="D242" s="33" t="s">
        <v>1387</v>
      </c>
      <c r="E242" s="33" t="s">
        <v>1422</v>
      </c>
      <c r="F242" s="2" t="s">
        <v>1432</v>
      </c>
      <c r="G242" s="33" t="s">
        <v>1430</v>
      </c>
      <c r="H242" s="26" t="s">
        <v>167</v>
      </c>
      <c r="I242" s="79">
        <v>295</v>
      </c>
      <c r="J242" s="3">
        <v>0.75</v>
      </c>
      <c r="K242" s="139">
        <f t="shared" si="44"/>
        <v>516.25</v>
      </c>
      <c r="L242" s="103">
        <f t="shared" si="38"/>
        <v>464.625</v>
      </c>
      <c r="M242" s="103">
        <f t="shared" si="39"/>
        <v>442.47787499999998</v>
      </c>
      <c r="N242" s="108">
        <f t="shared" si="40"/>
        <v>619.5</v>
      </c>
      <c r="O242" s="64" t="s">
        <v>168</v>
      </c>
      <c r="P242" s="102">
        <f t="shared" si="35"/>
        <v>508.84955624999992</v>
      </c>
      <c r="Q242" s="102">
        <f t="shared" si="36"/>
        <v>567.875</v>
      </c>
      <c r="R242" s="102">
        <f t="shared" si="37"/>
        <v>516.25</v>
      </c>
      <c r="S242" s="102">
        <f t="shared" si="41"/>
        <v>511.08750000000003</v>
      </c>
      <c r="T242" s="102">
        <f t="shared" si="42"/>
        <v>442.47787499999998</v>
      </c>
      <c r="U242" s="18">
        <f t="shared" si="43"/>
        <v>534.31874999999991</v>
      </c>
    </row>
    <row r="243" spans="1:21" ht="14.25" customHeight="1" x14ac:dyDescent="0.25">
      <c r="A243" s="80" t="s">
        <v>2154</v>
      </c>
      <c r="B243" s="33" t="s">
        <v>170</v>
      </c>
      <c r="C243" s="33" t="s">
        <v>204</v>
      </c>
      <c r="D243" s="33" t="s">
        <v>1387</v>
      </c>
      <c r="E243" s="33" t="s">
        <v>1422</v>
      </c>
      <c r="F243" s="2" t="s">
        <v>1433</v>
      </c>
      <c r="G243" s="33" t="s">
        <v>1430</v>
      </c>
      <c r="H243" s="26" t="s">
        <v>167</v>
      </c>
      <c r="I243" s="79">
        <v>295</v>
      </c>
      <c r="J243" s="3">
        <v>0.75</v>
      </c>
      <c r="K243" s="139">
        <f t="shared" si="44"/>
        <v>516.25</v>
      </c>
      <c r="L243" s="103">
        <f t="shared" si="38"/>
        <v>464.625</v>
      </c>
      <c r="M243" s="103">
        <f t="shared" si="39"/>
        <v>442.47787499999998</v>
      </c>
      <c r="N243" s="108">
        <f t="shared" si="40"/>
        <v>619.5</v>
      </c>
      <c r="O243" s="64" t="s">
        <v>168</v>
      </c>
      <c r="P243" s="102">
        <f t="shared" si="35"/>
        <v>508.84955624999992</v>
      </c>
      <c r="Q243" s="102">
        <f t="shared" si="36"/>
        <v>567.875</v>
      </c>
      <c r="R243" s="102">
        <f t="shared" si="37"/>
        <v>516.25</v>
      </c>
      <c r="S243" s="102">
        <f t="shared" si="41"/>
        <v>511.08750000000003</v>
      </c>
      <c r="T243" s="102">
        <f t="shared" si="42"/>
        <v>442.47787499999998</v>
      </c>
      <c r="U243" s="18">
        <f t="shared" si="43"/>
        <v>534.31874999999991</v>
      </c>
    </row>
    <row r="244" spans="1:21" ht="14.25" customHeight="1" x14ac:dyDescent="0.25">
      <c r="A244" s="80" t="s">
        <v>2155</v>
      </c>
      <c r="B244" s="33" t="s">
        <v>170</v>
      </c>
      <c r="C244" s="33" t="s">
        <v>204</v>
      </c>
      <c r="D244" s="33" t="s">
        <v>1387</v>
      </c>
      <c r="E244" s="33" t="s">
        <v>1422</v>
      </c>
      <c r="F244" s="2" t="s">
        <v>1434</v>
      </c>
      <c r="G244" s="33" t="s">
        <v>1430</v>
      </c>
      <c r="H244" s="26" t="s">
        <v>167</v>
      </c>
      <c r="I244" s="79">
        <v>295</v>
      </c>
      <c r="J244" s="3">
        <v>0.75</v>
      </c>
      <c r="K244" s="139">
        <f t="shared" si="44"/>
        <v>516.25</v>
      </c>
      <c r="L244" s="103">
        <f t="shared" si="38"/>
        <v>464.625</v>
      </c>
      <c r="M244" s="103">
        <f t="shared" si="39"/>
        <v>442.47787499999998</v>
      </c>
      <c r="N244" s="108">
        <f t="shared" si="40"/>
        <v>619.5</v>
      </c>
      <c r="O244" s="64" t="s">
        <v>168</v>
      </c>
      <c r="P244" s="102">
        <f t="shared" si="35"/>
        <v>508.84955624999992</v>
      </c>
      <c r="Q244" s="102">
        <f t="shared" si="36"/>
        <v>567.875</v>
      </c>
      <c r="R244" s="102">
        <f t="shared" si="37"/>
        <v>516.25</v>
      </c>
      <c r="S244" s="102">
        <f t="shared" si="41"/>
        <v>511.08750000000003</v>
      </c>
      <c r="T244" s="102">
        <f t="shared" si="42"/>
        <v>442.47787499999998</v>
      </c>
      <c r="U244" s="18">
        <f t="shared" si="43"/>
        <v>534.31874999999991</v>
      </c>
    </row>
    <row r="245" spans="1:21" ht="14.25" customHeight="1" x14ac:dyDescent="0.25">
      <c r="A245" s="80" t="s">
        <v>2156</v>
      </c>
      <c r="B245" s="33" t="s">
        <v>170</v>
      </c>
      <c r="C245" s="33" t="s">
        <v>204</v>
      </c>
      <c r="D245" s="33" t="s">
        <v>1387</v>
      </c>
      <c r="E245" s="33" t="s">
        <v>1422</v>
      </c>
      <c r="F245" s="2" t="s">
        <v>1435</v>
      </c>
      <c r="G245" s="33" t="s">
        <v>1436</v>
      </c>
      <c r="H245" s="26" t="s">
        <v>167</v>
      </c>
      <c r="I245" s="79">
        <v>315</v>
      </c>
      <c r="J245" s="3">
        <v>0.75</v>
      </c>
      <c r="K245" s="139">
        <f t="shared" si="44"/>
        <v>551.25</v>
      </c>
      <c r="L245" s="103">
        <f t="shared" si="38"/>
        <v>496.125</v>
      </c>
      <c r="M245" s="103">
        <f t="shared" si="39"/>
        <v>472.47637499999996</v>
      </c>
      <c r="N245" s="108">
        <f t="shared" si="40"/>
        <v>661.5</v>
      </c>
      <c r="O245" s="64" t="s">
        <v>168</v>
      </c>
      <c r="P245" s="102">
        <f t="shared" si="35"/>
        <v>543.3478312499999</v>
      </c>
      <c r="Q245" s="102">
        <f t="shared" si="36"/>
        <v>606.375</v>
      </c>
      <c r="R245" s="102">
        <f t="shared" si="37"/>
        <v>551.25</v>
      </c>
      <c r="S245" s="102">
        <f t="shared" si="41"/>
        <v>545.73750000000007</v>
      </c>
      <c r="T245" s="102">
        <f t="shared" si="42"/>
        <v>472.47637499999996</v>
      </c>
      <c r="U245" s="18">
        <f t="shared" si="43"/>
        <v>570.54374999999993</v>
      </c>
    </row>
    <row r="246" spans="1:21" ht="14.25" customHeight="1" x14ac:dyDescent="0.25">
      <c r="A246" s="80" t="s">
        <v>2157</v>
      </c>
      <c r="B246" s="33" t="s">
        <v>170</v>
      </c>
      <c r="C246" s="33" t="s">
        <v>204</v>
      </c>
      <c r="D246" s="33" t="s">
        <v>1387</v>
      </c>
      <c r="E246" s="33" t="s">
        <v>1422</v>
      </c>
      <c r="F246" s="2" t="s">
        <v>1437</v>
      </c>
      <c r="G246" s="33" t="s">
        <v>1436</v>
      </c>
      <c r="H246" s="26" t="s">
        <v>167</v>
      </c>
      <c r="I246" s="79">
        <v>315</v>
      </c>
      <c r="J246" s="3">
        <v>0.75</v>
      </c>
      <c r="K246" s="139">
        <f t="shared" si="44"/>
        <v>551.25</v>
      </c>
      <c r="L246" s="103">
        <f t="shared" si="38"/>
        <v>496.125</v>
      </c>
      <c r="M246" s="103">
        <f t="shared" si="39"/>
        <v>472.47637499999996</v>
      </c>
      <c r="N246" s="108">
        <f t="shared" si="40"/>
        <v>661.5</v>
      </c>
      <c r="O246" s="64" t="s">
        <v>168</v>
      </c>
      <c r="P246" s="102">
        <f t="shared" si="35"/>
        <v>543.3478312499999</v>
      </c>
      <c r="Q246" s="102">
        <f t="shared" si="36"/>
        <v>606.375</v>
      </c>
      <c r="R246" s="102">
        <f t="shared" si="37"/>
        <v>551.25</v>
      </c>
      <c r="S246" s="102">
        <f t="shared" si="41"/>
        <v>545.73750000000007</v>
      </c>
      <c r="T246" s="102">
        <f t="shared" si="42"/>
        <v>472.47637499999996</v>
      </c>
      <c r="U246" s="18">
        <f t="shared" si="43"/>
        <v>570.54374999999993</v>
      </c>
    </row>
    <row r="247" spans="1:21" ht="14.25" customHeight="1" x14ac:dyDescent="0.25">
      <c r="A247" s="80" t="s">
        <v>2158</v>
      </c>
      <c r="B247" s="33" t="s">
        <v>170</v>
      </c>
      <c r="C247" s="33" t="s">
        <v>204</v>
      </c>
      <c r="D247" s="33" t="s">
        <v>1387</v>
      </c>
      <c r="E247" s="33" t="s">
        <v>1422</v>
      </c>
      <c r="F247" s="2" t="s">
        <v>1438</v>
      </c>
      <c r="G247" s="33" t="s">
        <v>1436</v>
      </c>
      <c r="H247" s="26" t="s">
        <v>167</v>
      </c>
      <c r="I247" s="79">
        <v>315</v>
      </c>
      <c r="J247" s="3">
        <v>0.75</v>
      </c>
      <c r="K247" s="139">
        <f t="shared" si="44"/>
        <v>551.25</v>
      </c>
      <c r="L247" s="103">
        <f t="shared" si="38"/>
        <v>496.125</v>
      </c>
      <c r="M247" s="103">
        <f t="shared" si="39"/>
        <v>472.47637499999996</v>
      </c>
      <c r="N247" s="108">
        <f t="shared" si="40"/>
        <v>661.5</v>
      </c>
      <c r="O247" s="64" t="s">
        <v>168</v>
      </c>
      <c r="P247" s="102">
        <f t="shared" si="35"/>
        <v>543.3478312499999</v>
      </c>
      <c r="Q247" s="102">
        <f t="shared" si="36"/>
        <v>606.375</v>
      </c>
      <c r="R247" s="102">
        <f t="shared" si="37"/>
        <v>551.25</v>
      </c>
      <c r="S247" s="102">
        <f t="shared" si="41"/>
        <v>545.73750000000007</v>
      </c>
      <c r="T247" s="102">
        <f t="shared" si="42"/>
        <v>472.47637499999996</v>
      </c>
      <c r="U247" s="18">
        <f t="shared" si="43"/>
        <v>570.54374999999993</v>
      </c>
    </row>
    <row r="248" spans="1:21" ht="14.25" customHeight="1" x14ac:dyDescent="0.25">
      <c r="A248" s="80" t="s">
        <v>2159</v>
      </c>
      <c r="B248" s="33" t="s">
        <v>170</v>
      </c>
      <c r="C248" s="33" t="s">
        <v>204</v>
      </c>
      <c r="D248" s="33" t="s">
        <v>1387</v>
      </c>
      <c r="E248" s="33" t="s">
        <v>1422</v>
      </c>
      <c r="F248" s="2" t="s">
        <v>1439</v>
      </c>
      <c r="G248" s="33" t="s">
        <v>1436</v>
      </c>
      <c r="H248" s="26" t="s">
        <v>167</v>
      </c>
      <c r="I248" s="79">
        <v>315</v>
      </c>
      <c r="J248" s="3">
        <v>0.75</v>
      </c>
      <c r="K248" s="139">
        <f t="shared" si="44"/>
        <v>551.25</v>
      </c>
      <c r="L248" s="103">
        <f t="shared" si="38"/>
        <v>496.125</v>
      </c>
      <c r="M248" s="103">
        <f t="shared" si="39"/>
        <v>472.47637499999996</v>
      </c>
      <c r="N248" s="108">
        <f t="shared" si="40"/>
        <v>661.5</v>
      </c>
      <c r="O248" s="64" t="s">
        <v>168</v>
      </c>
      <c r="P248" s="102">
        <f t="shared" si="35"/>
        <v>543.3478312499999</v>
      </c>
      <c r="Q248" s="102">
        <f t="shared" si="36"/>
        <v>606.375</v>
      </c>
      <c r="R248" s="102">
        <f t="shared" si="37"/>
        <v>551.25</v>
      </c>
      <c r="S248" s="102">
        <f t="shared" si="41"/>
        <v>545.73750000000007</v>
      </c>
      <c r="T248" s="102">
        <f t="shared" si="42"/>
        <v>472.47637499999996</v>
      </c>
      <c r="U248" s="18">
        <f t="shared" si="43"/>
        <v>570.54374999999993</v>
      </c>
    </row>
    <row r="249" spans="1:21" ht="14.25" customHeight="1" x14ac:dyDescent="0.25">
      <c r="A249" s="80" t="s">
        <v>2160</v>
      </c>
      <c r="B249" s="33" t="s">
        <v>170</v>
      </c>
      <c r="C249" s="33" t="s">
        <v>204</v>
      </c>
      <c r="D249" s="33" t="s">
        <v>1387</v>
      </c>
      <c r="E249" s="33" t="s">
        <v>1422</v>
      </c>
      <c r="F249" s="2" t="s">
        <v>1440</v>
      </c>
      <c r="G249" s="33" t="s">
        <v>1436</v>
      </c>
      <c r="H249" s="26" t="s">
        <v>167</v>
      </c>
      <c r="I249" s="79">
        <v>315</v>
      </c>
      <c r="J249" s="3">
        <v>0.75</v>
      </c>
      <c r="K249" s="139">
        <f t="shared" si="44"/>
        <v>551.25</v>
      </c>
      <c r="L249" s="103">
        <f t="shared" si="38"/>
        <v>496.125</v>
      </c>
      <c r="M249" s="103">
        <f t="shared" si="39"/>
        <v>472.47637499999996</v>
      </c>
      <c r="N249" s="108">
        <f t="shared" si="40"/>
        <v>661.5</v>
      </c>
      <c r="O249" s="64" t="s">
        <v>168</v>
      </c>
      <c r="P249" s="102">
        <f t="shared" si="35"/>
        <v>543.3478312499999</v>
      </c>
      <c r="Q249" s="102">
        <f t="shared" si="36"/>
        <v>606.375</v>
      </c>
      <c r="R249" s="102">
        <f t="shared" si="37"/>
        <v>551.25</v>
      </c>
      <c r="S249" s="102">
        <f t="shared" si="41"/>
        <v>545.73750000000007</v>
      </c>
      <c r="T249" s="102">
        <f t="shared" si="42"/>
        <v>472.47637499999996</v>
      </c>
      <c r="U249" s="18">
        <f t="shared" si="43"/>
        <v>570.54374999999993</v>
      </c>
    </row>
    <row r="250" spans="1:21" ht="14.25" customHeight="1" x14ac:dyDescent="0.25">
      <c r="A250" s="80" t="s">
        <v>2161</v>
      </c>
      <c r="B250" s="33" t="s">
        <v>170</v>
      </c>
      <c r="C250" s="33" t="s">
        <v>204</v>
      </c>
      <c r="D250" s="33" t="s">
        <v>1387</v>
      </c>
      <c r="E250" s="33" t="s">
        <v>1422</v>
      </c>
      <c r="F250" s="2" t="s">
        <v>1441</v>
      </c>
      <c r="G250" s="33" t="s">
        <v>1442</v>
      </c>
      <c r="H250" s="26" t="s">
        <v>167</v>
      </c>
      <c r="I250" s="79">
        <v>330</v>
      </c>
      <c r="J250" s="3">
        <v>0.75</v>
      </c>
      <c r="K250" s="139">
        <f t="shared" si="44"/>
        <v>577.5</v>
      </c>
      <c r="L250" s="103">
        <f t="shared" si="38"/>
        <v>519.75</v>
      </c>
      <c r="M250" s="103">
        <f t="shared" si="39"/>
        <v>494.97524999999996</v>
      </c>
      <c r="N250" s="108">
        <f t="shared" si="40"/>
        <v>693</v>
      </c>
      <c r="O250" s="64" t="s">
        <v>168</v>
      </c>
      <c r="P250" s="102">
        <f t="shared" si="35"/>
        <v>569.22153749999995</v>
      </c>
      <c r="Q250" s="102">
        <f t="shared" si="36"/>
        <v>635.25</v>
      </c>
      <c r="R250" s="102">
        <f t="shared" si="37"/>
        <v>577.5</v>
      </c>
      <c r="S250" s="102">
        <f t="shared" si="41"/>
        <v>571.72500000000002</v>
      </c>
      <c r="T250" s="102">
        <f t="shared" si="42"/>
        <v>494.97524999999996</v>
      </c>
      <c r="U250" s="18">
        <f t="shared" si="43"/>
        <v>597.71249999999998</v>
      </c>
    </row>
    <row r="251" spans="1:21" ht="14.25" customHeight="1" x14ac:dyDescent="0.25">
      <c r="A251" s="80" t="s">
        <v>2162</v>
      </c>
      <c r="B251" s="33" t="s">
        <v>170</v>
      </c>
      <c r="C251" s="33" t="s">
        <v>204</v>
      </c>
      <c r="D251" s="33" t="s">
        <v>1387</v>
      </c>
      <c r="E251" s="33" t="s">
        <v>1422</v>
      </c>
      <c r="F251" s="2" t="s">
        <v>1443</v>
      </c>
      <c r="G251" s="33" t="s">
        <v>1442</v>
      </c>
      <c r="H251" s="26" t="s">
        <v>167</v>
      </c>
      <c r="I251" s="79">
        <v>330</v>
      </c>
      <c r="J251" s="3">
        <v>0.75</v>
      </c>
      <c r="K251" s="139">
        <f t="shared" si="44"/>
        <v>577.5</v>
      </c>
      <c r="L251" s="103">
        <f t="shared" si="38"/>
        <v>519.75</v>
      </c>
      <c r="M251" s="103">
        <f t="shared" si="39"/>
        <v>494.97524999999996</v>
      </c>
      <c r="N251" s="108">
        <f t="shared" si="40"/>
        <v>693</v>
      </c>
      <c r="O251" s="64" t="s">
        <v>168</v>
      </c>
      <c r="P251" s="102">
        <f t="shared" si="35"/>
        <v>569.22153749999995</v>
      </c>
      <c r="Q251" s="102">
        <f t="shared" si="36"/>
        <v>635.25</v>
      </c>
      <c r="R251" s="102">
        <f t="shared" si="37"/>
        <v>577.5</v>
      </c>
      <c r="S251" s="102">
        <f t="shared" si="41"/>
        <v>571.72500000000002</v>
      </c>
      <c r="T251" s="102">
        <f t="shared" si="42"/>
        <v>494.97524999999996</v>
      </c>
      <c r="U251" s="18">
        <f t="shared" si="43"/>
        <v>597.71249999999998</v>
      </c>
    </row>
    <row r="252" spans="1:21" ht="14.25" customHeight="1" x14ac:dyDescent="0.25">
      <c r="A252" s="80" t="s">
        <v>2163</v>
      </c>
      <c r="B252" s="33" t="s">
        <v>170</v>
      </c>
      <c r="C252" s="33" t="s">
        <v>204</v>
      </c>
      <c r="D252" s="33" t="s">
        <v>1387</v>
      </c>
      <c r="E252" s="33" t="s">
        <v>1422</v>
      </c>
      <c r="F252" s="2" t="s">
        <v>1444</v>
      </c>
      <c r="G252" s="33" t="s">
        <v>1442</v>
      </c>
      <c r="H252" s="26" t="s">
        <v>167</v>
      </c>
      <c r="I252" s="79">
        <v>330</v>
      </c>
      <c r="J252" s="3">
        <v>0.75</v>
      </c>
      <c r="K252" s="139">
        <f t="shared" si="44"/>
        <v>577.5</v>
      </c>
      <c r="L252" s="103">
        <f t="shared" si="38"/>
        <v>519.75</v>
      </c>
      <c r="M252" s="103">
        <f t="shared" si="39"/>
        <v>494.97524999999996</v>
      </c>
      <c r="N252" s="108">
        <f t="shared" si="40"/>
        <v>693</v>
      </c>
      <c r="O252" s="64" t="s">
        <v>168</v>
      </c>
      <c r="P252" s="102">
        <f t="shared" si="35"/>
        <v>569.22153749999995</v>
      </c>
      <c r="Q252" s="102">
        <f t="shared" si="36"/>
        <v>635.25</v>
      </c>
      <c r="R252" s="102">
        <f t="shared" si="37"/>
        <v>577.5</v>
      </c>
      <c r="S252" s="102">
        <f t="shared" si="41"/>
        <v>571.72500000000002</v>
      </c>
      <c r="T252" s="102">
        <f t="shared" si="42"/>
        <v>494.97524999999996</v>
      </c>
      <c r="U252" s="18">
        <f t="shared" si="43"/>
        <v>597.71249999999998</v>
      </c>
    </row>
    <row r="253" spans="1:21" ht="14.25" customHeight="1" x14ac:dyDescent="0.25">
      <c r="A253" s="80" t="s">
        <v>2164</v>
      </c>
      <c r="B253" s="33" t="s">
        <v>170</v>
      </c>
      <c r="C253" s="33" t="s">
        <v>204</v>
      </c>
      <c r="D253" s="33" t="s">
        <v>1387</v>
      </c>
      <c r="E253" s="33" t="s">
        <v>1422</v>
      </c>
      <c r="F253" s="2" t="s">
        <v>1445</v>
      </c>
      <c r="G253" s="33" t="s">
        <v>1442</v>
      </c>
      <c r="H253" s="26" t="s">
        <v>167</v>
      </c>
      <c r="I253" s="79">
        <v>330</v>
      </c>
      <c r="J253" s="3">
        <v>0.75</v>
      </c>
      <c r="K253" s="139">
        <f t="shared" si="44"/>
        <v>577.5</v>
      </c>
      <c r="L253" s="103">
        <f t="shared" si="38"/>
        <v>519.75</v>
      </c>
      <c r="M253" s="103">
        <f t="shared" si="39"/>
        <v>494.97524999999996</v>
      </c>
      <c r="N253" s="108">
        <f t="shared" si="40"/>
        <v>693</v>
      </c>
      <c r="O253" s="64" t="s">
        <v>168</v>
      </c>
      <c r="P253" s="102">
        <f t="shared" si="35"/>
        <v>569.22153749999995</v>
      </c>
      <c r="Q253" s="102">
        <f t="shared" si="36"/>
        <v>635.25</v>
      </c>
      <c r="R253" s="102">
        <f t="shared" si="37"/>
        <v>577.5</v>
      </c>
      <c r="S253" s="102">
        <f t="shared" si="41"/>
        <v>571.72500000000002</v>
      </c>
      <c r="T253" s="102">
        <f t="shared" si="42"/>
        <v>494.97524999999996</v>
      </c>
      <c r="U253" s="18">
        <f t="shared" si="43"/>
        <v>597.71249999999998</v>
      </c>
    </row>
    <row r="254" spans="1:21" ht="14.25" customHeight="1" x14ac:dyDescent="0.25">
      <c r="A254" s="80" t="s">
        <v>2165</v>
      </c>
      <c r="B254" s="33" t="s">
        <v>170</v>
      </c>
      <c r="C254" s="33" t="s">
        <v>204</v>
      </c>
      <c r="D254" s="33" t="s">
        <v>1387</v>
      </c>
      <c r="E254" s="33" t="s">
        <v>1422</v>
      </c>
      <c r="F254" s="2" t="s">
        <v>1446</v>
      </c>
      <c r="G254" s="33" t="s">
        <v>1442</v>
      </c>
      <c r="H254" s="26" t="s">
        <v>167</v>
      </c>
      <c r="I254" s="79">
        <v>330</v>
      </c>
      <c r="J254" s="3">
        <v>0.75</v>
      </c>
      <c r="K254" s="139">
        <f t="shared" si="44"/>
        <v>577.5</v>
      </c>
      <c r="L254" s="103">
        <f t="shared" si="38"/>
        <v>519.75</v>
      </c>
      <c r="M254" s="103">
        <f t="shared" si="39"/>
        <v>494.97524999999996</v>
      </c>
      <c r="N254" s="108">
        <f t="shared" si="40"/>
        <v>693</v>
      </c>
      <c r="O254" s="64" t="s">
        <v>168</v>
      </c>
      <c r="P254" s="102">
        <f t="shared" si="35"/>
        <v>569.22153749999995</v>
      </c>
      <c r="Q254" s="102">
        <f t="shared" si="36"/>
        <v>635.25</v>
      </c>
      <c r="R254" s="102">
        <f t="shared" si="37"/>
        <v>577.5</v>
      </c>
      <c r="S254" s="102">
        <f t="shared" si="41"/>
        <v>571.72500000000002</v>
      </c>
      <c r="T254" s="102">
        <f t="shared" si="42"/>
        <v>494.97524999999996</v>
      </c>
      <c r="U254" s="18">
        <f t="shared" si="43"/>
        <v>597.71249999999998</v>
      </c>
    </row>
    <row r="255" spans="1:21" ht="14.25" customHeight="1" x14ac:dyDescent="0.25">
      <c r="A255" s="80" t="s">
        <v>2166</v>
      </c>
      <c r="B255" s="33" t="s">
        <v>170</v>
      </c>
      <c r="C255" s="33" t="s">
        <v>1403</v>
      </c>
      <c r="D255" s="33" t="s">
        <v>1403</v>
      </c>
      <c r="E255" s="33" t="s">
        <v>1422</v>
      </c>
      <c r="F255" s="2" t="s">
        <v>1447</v>
      </c>
      <c r="G255" s="33" t="s">
        <v>1448</v>
      </c>
      <c r="H255" s="26" t="s">
        <v>167</v>
      </c>
      <c r="I255" s="79">
        <v>395</v>
      </c>
      <c r="J255" s="3">
        <v>0.75</v>
      </c>
      <c r="K255" s="139">
        <f t="shared" si="44"/>
        <v>691.25</v>
      </c>
      <c r="L255" s="103">
        <f t="shared" si="38"/>
        <v>622.125</v>
      </c>
      <c r="M255" s="103">
        <f t="shared" si="39"/>
        <v>592.47037499999999</v>
      </c>
      <c r="N255" s="108">
        <f t="shared" si="40"/>
        <v>829.5</v>
      </c>
      <c r="O255" s="64" t="s">
        <v>168</v>
      </c>
      <c r="P255" s="102">
        <f t="shared" si="35"/>
        <v>681.34093124999993</v>
      </c>
      <c r="Q255" s="102">
        <f t="shared" si="36"/>
        <v>760.37500000000011</v>
      </c>
      <c r="R255" s="102">
        <f t="shared" si="37"/>
        <v>691.25</v>
      </c>
      <c r="S255" s="102">
        <f t="shared" si="41"/>
        <v>684.33750000000009</v>
      </c>
      <c r="T255" s="102">
        <f t="shared" si="42"/>
        <v>592.47037499999999</v>
      </c>
      <c r="U255" s="18">
        <f t="shared" si="43"/>
        <v>715.44374999999991</v>
      </c>
    </row>
    <row r="256" spans="1:21" ht="14.25" customHeight="1" x14ac:dyDescent="0.25">
      <c r="A256" s="80" t="s">
        <v>2167</v>
      </c>
      <c r="B256" s="33" t="s">
        <v>170</v>
      </c>
      <c r="C256" s="33" t="s">
        <v>1403</v>
      </c>
      <c r="D256" s="33" t="s">
        <v>1403</v>
      </c>
      <c r="E256" s="33" t="s">
        <v>1422</v>
      </c>
      <c r="F256" s="2" t="s">
        <v>1449</v>
      </c>
      <c r="G256" s="33" t="s">
        <v>1448</v>
      </c>
      <c r="H256" s="26" t="s">
        <v>167</v>
      </c>
      <c r="I256" s="79">
        <v>395</v>
      </c>
      <c r="J256" s="3">
        <v>0.75</v>
      </c>
      <c r="K256" s="139">
        <f t="shared" si="44"/>
        <v>691.25</v>
      </c>
      <c r="L256" s="103">
        <f t="shared" si="38"/>
        <v>622.125</v>
      </c>
      <c r="M256" s="103">
        <f t="shared" si="39"/>
        <v>592.47037499999999</v>
      </c>
      <c r="N256" s="108">
        <f t="shared" si="40"/>
        <v>829.5</v>
      </c>
      <c r="O256" s="64" t="s">
        <v>168</v>
      </c>
      <c r="P256" s="102">
        <f t="shared" si="35"/>
        <v>681.34093124999993</v>
      </c>
      <c r="Q256" s="102">
        <f t="shared" si="36"/>
        <v>760.37500000000011</v>
      </c>
      <c r="R256" s="102">
        <f t="shared" si="37"/>
        <v>691.25</v>
      </c>
      <c r="S256" s="102">
        <f t="shared" si="41"/>
        <v>684.33750000000009</v>
      </c>
      <c r="T256" s="102">
        <f t="shared" si="42"/>
        <v>592.47037499999999</v>
      </c>
      <c r="U256" s="18">
        <f t="shared" si="43"/>
        <v>715.44374999999991</v>
      </c>
    </row>
    <row r="257" spans="1:21" ht="14.25" customHeight="1" x14ac:dyDescent="0.25">
      <c r="A257" s="80" t="s">
        <v>2168</v>
      </c>
      <c r="B257" s="33" t="s">
        <v>170</v>
      </c>
      <c r="C257" s="33" t="s">
        <v>1403</v>
      </c>
      <c r="D257" s="33" t="s">
        <v>1403</v>
      </c>
      <c r="E257" s="33" t="s">
        <v>1422</v>
      </c>
      <c r="F257" s="2" t="s">
        <v>1450</v>
      </c>
      <c r="G257" s="33" t="s">
        <v>1448</v>
      </c>
      <c r="H257" s="26" t="s">
        <v>167</v>
      </c>
      <c r="I257" s="79">
        <v>395</v>
      </c>
      <c r="J257" s="3">
        <v>0.75</v>
      </c>
      <c r="K257" s="139">
        <f t="shared" si="44"/>
        <v>691.25</v>
      </c>
      <c r="L257" s="103">
        <f t="shared" si="38"/>
        <v>622.125</v>
      </c>
      <c r="M257" s="103">
        <f t="shared" si="39"/>
        <v>592.47037499999999</v>
      </c>
      <c r="N257" s="108">
        <f t="shared" si="40"/>
        <v>829.5</v>
      </c>
      <c r="O257" s="64" t="s">
        <v>168</v>
      </c>
      <c r="P257" s="102">
        <f t="shared" si="35"/>
        <v>681.34093124999993</v>
      </c>
      <c r="Q257" s="102">
        <f t="shared" si="36"/>
        <v>760.37500000000011</v>
      </c>
      <c r="R257" s="102">
        <f t="shared" si="37"/>
        <v>691.25</v>
      </c>
      <c r="S257" s="102">
        <f t="shared" si="41"/>
        <v>684.33750000000009</v>
      </c>
      <c r="T257" s="102">
        <f t="shared" si="42"/>
        <v>592.47037499999999</v>
      </c>
      <c r="U257" s="18">
        <f t="shared" si="43"/>
        <v>715.44374999999991</v>
      </c>
    </row>
    <row r="258" spans="1:21" ht="14.25" customHeight="1" x14ac:dyDescent="0.25">
      <c r="A258" s="80" t="s">
        <v>2169</v>
      </c>
      <c r="B258" s="33" t="s">
        <v>170</v>
      </c>
      <c r="C258" s="33" t="s">
        <v>1403</v>
      </c>
      <c r="D258" s="33" t="s">
        <v>1403</v>
      </c>
      <c r="E258" s="33" t="s">
        <v>1422</v>
      </c>
      <c r="F258" s="2" t="s">
        <v>1451</v>
      </c>
      <c r="G258" s="33" t="s">
        <v>1448</v>
      </c>
      <c r="H258" s="26" t="s">
        <v>167</v>
      </c>
      <c r="I258" s="79">
        <v>395</v>
      </c>
      <c r="J258" s="3">
        <v>0.75</v>
      </c>
      <c r="K258" s="139">
        <f t="shared" si="44"/>
        <v>691.25</v>
      </c>
      <c r="L258" s="103">
        <f t="shared" si="38"/>
        <v>622.125</v>
      </c>
      <c r="M258" s="103">
        <f t="shared" si="39"/>
        <v>592.47037499999999</v>
      </c>
      <c r="N258" s="108">
        <f t="shared" si="40"/>
        <v>829.5</v>
      </c>
      <c r="O258" s="64" t="s">
        <v>168</v>
      </c>
      <c r="P258" s="102">
        <f t="shared" si="35"/>
        <v>681.34093124999993</v>
      </c>
      <c r="Q258" s="102">
        <f t="shared" si="36"/>
        <v>760.37500000000011</v>
      </c>
      <c r="R258" s="102">
        <f t="shared" si="37"/>
        <v>691.25</v>
      </c>
      <c r="S258" s="102">
        <f t="shared" si="41"/>
        <v>684.33750000000009</v>
      </c>
      <c r="T258" s="102">
        <f t="shared" si="42"/>
        <v>592.47037499999999</v>
      </c>
      <c r="U258" s="18">
        <f t="shared" si="43"/>
        <v>715.44374999999991</v>
      </c>
    </row>
    <row r="259" spans="1:21" ht="14.25" customHeight="1" x14ac:dyDescent="0.25">
      <c r="A259" s="80" t="s">
        <v>2170</v>
      </c>
      <c r="B259" s="33" t="s">
        <v>170</v>
      </c>
      <c r="C259" s="33" t="s">
        <v>1403</v>
      </c>
      <c r="D259" s="33" t="s">
        <v>1403</v>
      </c>
      <c r="E259" s="33" t="s">
        <v>1422</v>
      </c>
      <c r="F259" s="2" t="s">
        <v>1452</v>
      </c>
      <c r="G259" s="33" t="s">
        <v>1448</v>
      </c>
      <c r="H259" s="26" t="s">
        <v>167</v>
      </c>
      <c r="I259" s="79">
        <v>395</v>
      </c>
      <c r="J259" s="3">
        <v>0.75</v>
      </c>
      <c r="K259" s="139">
        <f t="shared" si="44"/>
        <v>691.25</v>
      </c>
      <c r="L259" s="103">
        <f t="shared" si="38"/>
        <v>622.125</v>
      </c>
      <c r="M259" s="103">
        <f t="shared" si="39"/>
        <v>592.47037499999999</v>
      </c>
      <c r="N259" s="108">
        <f t="shared" si="40"/>
        <v>829.5</v>
      </c>
      <c r="O259" s="64" t="s">
        <v>168</v>
      </c>
      <c r="P259" s="102">
        <f t="shared" ref="P259:P322" si="45">(K259*0.8571)*1.15</f>
        <v>681.34093124999993</v>
      </c>
      <c r="Q259" s="102">
        <f t="shared" ref="Q259:Q322" si="46">K259*1.1</f>
        <v>760.37500000000011</v>
      </c>
      <c r="R259" s="102">
        <f t="shared" ref="R259:R322" si="47">K259</f>
        <v>691.25</v>
      </c>
      <c r="S259" s="102">
        <f t="shared" si="41"/>
        <v>684.33750000000009</v>
      </c>
      <c r="T259" s="102">
        <f t="shared" si="42"/>
        <v>592.47037499999999</v>
      </c>
      <c r="U259" s="18">
        <f t="shared" si="43"/>
        <v>715.44374999999991</v>
      </c>
    </row>
    <row r="260" spans="1:21" ht="14.25" customHeight="1" x14ac:dyDescent="0.25">
      <c r="A260" s="80" t="s">
        <v>2171</v>
      </c>
      <c r="B260" s="33" t="s">
        <v>170</v>
      </c>
      <c r="C260" s="33" t="s">
        <v>1409</v>
      </c>
      <c r="D260" s="33" t="s">
        <v>1410</v>
      </c>
      <c r="E260" s="33" t="s">
        <v>1422</v>
      </c>
      <c r="F260" s="2" t="s">
        <v>1453</v>
      </c>
      <c r="G260" s="33" t="s">
        <v>1454</v>
      </c>
      <c r="H260" s="26" t="s">
        <v>167</v>
      </c>
      <c r="I260" s="79">
        <v>75</v>
      </c>
      <c r="J260" s="3">
        <v>0.75</v>
      </c>
      <c r="K260" s="139">
        <f t="shared" si="44"/>
        <v>131.25</v>
      </c>
      <c r="L260" s="103">
        <f t="shared" ref="L260:L323" si="48">K260*0.9</f>
        <v>118.125</v>
      </c>
      <c r="M260" s="103">
        <f t="shared" ref="M260:M323" si="49">K260*0.8571</f>
        <v>112.49437499999999</v>
      </c>
      <c r="N260" s="108">
        <f t="shared" ref="N260:N323" si="50">K260*1.2</f>
        <v>157.5</v>
      </c>
      <c r="O260" s="64" t="s">
        <v>168</v>
      </c>
      <c r="P260" s="102">
        <f t="shared" si="45"/>
        <v>129.36853124999999</v>
      </c>
      <c r="Q260" s="102">
        <f t="shared" si="46"/>
        <v>144.375</v>
      </c>
      <c r="R260" s="102">
        <f t="shared" si="47"/>
        <v>131.25</v>
      </c>
      <c r="S260" s="102">
        <f t="shared" ref="S260:S323" si="51">(K260*0.9)*1.1</f>
        <v>129.9375</v>
      </c>
      <c r="T260" s="102">
        <f t="shared" ref="T260:T323" si="52">(K260*0.8571)</f>
        <v>112.49437499999999</v>
      </c>
      <c r="U260" s="18">
        <f t="shared" ref="U260:U323" si="53">(K260*0.9)*1.15</f>
        <v>135.84375</v>
      </c>
    </row>
    <row r="261" spans="1:21" ht="14.25" customHeight="1" x14ac:dyDescent="0.25">
      <c r="A261" s="80" t="s">
        <v>2172</v>
      </c>
      <c r="B261" s="33" t="s">
        <v>170</v>
      </c>
      <c r="C261" s="33" t="s">
        <v>1409</v>
      </c>
      <c r="D261" s="33" t="s">
        <v>1410</v>
      </c>
      <c r="E261" s="33" t="s">
        <v>1422</v>
      </c>
      <c r="F261" s="2" t="s">
        <v>1455</v>
      </c>
      <c r="G261" s="33" t="s">
        <v>1454</v>
      </c>
      <c r="H261" s="26" t="s">
        <v>167</v>
      </c>
      <c r="I261" s="79">
        <v>75</v>
      </c>
      <c r="J261" s="3">
        <v>0.75</v>
      </c>
      <c r="K261" s="139">
        <f t="shared" si="44"/>
        <v>131.25</v>
      </c>
      <c r="L261" s="103">
        <f t="shared" si="48"/>
        <v>118.125</v>
      </c>
      <c r="M261" s="103">
        <f t="shared" si="49"/>
        <v>112.49437499999999</v>
      </c>
      <c r="N261" s="108">
        <f t="shared" si="50"/>
        <v>157.5</v>
      </c>
      <c r="O261" s="64" t="s">
        <v>168</v>
      </c>
      <c r="P261" s="102">
        <f t="shared" si="45"/>
        <v>129.36853124999999</v>
      </c>
      <c r="Q261" s="102">
        <f t="shared" si="46"/>
        <v>144.375</v>
      </c>
      <c r="R261" s="102">
        <f t="shared" si="47"/>
        <v>131.25</v>
      </c>
      <c r="S261" s="102">
        <f t="shared" si="51"/>
        <v>129.9375</v>
      </c>
      <c r="T261" s="102">
        <f t="shared" si="52"/>
        <v>112.49437499999999</v>
      </c>
      <c r="U261" s="18">
        <f t="shared" si="53"/>
        <v>135.84375</v>
      </c>
    </row>
    <row r="262" spans="1:21" ht="14.25" customHeight="1" x14ac:dyDescent="0.25">
      <c r="A262" s="80" t="s">
        <v>2173</v>
      </c>
      <c r="B262" s="33" t="s">
        <v>170</v>
      </c>
      <c r="C262" s="33" t="s">
        <v>1409</v>
      </c>
      <c r="D262" s="33" t="s">
        <v>1410</v>
      </c>
      <c r="E262" s="33" t="s">
        <v>1422</v>
      </c>
      <c r="F262" s="2" t="s">
        <v>1456</v>
      </c>
      <c r="G262" s="33" t="s">
        <v>1454</v>
      </c>
      <c r="H262" s="26" t="s">
        <v>167</v>
      </c>
      <c r="I262" s="79">
        <v>75</v>
      </c>
      <c r="J262" s="3">
        <v>0.75</v>
      </c>
      <c r="K262" s="139">
        <f t="shared" si="44"/>
        <v>131.25</v>
      </c>
      <c r="L262" s="103">
        <f t="shared" si="48"/>
        <v>118.125</v>
      </c>
      <c r="M262" s="103">
        <f t="shared" si="49"/>
        <v>112.49437499999999</v>
      </c>
      <c r="N262" s="108">
        <f t="shared" si="50"/>
        <v>157.5</v>
      </c>
      <c r="O262" s="64" t="s">
        <v>168</v>
      </c>
      <c r="P262" s="102">
        <f t="shared" si="45"/>
        <v>129.36853124999999</v>
      </c>
      <c r="Q262" s="102">
        <f t="shared" si="46"/>
        <v>144.375</v>
      </c>
      <c r="R262" s="102">
        <f t="shared" si="47"/>
        <v>131.25</v>
      </c>
      <c r="S262" s="102">
        <f t="shared" si="51"/>
        <v>129.9375</v>
      </c>
      <c r="T262" s="102">
        <f t="shared" si="52"/>
        <v>112.49437499999999</v>
      </c>
      <c r="U262" s="18">
        <f t="shared" si="53"/>
        <v>135.84375</v>
      </c>
    </row>
    <row r="263" spans="1:21" ht="14.25" customHeight="1" x14ac:dyDescent="0.25">
      <c r="A263" s="80" t="s">
        <v>2174</v>
      </c>
      <c r="B263" s="33" t="s">
        <v>170</v>
      </c>
      <c r="C263" s="33" t="s">
        <v>1409</v>
      </c>
      <c r="D263" s="33" t="s">
        <v>1410</v>
      </c>
      <c r="E263" s="33" t="s">
        <v>1422</v>
      </c>
      <c r="F263" s="2" t="s">
        <v>1457</v>
      </c>
      <c r="G263" s="33" t="s">
        <v>1454</v>
      </c>
      <c r="H263" s="26" t="s">
        <v>167</v>
      </c>
      <c r="I263" s="79">
        <v>75</v>
      </c>
      <c r="J263" s="3">
        <v>0.75</v>
      </c>
      <c r="K263" s="139">
        <f t="shared" si="44"/>
        <v>131.25</v>
      </c>
      <c r="L263" s="103">
        <f t="shared" si="48"/>
        <v>118.125</v>
      </c>
      <c r="M263" s="103">
        <f t="shared" si="49"/>
        <v>112.49437499999999</v>
      </c>
      <c r="N263" s="108">
        <f t="shared" si="50"/>
        <v>157.5</v>
      </c>
      <c r="O263" s="64" t="s">
        <v>168</v>
      </c>
      <c r="P263" s="102">
        <f t="shared" si="45"/>
        <v>129.36853124999999</v>
      </c>
      <c r="Q263" s="102">
        <f t="shared" si="46"/>
        <v>144.375</v>
      </c>
      <c r="R263" s="102">
        <f t="shared" si="47"/>
        <v>131.25</v>
      </c>
      <c r="S263" s="102">
        <f t="shared" si="51"/>
        <v>129.9375</v>
      </c>
      <c r="T263" s="102">
        <f t="shared" si="52"/>
        <v>112.49437499999999</v>
      </c>
      <c r="U263" s="18">
        <f t="shared" si="53"/>
        <v>135.84375</v>
      </c>
    </row>
    <row r="264" spans="1:21" ht="14.25" customHeight="1" x14ac:dyDescent="0.25">
      <c r="A264" s="80" t="s">
        <v>2175</v>
      </c>
      <c r="B264" s="33" t="s">
        <v>170</v>
      </c>
      <c r="C264" s="33" t="s">
        <v>1409</v>
      </c>
      <c r="D264" s="33" t="s">
        <v>1410</v>
      </c>
      <c r="E264" s="33" t="s">
        <v>1422</v>
      </c>
      <c r="F264" s="2" t="s">
        <v>1458</v>
      </c>
      <c r="G264" s="33" t="s">
        <v>1454</v>
      </c>
      <c r="H264" s="26" t="s">
        <v>167</v>
      </c>
      <c r="I264" s="79">
        <v>75</v>
      </c>
      <c r="J264" s="3">
        <v>0.75</v>
      </c>
      <c r="K264" s="139">
        <f t="shared" si="44"/>
        <v>131.25</v>
      </c>
      <c r="L264" s="103">
        <f t="shared" si="48"/>
        <v>118.125</v>
      </c>
      <c r="M264" s="103">
        <f t="shared" si="49"/>
        <v>112.49437499999999</v>
      </c>
      <c r="N264" s="108">
        <f t="shared" si="50"/>
        <v>157.5</v>
      </c>
      <c r="O264" s="64" t="s">
        <v>168</v>
      </c>
      <c r="P264" s="102">
        <f t="shared" si="45"/>
        <v>129.36853124999999</v>
      </c>
      <c r="Q264" s="102">
        <f t="shared" si="46"/>
        <v>144.375</v>
      </c>
      <c r="R264" s="102">
        <f t="shared" si="47"/>
        <v>131.25</v>
      </c>
      <c r="S264" s="102">
        <f t="shared" si="51"/>
        <v>129.9375</v>
      </c>
      <c r="T264" s="102">
        <f t="shared" si="52"/>
        <v>112.49437499999999</v>
      </c>
      <c r="U264" s="18">
        <f t="shared" si="53"/>
        <v>135.84375</v>
      </c>
    </row>
    <row r="265" spans="1:21" ht="14.25" customHeight="1" x14ac:dyDescent="0.25">
      <c r="A265" s="80" t="s">
        <v>2176</v>
      </c>
      <c r="B265" s="33" t="s">
        <v>170</v>
      </c>
      <c r="C265" s="33" t="s">
        <v>1409</v>
      </c>
      <c r="D265" s="33" t="s">
        <v>1410</v>
      </c>
      <c r="E265" s="33" t="s">
        <v>1422</v>
      </c>
      <c r="F265" s="2" t="s">
        <v>1459</v>
      </c>
      <c r="G265" s="33" t="s">
        <v>1460</v>
      </c>
      <c r="H265" s="26" t="s">
        <v>167</v>
      </c>
      <c r="I265" s="79">
        <v>95</v>
      </c>
      <c r="J265" s="3">
        <v>0.75</v>
      </c>
      <c r="K265" s="139">
        <f t="shared" si="44"/>
        <v>166.25</v>
      </c>
      <c r="L265" s="103">
        <f t="shared" si="48"/>
        <v>149.625</v>
      </c>
      <c r="M265" s="103">
        <f t="shared" si="49"/>
        <v>142.492875</v>
      </c>
      <c r="N265" s="108">
        <f t="shared" si="50"/>
        <v>199.5</v>
      </c>
      <c r="O265" s="64" t="s">
        <v>168</v>
      </c>
      <c r="P265" s="102">
        <f t="shared" si="45"/>
        <v>163.86680625</v>
      </c>
      <c r="Q265" s="102">
        <f t="shared" si="46"/>
        <v>182.87500000000003</v>
      </c>
      <c r="R265" s="102">
        <f t="shared" si="47"/>
        <v>166.25</v>
      </c>
      <c r="S265" s="102">
        <f t="shared" si="51"/>
        <v>164.58750000000001</v>
      </c>
      <c r="T265" s="102">
        <f t="shared" si="52"/>
        <v>142.492875</v>
      </c>
      <c r="U265" s="18">
        <f t="shared" si="53"/>
        <v>172.06874999999999</v>
      </c>
    </row>
    <row r="266" spans="1:21" ht="14.25" customHeight="1" x14ac:dyDescent="0.25">
      <c r="A266" s="80" t="s">
        <v>2177</v>
      </c>
      <c r="B266" s="33" t="s">
        <v>170</v>
      </c>
      <c r="C266" s="33" t="s">
        <v>1409</v>
      </c>
      <c r="D266" s="33" t="s">
        <v>1410</v>
      </c>
      <c r="E266" s="33" t="s">
        <v>1422</v>
      </c>
      <c r="F266" s="2" t="s">
        <v>1461</v>
      </c>
      <c r="G266" s="33" t="s">
        <v>1460</v>
      </c>
      <c r="H266" s="26" t="s">
        <v>167</v>
      </c>
      <c r="I266" s="79">
        <v>95</v>
      </c>
      <c r="J266" s="3">
        <v>0.75</v>
      </c>
      <c r="K266" s="139">
        <f t="shared" si="44"/>
        <v>166.25</v>
      </c>
      <c r="L266" s="103">
        <f t="shared" si="48"/>
        <v>149.625</v>
      </c>
      <c r="M266" s="103">
        <f t="shared" si="49"/>
        <v>142.492875</v>
      </c>
      <c r="N266" s="108">
        <f t="shared" si="50"/>
        <v>199.5</v>
      </c>
      <c r="O266" s="64" t="s">
        <v>168</v>
      </c>
      <c r="P266" s="102">
        <f t="shared" si="45"/>
        <v>163.86680625</v>
      </c>
      <c r="Q266" s="102">
        <f t="shared" si="46"/>
        <v>182.87500000000003</v>
      </c>
      <c r="R266" s="102">
        <f t="shared" si="47"/>
        <v>166.25</v>
      </c>
      <c r="S266" s="102">
        <f t="shared" si="51"/>
        <v>164.58750000000001</v>
      </c>
      <c r="T266" s="102">
        <f t="shared" si="52"/>
        <v>142.492875</v>
      </c>
      <c r="U266" s="18">
        <f t="shared" si="53"/>
        <v>172.06874999999999</v>
      </c>
    </row>
    <row r="267" spans="1:21" ht="14.25" customHeight="1" x14ac:dyDescent="0.25">
      <c r="A267" s="80" t="s">
        <v>2178</v>
      </c>
      <c r="B267" s="33" t="s">
        <v>170</v>
      </c>
      <c r="C267" s="33" t="s">
        <v>1409</v>
      </c>
      <c r="D267" s="33" t="s">
        <v>1410</v>
      </c>
      <c r="E267" s="33" t="s">
        <v>1422</v>
      </c>
      <c r="F267" s="2" t="s">
        <v>1462</v>
      </c>
      <c r="G267" s="33" t="s">
        <v>1460</v>
      </c>
      <c r="H267" s="26" t="s">
        <v>167</v>
      </c>
      <c r="I267" s="79">
        <v>95</v>
      </c>
      <c r="J267" s="3">
        <v>0.75</v>
      </c>
      <c r="K267" s="139">
        <f t="shared" si="44"/>
        <v>166.25</v>
      </c>
      <c r="L267" s="103">
        <f t="shared" si="48"/>
        <v>149.625</v>
      </c>
      <c r="M267" s="103">
        <f t="shared" si="49"/>
        <v>142.492875</v>
      </c>
      <c r="N267" s="108">
        <f t="shared" si="50"/>
        <v>199.5</v>
      </c>
      <c r="O267" s="64" t="s">
        <v>168</v>
      </c>
      <c r="P267" s="102">
        <f t="shared" si="45"/>
        <v>163.86680625</v>
      </c>
      <c r="Q267" s="102">
        <f t="shared" si="46"/>
        <v>182.87500000000003</v>
      </c>
      <c r="R267" s="102">
        <f t="shared" si="47"/>
        <v>166.25</v>
      </c>
      <c r="S267" s="102">
        <f t="shared" si="51"/>
        <v>164.58750000000001</v>
      </c>
      <c r="T267" s="102">
        <f t="shared" si="52"/>
        <v>142.492875</v>
      </c>
      <c r="U267" s="18">
        <f t="shared" si="53"/>
        <v>172.06874999999999</v>
      </c>
    </row>
    <row r="268" spans="1:21" ht="14.25" customHeight="1" x14ac:dyDescent="0.25">
      <c r="A268" s="80" t="s">
        <v>2179</v>
      </c>
      <c r="B268" s="33" t="s">
        <v>170</v>
      </c>
      <c r="C268" s="33" t="s">
        <v>1409</v>
      </c>
      <c r="D268" s="33" t="s">
        <v>1410</v>
      </c>
      <c r="E268" s="33" t="s">
        <v>1422</v>
      </c>
      <c r="F268" s="2" t="s">
        <v>1463</v>
      </c>
      <c r="G268" s="33" t="s">
        <v>1460</v>
      </c>
      <c r="H268" s="26" t="s">
        <v>167</v>
      </c>
      <c r="I268" s="79">
        <v>95</v>
      </c>
      <c r="J268" s="3">
        <v>0.75</v>
      </c>
      <c r="K268" s="139">
        <f t="shared" si="44"/>
        <v>166.25</v>
      </c>
      <c r="L268" s="103">
        <f t="shared" si="48"/>
        <v>149.625</v>
      </c>
      <c r="M268" s="103">
        <f t="shared" si="49"/>
        <v>142.492875</v>
      </c>
      <c r="N268" s="108">
        <f t="shared" si="50"/>
        <v>199.5</v>
      </c>
      <c r="O268" s="64" t="s">
        <v>168</v>
      </c>
      <c r="P268" s="102">
        <f t="shared" si="45"/>
        <v>163.86680625</v>
      </c>
      <c r="Q268" s="102">
        <f t="shared" si="46"/>
        <v>182.87500000000003</v>
      </c>
      <c r="R268" s="102">
        <f t="shared" si="47"/>
        <v>166.25</v>
      </c>
      <c r="S268" s="102">
        <f t="shared" si="51"/>
        <v>164.58750000000001</v>
      </c>
      <c r="T268" s="102">
        <f t="shared" si="52"/>
        <v>142.492875</v>
      </c>
      <c r="U268" s="18">
        <f t="shared" si="53"/>
        <v>172.06874999999999</v>
      </c>
    </row>
    <row r="269" spans="1:21" ht="14.25" customHeight="1" x14ac:dyDescent="0.25">
      <c r="A269" s="80" t="s">
        <v>2180</v>
      </c>
      <c r="B269" s="33" t="s">
        <v>170</v>
      </c>
      <c r="C269" s="33" t="s">
        <v>1409</v>
      </c>
      <c r="D269" s="33" t="s">
        <v>1410</v>
      </c>
      <c r="E269" s="33" t="s">
        <v>1422</v>
      </c>
      <c r="F269" s="2" t="s">
        <v>1464</v>
      </c>
      <c r="G269" s="33" t="s">
        <v>1460</v>
      </c>
      <c r="H269" s="26" t="s">
        <v>167</v>
      </c>
      <c r="I269" s="79">
        <v>95</v>
      </c>
      <c r="J269" s="3">
        <v>0.75</v>
      </c>
      <c r="K269" s="139">
        <f t="shared" si="44"/>
        <v>166.25</v>
      </c>
      <c r="L269" s="103">
        <f t="shared" si="48"/>
        <v>149.625</v>
      </c>
      <c r="M269" s="103">
        <f t="shared" si="49"/>
        <v>142.492875</v>
      </c>
      <c r="N269" s="108">
        <f t="shared" si="50"/>
        <v>199.5</v>
      </c>
      <c r="O269" s="64" t="s">
        <v>168</v>
      </c>
      <c r="P269" s="102">
        <f t="shared" si="45"/>
        <v>163.86680625</v>
      </c>
      <c r="Q269" s="102">
        <f t="shared" si="46"/>
        <v>182.87500000000003</v>
      </c>
      <c r="R269" s="102">
        <f t="shared" si="47"/>
        <v>166.25</v>
      </c>
      <c r="S269" s="102">
        <f t="shared" si="51"/>
        <v>164.58750000000001</v>
      </c>
      <c r="T269" s="102">
        <f t="shared" si="52"/>
        <v>142.492875</v>
      </c>
      <c r="U269" s="18">
        <f t="shared" si="53"/>
        <v>172.06874999999999</v>
      </c>
    </row>
    <row r="270" spans="1:21" ht="14.25" customHeight="1" x14ac:dyDescent="0.25">
      <c r="A270" s="80" t="s">
        <v>2181</v>
      </c>
      <c r="B270" s="33" t="s">
        <v>170</v>
      </c>
      <c r="C270" s="33" t="s">
        <v>171</v>
      </c>
      <c r="D270" s="33" t="s">
        <v>1380</v>
      </c>
      <c r="E270" s="33" t="s">
        <v>1465</v>
      </c>
      <c r="F270" s="2" t="s">
        <v>1466</v>
      </c>
      <c r="G270" s="33" t="s">
        <v>1467</v>
      </c>
      <c r="H270" s="26" t="s">
        <v>167</v>
      </c>
      <c r="I270" s="79">
        <v>240</v>
      </c>
      <c r="J270" s="3">
        <v>0.75</v>
      </c>
      <c r="K270" s="139">
        <f t="shared" si="44"/>
        <v>420</v>
      </c>
      <c r="L270" s="103">
        <f t="shared" si="48"/>
        <v>378</v>
      </c>
      <c r="M270" s="103">
        <f t="shared" si="49"/>
        <v>359.98199999999997</v>
      </c>
      <c r="N270" s="108">
        <f t="shared" si="50"/>
        <v>504</v>
      </c>
      <c r="O270" s="64" t="s">
        <v>168</v>
      </c>
      <c r="P270" s="102">
        <f t="shared" si="45"/>
        <v>413.97929999999991</v>
      </c>
      <c r="Q270" s="102">
        <f t="shared" si="46"/>
        <v>462.00000000000006</v>
      </c>
      <c r="R270" s="102">
        <f t="shared" si="47"/>
        <v>420</v>
      </c>
      <c r="S270" s="102">
        <f t="shared" si="51"/>
        <v>415.8</v>
      </c>
      <c r="T270" s="102">
        <f t="shared" si="52"/>
        <v>359.98199999999997</v>
      </c>
      <c r="U270" s="18">
        <f t="shared" si="53"/>
        <v>434.7</v>
      </c>
    </row>
    <row r="271" spans="1:21" ht="14.25" customHeight="1" x14ac:dyDescent="0.25">
      <c r="A271" s="80" t="s">
        <v>2182</v>
      </c>
      <c r="B271" s="33" t="s">
        <v>170</v>
      </c>
      <c r="C271" s="33" t="s">
        <v>171</v>
      </c>
      <c r="D271" s="33" t="s">
        <v>1380</v>
      </c>
      <c r="E271" s="33" t="s">
        <v>1465</v>
      </c>
      <c r="F271" s="2" t="s">
        <v>1468</v>
      </c>
      <c r="G271" s="33" t="s">
        <v>1467</v>
      </c>
      <c r="H271" s="26" t="s">
        <v>167</v>
      </c>
      <c r="I271" s="79">
        <v>240</v>
      </c>
      <c r="J271" s="3">
        <v>0.75</v>
      </c>
      <c r="K271" s="139">
        <f t="shared" si="44"/>
        <v>420</v>
      </c>
      <c r="L271" s="103">
        <f t="shared" si="48"/>
        <v>378</v>
      </c>
      <c r="M271" s="103">
        <f t="shared" si="49"/>
        <v>359.98199999999997</v>
      </c>
      <c r="N271" s="108">
        <f t="shared" si="50"/>
        <v>504</v>
      </c>
      <c r="O271" s="64" t="s">
        <v>168</v>
      </c>
      <c r="P271" s="102">
        <f t="shared" si="45"/>
        <v>413.97929999999991</v>
      </c>
      <c r="Q271" s="102">
        <f t="shared" si="46"/>
        <v>462.00000000000006</v>
      </c>
      <c r="R271" s="102">
        <f t="shared" si="47"/>
        <v>420</v>
      </c>
      <c r="S271" s="102">
        <f t="shared" si="51"/>
        <v>415.8</v>
      </c>
      <c r="T271" s="102">
        <f t="shared" si="52"/>
        <v>359.98199999999997</v>
      </c>
      <c r="U271" s="18">
        <f t="shared" si="53"/>
        <v>434.7</v>
      </c>
    </row>
    <row r="272" spans="1:21" ht="14.25" customHeight="1" x14ac:dyDescent="0.25">
      <c r="A272" s="80" t="s">
        <v>2183</v>
      </c>
      <c r="B272" s="33" t="s">
        <v>170</v>
      </c>
      <c r="C272" s="33" t="s">
        <v>171</v>
      </c>
      <c r="D272" s="33" t="s">
        <v>1380</v>
      </c>
      <c r="E272" s="33" t="s">
        <v>1465</v>
      </c>
      <c r="F272" s="2" t="s">
        <v>1469</v>
      </c>
      <c r="G272" s="33" t="s">
        <v>1467</v>
      </c>
      <c r="H272" s="26" t="s">
        <v>167</v>
      </c>
      <c r="I272" s="79">
        <v>240</v>
      </c>
      <c r="J272" s="3">
        <v>0.75</v>
      </c>
      <c r="K272" s="139">
        <f t="shared" ref="K272:K335" si="54">I272*1.75</f>
        <v>420</v>
      </c>
      <c r="L272" s="103">
        <f t="shared" si="48"/>
        <v>378</v>
      </c>
      <c r="M272" s="103">
        <f t="shared" si="49"/>
        <v>359.98199999999997</v>
      </c>
      <c r="N272" s="108">
        <f t="shared" si="50"/>
        <v>504</v>
      </c>
      <c r="O272" s="64" t="s">
        <v>168</v>
      </c>
      <c r="P272" s="102">
        <f t="shared" si="45"/>
        <v>413.97929999999991</v>
      </c>
      <c r="Q272" s="102">
        <f t="shared" si="46"/>
        <v>462.00000000000006</v>
      </c>
      <c r="R272" s="102">
        <f t="shared" si="47"/>
        <v>420</v>
      </c>
      <c r="S272" s="102">
        <f t="shared" si="51"/>
        <v>415.8</v>
      </c>
      <c r="T272" s="102">
        <f t="shared" si="52"/>
        <v>359.98199999999997</v>
      </c>
      <c r="U272" s="18">
        <f t="shared" si="53"/>
        <v>434.7</v>
      </c>
    </row>
    <row r="273" spans="1:21" ht="14.25" customHeight="1" x14ac:dyDescent="0.25">
      <c r="A273" s="80" t="s">
        <v>2184</v>
      </c>
      <c r="B273" s="33" t="s">
        <v>170</v>
      </c>
      <c r="C273" s="33" t="s">
        <v>171</v>
      </c>
      <c r="D273" s="33" t="s">
        <v>1380</v>
      </c>
      <c r="E273" s="33" t="s">
        <v>1465</v>
      </c>
      <c r="F273" s="2" t="s">
        <v>1470</v>
      </c>
      <c r="G273" s="33" t="s">
        <v>1467</v>
      </c>
      <c r="H273" s="26" t="s">
        <v>167</v>
      </c>
      <c r="I273" s="79">
        <v>240</v>
      </c>
      <c r="J273" s="3">
        <v>0.75</v>
      </c>
      <c r="K273" s="139">
        <f t="shared" si="54"/>
        <v>420</v>
      </c>
      <c r="L273" s="103">
        <f t="shared" si="48"/>
        <v>378</v>
      </c>
      <c r="M273" s="103">
        <f t="shared" si="49"/>
        <v>359.98199999999997</v>
      </c>
      <c r="N273" s="108">
        <f t="shared" si="50"/>
        <v>504</v>
      </c>
      <c r="O273" s="64" t="s">
        <v>168</v>
      </c>
      <c r="P273" s="102">
        <f t="shared" si="45"/>
        <v>413.97929999999991</v>
      </c>
      <c r="Q273" s="102">
        <f t="shared" si="46"/>
        <v>462.00000000000006</v>
      </c>
      <c r="R273" s="102">
        <f t="shared" si="47"/>
        <v>420</v>
      </c>
      <c r="S273" s="102">
        <f t="shared" si="51"/>
        <v>415.8</v>
      </c>
      <c r="T273" s="102">
        <f t="shared" si="52"/>
        <v>359.98199999999997</v>
      </c>
      <c r="U273" s="18">
        <f t="shared" si="53"/>
        <v>434.7</v>
      </c>
    </row>
    <row r="274" spans="1:21" ht="14.25" customHeight="1" x14ac:dyDescent="0.25">
      <c r="A274" s="80" t="s">
        <v>2185</v>
      </c>
      <c r="B274" s="33" t="s">
        <v>170</v>
      </c>
      <c r="C274" s="33" t="s">
        <v>171</v>
      </c>
      <c r="D274" s="33" t="s">
        <v>1380</v>
      </c>
      <c r="E274" s="33" t="s">
        <v>1465</v>
      </c>
      <c r="F274" s="2" t="s">
        <v>1471</v>
      </c>
      <c r="G274" s="33" t="s">
        <v>1467</v>
      </c>
      <c r="H274" s="26" t="s">
        <v>167</v>
      </c>
      <c r="I274" s="79">
        <v>240</v>
      </c>
      <c r="J274" s="3">
        <v>0.75</v>
      </c>
      <c r="K274" s="139">
        <f t="shared" si="54"/>
        <v>420</v>
      </c>
      <c r="L274" s="103">
        <f t="shared" si="48"/>
        <v>378</v>
      </c>
      <c r="M274" s="103">
        <f t="shared" si="49"/>
        <v>359.98199999999997</v>
      </c>
      <c r="N274" s="108">
        <f t="shared" si="50"/>
        <v>504</v>
      </c>
      <c r="O274" s="64" t="s">
        <v>168</v>
      </c>
      <c r="P274" s="102">
        <f t="shared" si="45"/>
        <v>413.97929999999991</v>
      </c>
      <c r="Q274" s="102">
        <f t="shared" si="46"/>
        <v>462.00000000000006</v>
      </c>
      <c r="R274" s="102">
        <f t="shared" si="47"/>
        <v>420</v>
      </c>
      <c r="S274" s="102">
        <f t="shared" si="51"/>
        <v>415.8</v>
      </c>
      <c r="T274" s="102">
        <f t="shared" si="52"/>
        <v>359.98199999999997</v>
      </c>
      <c r="U274" s="18">
        <f t="shared" si="53"/>
        <v>434.7</v>
      </c>
    </row>
    <row r="275" spans="1:21" ht="14.25" customHeight="1" x14ac:dyDescent="0.25">
      <c r="A275" s="80" t="s">
        <v>2186</v>
      </c>
      <c r="B275" s="33" t="s">
        <v>170</v>
      </c>
      <c r="C275" s="33" t="s">
        <v>1472</v>
      </c>
      <c r="D275" s="33" t="s">
        <v>1473</v>
      </c>
      <c r="E275" s="33" t="s">
        <v>1465</v>
      </c>
      <c r="F275" s="2" t="s">
        <v>1474</v>
      </c>
      <c r="G275" s="33" t="s">
        <v>1475</v>
      </c>
      <c r="H275" s="26" t="s">
        <v>167</v>
      </c>
      <c r="I275" s="79">
        <v>285</v>
      </c>
      <c r="J275" s="3">
        <v>0.75</v>
      </c>
      <c r="K275" s="139">
        <f t="shared" si="54"/>
        <v>498.75</v>
      </c>
      <c r="L275" s="103">
        <f t="shared" si="48"/>
        <v>448.875</v>
      </c>
      <c r="M275" s="103">
        <f t="shared" si="49"/>
        <v>427.47862499999997</v>
      </c>
      <c r="N275" s="108">
        <f t="shared" si="50"/>
        <v>598.5</v>
      </c>
      <c r="O275" s="64" t="s">
        <v>168</v>
      </c>
      <c r="P275" s="102">
        <f t="shared" si="45"/>
        <v>491.6004187499999</v>
      </c>
      <c r="Q275" s="102">
        <f t="shared" si="46"/>
        <v>548.625</v>
      </c>
      <c r="R275" s="102">
        <f t="shared" si="47"/>
        <v>498.75</v>
      </c>
      <c r="S275" s="102">
        <f t="shared" si="51"/>
        <v>493.76250000000005</v>
      </c>
      <c r="T275" s="102">
        <f t="shared" si="52"/>
        <v>427.47862499999997</v>
      </c>
      <c r="U275" s="18">
        <f t="shared" si="53"/>
        <v>516.20624999999995</v>
      </c>
    </row>
    <row r="276" spans="1:21" ht="14.25" customHeight="1" x14ac:dyDescent="0.25">
      <c r="A276" s="80" t="s">
        <v>2187</v>
      </c>
      <c r="B276" s="33" t="s">
        <v>170</v>
      </c>
      <c r="C276" s="33" t="s">
        <v>1472</v>
      </c>
      <c r="D276" s="33" t="s">
        <v>1473</v>
      </c>
      <c r="E276" s="33" t="s">
        <v>1465</v>
      </c>
      <c r="F276" s="2" t="s">
        <v>1476</v>
      </c>
      <c r="G276" s="33" t="s">
        <v>1475</v>
      </c>
      <c r="H276" s="26" t="s">
        <v>167</v>
      </c>
      <c r="I276" s="79">
        <v>285</v>
      </c>
      <c r="J276" s="3">
        <v>0.75</v>
      </c>
      <c r="K276" s="139">
        <f t="shared" si="54"/>
        <v>498.75</v>
      </c>
      <c r="L276" s="103">
        <f t="shared" si="48"/>
        <v>448.875</v>
      </c>
      <c r="M276" s="103">
        <f t="shared" si="49"/>
        <v>427.47862499999997</v>
      </c>
      <c r="N276" s="108">
        <f t="shared" si="50"/>
        <v>598.5</v>
      </c>
      <c r="O276" s="64" t="s">
        <v>168</v>
      </c>
      <c r="P276" s="102">
        <f t="shared" si="45"/>
        <v>491.6004187499999</v>
      </c>
      <c r="Q276" s="102">
        <f t="shared" si="46"/>
        <v>548.625</v>
      </c>
      <c r="R276" s="102">
        <f t="shared" si="47"/>
        <v>498.75</v>
      </c>
      <c r="S276" s="102">
        <f t="shared" si="51"/>
        <v>493.76250000000005</v>
      </c>
      <c r="T276" s="102">
        <f t="shared" si="52"/>
        <v>427.47862499999997</v>
      </c>
      <c r="U276" s="18">
        <f t="shared" si="53"/>
        <v>516.20624999999995</v>
      </c>
    </row>
    <row r="277" spans="1:21" ht="14.25" customHeight="1" x14ac:dyDescent="0.25">
      <c r="A277" s="80" t="s">
        <v>2188</v>
      </c>
      <c r="B277" s="33" t="s">
        <v>170</v>
      </c>
      <c r="C277" s="33" t="s">
        <v>1472</v>
      </c>
      <c r="D277" s="33" t="s">
        <v>1473</v>
      </c>
      <c r="E277" s="33" t="s">
        <v>1465</v>
      </c>
      <c r="F277" s="2" t="s">
        <v>1477</v>
      </c>
      <c r="G277" s="33" t="s">
        <v>1475</v>
      </c>
      <c r="H277" s="26" t="s">
        <v>167</v>
      </c>
      <c r="I277" s="79">
        <v>285</v>
      </c>
      <c r="J277" s="3">
        <v>0.75</v>
      </c>
      <c r="K277" s="139">
        <f t="shared" si="54"/>
        <v>498.75</v>
      </c>
      <c r="L277" s="103">
        <f t="shared" si="48"/>
        <v>448.875</v>
      </c>
      <c r="M277" s="103">
        <f t="shared" si="49"/>
        <v>427.47862499999997</v>
      </c>
      <c r="N277" s="108">
        <f t="shared" si="50"/>
        <v>598.5</v>
      </c>
      <c r="O277" s="64" t="s">
        <v>168</v>
      </c>
      <c r="P277" s="102">
        <f t="shared" si="45"/>
        <v>491.6004187499999</v>
      </c>
      <c r="Q277" s="102">
        <f t="shared" si="46"/>
        <v>548.625</v>
      </c>
      <c r="R277" s="102">
        <f t="shared" si="47"/>
        <v>498.75</v>
      </c>
      <c r="S277" s="102">
        <f t="shared" si="51"/>
        <v>493.76250000000005</v>
      </c>
      <c r="T277" s="102">
        <f t="shared" si="52"/>
        <v>427.47862499999997</v>
      </c>
      <c r="U277" s="18">
        <f t="shared" si="53"/>
        <v>516.20624999999995</v>
      </c>
    </row>
    <row r="278" spans="1:21" ht="14.25" customHeight="1" x14ac:dyDescent="0.25">
      <c r="A278" s="80" t="s">
        <v>2189</v>
      </c>
      <c r="B278" s="33" t="s">
        <v>170</v>
      </c>
      <c r="C278" s="33" t="s">
        <v>1472</v>
      </c>
      <c r="D278" s="33" t="s">
        <v>1473</v>
      </c>
      <c r="E278" s="33" t="s">
        <v>1465</v>
      </c>
      <c r="F278" s="2" t="s">
        <v>1478</v>
      </c>
      <c r="G278" s="33" t="s">
        <v>1475</v>
      </c>
      <c r="H278" s="26" t="s">
        <v>167</v>
      </c>
      <c r="I278" s="79">
        <v>285</v>
      </c>
      <c r="J278" s="3">
        <v>0.75</v>
      </c>
      <c r="K278" s="139">
        <f t="shared" si="54"/>
        <v>498.75</v>
      </c>
      <c r="L278" s="103">
        <f t="shared" si="48"/>
        <v>448.875</v>
      </c>
      <c r="M278" s="103">
        <f t="shared" si="49"/>
        <v>427.47862499999997</v>
      </c>
      <c r="N278" s="108">
        <f t="shared" si="50"/>
        <v>598.5</v>
      </c>
      <c r="O278" s="64" t="s">
        <v>168</v>
      </c>
      <c r="P278" s="102">
        <f t="shared" si="45"/>
        <v>491.6004187499999</v>
      </c>
      <c r="Q278" s="102">
        <f t="shared" si="46"/>
        <v>548.625</v>
      </c>
      <c r="R278" s="102">
        <f t="shared" si="47"/>
        <v>498.75</v>
      </c>
      <c r="S278" s="102">
        <f t="shared" si="51"/>
        <v>493.76250000000005</v>
      </c>
      <c r="T278" s="102">
        <f t="shared" si="52"/>
        <v>427.47862499999997</v>
      </c>
      <c r="U278" s="18">
        <f t="shared" si="53"/>
        <v>516.20624999999995</v>
      </c>
    </row>
    <row r="279" spans="1:21" ht="14.25" customHeight="1" x14ac:dyDescent="0.25">
      <c r="A279" s="80" t="s">
        <v>2190</v>
      </c>
      <c r="B279" s="33" t="s">
        <v>170</v>
      </c>
      <c r="C279" s="33" t="s">
        <v>1472</v>
      </c>
      <c r="D279" s="33" t="s">
        <v>1473</v>
      </c>
      <c r="E279" s="33" t="s">
        <v>1465</v>
      </c>
      <c r="F279" s="2" t="s">
        <v>1479</v>
      </c>
      <c r="G279" s="33" t="s">
        <v>1475</v>
      </c>
      <c r="H279" s="26" t="s">
        <v>167</v>
      </c>
      <c r="I279" s="79">
        <v>285</v>
      </c>
      <c r="J279" s="3">
        <v>0.75</v>
      </c>
      <c r="K279" s="139">
        <f t="shared" si="54"/>
        <v>498.75</v>
      </c>
      <c r="L279" s="103">
        <f t="shared" si="48"/>
        <v>448.875</v>
      </c>
      <c r="M279" s="103">
        <f t="shared" si="49"/>
        <v>427.47862499999997</v>
      </c>
      <c r="N279" s="108">
        <f t="shared" si="50"/>
        <v>598.5</v>
      </c>
      <c r="O279" s="64" t="s">
        <v>168</v>
      </c>
      <c r="P279" s="102">
        <f t="shared" si="45"/>
        <v>491.6004187499999</v>
      </c>
      <c r="Q279" s="102">
        <f t="shared" si="46"/>
        <v>548.625</v>
      </c>
      <c r="R279" s="102">
        <f t="shared" si="47"/>
        <v>498.75</v>
      </c>
      <c r="S279" s="102">
        <f t="shared" si="51"/>
        <v>493.76250000000005</v>
      </c>
      <c r="T279" s="102">
        <f t="shared" si="52"/>
        <v>427.47862499999997</v>
      </c>
      <c r="U279" s="18">
        <f t="shared" si="53"/>
        <v>516.20624999999995</v>
      </c>
    </row>
    <row r="280" spans="1:21" ht="14.25" customHeight="1" x14ac:dyDescent="0.25">
      <c r="A280" s="80" t="s">
        <v>2191</v>
      </c>
      <c r="B280" s="33" t="s">
        <v>170</v>
      </c>
      <c r="C280" s="33" t="s">
        <v>204</v>
      </c>
      <c r="D280" s="33" t="s">
        <v>1387</v>
      </c>
      <c r="E280" s="33" t="s">
        <v>1465</v>
      </c>
      <c r="F280" s="2" t="s">
        <v>1480</v>
      </c>
      <c r="G280" s="33" t="s">
        <v>1481</v>
      </c>
      <c r="H280" s="26" t="s">
        <v>167</v>
      </c>
      <c r="I280" s="79">
        <v>325</v>
      </c>
      <c r="J280" s="3">
        <v>0.75</v>
      </c>
      <c r="K280" s="139">
        <f t="shared" si="54"/>
        <v>568.75</v>
      </c>
      <c r="L280" s="103">
        <f t="shared" si="48"/>
        <v>511.875</v>
      </c>
      <c r="M280" s="103">
        <f t="shared" si="49"/>
        <v>487.47562499999998</v>
      </c>
      <c r="N280" s="108">
        <f t="shared" si="50"/>
        <v>682.5</v>
      </c>
      <c r="O280" s="64" t="s">
        <v>168</v>
      </c>
      <c r="P280" s="102">
        <f t="shared" si="45"/>
        <v>560.59696874999997</v>
      </c>
      <c r="Q280" s="102">
        <f t="shared" si="46"/>
        <v>625.625</v>
      </c>
      <c r="R280" s="102">
        <f t="shared" si="47"/>
        <v>568.75</v>
      </c>
      <c r="S280" s="102">
        <f t="shared" si="51"/>
        <v>563.0625</v>
      </c>
      <c r="T280" s="102">
        <f t="shared" si="52"/>
        <v>487.47562499999998</v>
      </c>
      <c r="U280" s="18">
        <f t="shared" si="53"/>
        <v>588.65625</v>
      </c>
    </row>
    <row r="281" spans="1:21" ht="14.25" customHeight="1" x14ac:dyDescent="0.25">
      <c r="A281" s="80" t="s">
        <v>2192</v>
      </c>
      <c r="B281" s="33" t="s">
        <v>170</v>
      </c>
      <c r="C281" s="33" t="s">
        <v>204</v>
      </c>
      <c r="D281" s="33" t="s">
        <v>1387</v>
      </c>
      <c r="E281" s="33" t="s">
        <v>1465</v>
      </c>
      <c r="F281" s="2" t="s">
        <v>1482</v>
      </c>
      <c r="G281" s="33" t="s">
        <v>1481</v>
      </c>
      <c r="H281" s="26" t="s">
        <v>167</v>
      </c>
      <c r="I281" s="79">
        <v>325</v>
      </c>
      <c r="J281" s="3">
        <v>0.75</v>
      </c>
      <c r="K281" s="139">
        <f t="shared" si="54"/>
        <v>568.75</v>
      </c>
      <c r="L281" s="103">
        <f t="shared" si="48"/>
        <v>511.875</v>
      </c>
      <c r="M281" s="103">
        <f t="shared" si="49"/>
        <v>487.47562499999998</v>
      </c>
      <c r="N281" s="108">
        <f t="shared" si="50"/>
        <v>682.5</v>
      </c>
      <c r="O281" s="64" t="s">
        <v>168</v>
      </c>
      <c r="P281" s="102">
        <f t="shared" si="45"/>
        <v>560.59696874999997</v>
      </c>
      <c r="Q281" s="102">
        <f t="shared" si="46"/>
        <v>625.625</v>
      </c>
      <c r="R281" s="102">
        <f t="shared" si="47"/>
        <v>568.75</v>
      </c>
      <c r="S281" s="102">
        <f t="shared" si="51"/>
        <v>563.0625</v>
      </c>
      <c r="T281" s="102">
        <f t="shared" si="52"/>
        <v>487.47562499999998</v>
      </c>
      <c r="U281" s="18">
        <f t="shared" si="53"/>
        <v>588.65625</v>
      </c>
    </row>
    <row r="282" spans="1:21" ht="14.25" customHeight="1" x14ac:dyDescent="0.25">
      <c r="A282" s="80" t="s">
        <v>2193</v>
      </c>
      <c r="B282" s="33" t="s">
        <v>170</v>
      </c>
      <c r="C282" s="33" t="s">
        <v>204</v>
      </c>
      <c r="D282" s="33" t="s">
        <v>1387</v>
      </c>
      <c r="E282" s="33" t="s">
        <v>1465</v>
      </c>
      <c r="F282" s="2" t="s">
        <v>1483</v>
      </c>
      <c r="G282" s="33" t="s">
        <v>1481</v>
      </c>
      <c r="H282" s="26" t="s">
        <v>167</v>
      </c>
      <c r="I282" s="79">
        <v>325</v>
      </c>
      <c r="J282" s="3">
        <v>0.75</v>
      </c>
      <c r="K282" s="139">
        <f t="shared" si="54"/>
        <v>568.75</v>
      </c>
      <c r="L282" s="103">
        <f t="shared" si="48"/>
        <v>511.875</v>
      </c>
      <c r="M282" s="103">
        <f t="shared" si="49"/>
        <v>487.47562499999998</v>
      </c>
      <c r="N282" s="108">
        <f t="shared" si="50"/>
        <v>682.5</v>
      </c>
      <c r="O282" s="64" t="s">
        <v>168</v>
      </c>
      <c r="P282" s="102">
        <f t="shared" si="45"/>
        <v>560.59696874999997</v>
      </c>
      <c r="Q282" s="102">
        <f t="shared" si="46"/>
        <v>625.625</v>
      </c>
      <c r="R282" s="102">
        <f t="shared" si="47"/>
        <v>568.75</v>
      </c>
      <c r="S282" s="102">
        <f t="shared" si="51"/>
        <v>563.0625</v>
      </c>
      <c r="T282" s="102">
        <f t="shared" si="52"/>
        <v>487.47562499999998</v>
      </c>
      <c r="U282" s="18">
        <f t="shared" si="53"/>
        <v>588.65625</v>
      </c>
    </row>
    <row r="283" spans="1:21" ht="14.25" customHeight="1" x14ac:dyDescent="0.25">
      <c r="A283" s="80" t="s">
        <v>2194</v>
      </c>
      <c r="B283" s="33" t="s">
        <v>170</v>
      </c>
      <c r="C283" s="33" t="s">
        <v>204</v>
      </c>
      <c r="D283" s="33" t="s">
        <v>1387</v>
      </c>
      <c r="E283" s="33" t="s">
        <v>1465</v>
      </c>
      <c r="F283" s="2" t="s">
        <v>1484</v>
      </c>
      <c r="G283" s="33" t="s">
        <v>1481</v>
      </c>
      <c r="H283" s="26" t="s">
        <v>167</v>
      </c>
      <c r="I283" s="79">
        <v>325</v>
      </c>
      <c r="J283" s="3">
        <v>0.75</v>
      </c>
      <c r="K283" s="139">
        <f t="shared" si="54"/>
        <v>568.75</v>
      </c>
      <c r="L283" s="103">
        <f t="shared" si="48"/>
        <v>511.875</v>
      </c>
      <c r="M283" s="103">
        <f t="shared" si="49"/>
        <v>487.47562499999998</v>
      </c>
      <c r="N283" s="108">
        <f t="shared" si="50"/>
        <v>682.5</v>
      </c>
      <c r="O283" s="64" t="s">
        <v>168</v>
      </c>
      <c r="P283" s="102">
        <f t="shared" si="45"/>
        <v>560.59696874999997</v>
      </c>
      <c r="Q283" s="102">
        <f t="shared" si="46"/>
        <v>625.625</v>
      </c>
      <c r="R283" s="102">
        <f t="shared" si="47"/>
        <v>568.75</v>
      </c>
      <c r="S283" s="102">
        <f t="shared" si="51"/>
        <v>563.0625</v>
      </c>
      <c r="T283" s="102">
        <f t="shared" si="52"/>
        <v>487.47562499999998</v>
      </c>
      <c r="U283" s="18">
        <f t="shared" si="53"/>
        <v>588.65625</v>
      </c>
    </row>
    <row r="284" spans="1:21" ht="14.25" customHeight="1" x14ac:dyDescent="0.25">
      <c r="A284" s="80" t="s">
        <v>2195</v>
      </c>
      <c r="B284" s="33" t="s">
        <v>170</v>
      </c>
      <c r="C284" s="33" t="s">
        <v>204</v>
      </c>
      <c r="D284" s="33" t="s">
        <v>1387</v>
      </c>
      <c r="E284" s="33" t="s">
        <v>1465</v>
      </c>
      <c r="F284" s="2" t="s">
        <v>1485</v>
      </c>
      <c r="G284" s="33" t="s">
        <v>1481</v>
      </c>
      <c r="H284" s="26" t="s">
        <v>167</v>
      </c>
      <c r="I284" s="79">
        <v>325</v>
      </c>
      <c r="J284" s="3">
        <v>0.75</v>
      </c>
      <c r="K284" s="139">
        <f t="shared" si="54"/>
        <v>568.75</v>
      </c>
      <c r="L284" s="103">
        <f t="shared" si="48"/>
        <v>511.875</v>
      </c>
      <c r="M284" s="103">
        <f t="shared" si="49"/>
        <v>487.47562499999998</v>
      </c>
      <c r="N284" s="108">
        <f t="shared" si="50"/>
        <v>682.5</v>
      </c>
      <c r="O284" s="64" t="s">
        <v>168</v>
      </c>
      <c r="P284" s="102">
        <f t="shared" si="45"/>
        <v>560.59696874999997</v>
      </c>
      <c r="Q284" s="102">
        <f t="shared" si="46"/>
        <v>625.625</v>
      </c>
      <c r="R284" s="102">
        <f t="shared" si="47"/>
        <v>568.75</v>
      </c>
      <c r="S284" s="102">
        <f t="shared" si="51"/>
        <v>563.0625</v>
      </c>
      <c r="T284" s="102">
        <f t="shared" si="52"/>
        <v>487.47562499999998</v>
      </c>
      <c r="U284" s="18">
        <f t="shared" si="53"/>
        <v>588.65625</v>
      </c>
    </row>
    <row r="285" spans="1:21" ht="14.25" customHeight="1" x14ac:dyDescent="0.25">
      <c r="A285" s="80" t="s">
        <v>2196</v>
      </c>
      <c r="B285" s="33" t="s">
        <v>170</v>
      </c>
      <c r="C285" s="33" t="s">
        <v>204</v>
      </c>
      <c r="D285" s="33" t="s">
        <v>1387</v>
      </c>
      <c r="E285" s="33" t="s">
        <v>1465</v>
      </c>
      <c r="F285" s="2" t="s">
        <v>1486</v>
      </c>
      <c r="G285" s="33" t="s">
        <v>1487</v>
      </c>
      <c r="H285" s="26" t="s">
        <v>167</v>
      </c>
      <c r="I285" s="79">
        <v>375</v>
      </c>
      <c r="J285" s="3">
        <v>0.75</v>
      </c>
      <c r="K285" s="139">
        <f t="shared" si="54"/>
        <v>656.25</v>
      </c>
      <c r="L285" s="103">
        <f t="shared" si="48"/>
        <v>590.625</v>
      </c>
      <c r="M285" s="103">
        <f t="shared" si="49"/>
        <v>562.47187499999995</v>
      </c>
      <c r="N285" s="108">
        <f t="shared" si="50"/>
        <v>787.5</v>
      </c>
      <c r="O285" s="64" t="s">
        <v>168</v>
      </c>
      <c r="P285" s="102">
        <f t="shared" si="45"/>
        <v>646.84265624999989</v>
      </c>
      <c r="Q285" s="102">
        <f t="shared" si="46"/>
        <v>721.87500000000011</v>
      </c>
      <c r="R285" s="102">
        <f t="shared" si="47"/>
        <v>656.25</v>
      </c>
      <c r="S285" s="102">
        <f t="shared" si="51"/>
        <v>649.6875</v>
      </c>
      <c r="T285" s="102">
        <f t="shared" si="52"/>
        <v>562.47187499999995</v>
      </c>
      <c r="U285" s="18">
        <f t="shared" si="53"/>
        <v>679.21875</v>
      </c>
    </row>
    <row r="286" spans="1:21" ht="14.25" customHeight="1" x14ac:dyDescent="0.25">
      <c r="A286" s="80" t="s">
        <v>2197</v>
      </c>
      <c r="B286" s="33" t="s">
        <v>170</v>
      </c>
      <c r="C286" s="33" t="s">
        <v>204</v>
      </c>
      <c r="D286" s="33" t="s">
        <v>1387</v>
      </c>
      <c r="E286" s="33" t="s">
        <v>1465</v>
      </c>
      <c r="F286" s="2" t="s">
        <v>1488</v>
      </c>
      <c r="G286" s="33" t="s">
        <v>1487</v>
      </c>
      <c r="H286" s="26" t="s">
        <v>167</v>
      </c>
      <c r="I286" s="79">
        <v>375</v>
      </c>
      <c r="J286" s="3">
        <v>0.75</v>
      </c>
      <c r="K286" s="139">
        <f t="shared" si="54"/>
        <v>656.25</v>
      </c>
      <c r="L286" s="103">
        <f t="shared" si="48"/>
        <v>590.625</v>
      </c>
      <c r="M286" s="103">
        <f t="shared" si="49"/>
        <v>562.47187499999995</v>
      </c>
      <c r="N286" s="108">
        <f t="shared" si="50"/>
        <v>787.5</v>
      </c>
      <c r="O286" s="64" t="s">
        <v>168</v>
      </c>
      <c r="P286" s="102">
        <f t="shared" si="45"/>
        <v>646.84265624999989</v>
      </c>
      <c r="Q286" s="102">
        <f t="shared" si="46"/>
        <v>721.87500000000011</v>
      </c>
      <c r="R286" s="102">
        <f t="shared" si="47"/>
        <v>656.25</v>
      </c>
      <c r="S286" s="102">
        <f t="shared" si="51"/>
        <v>649.6875</v>
      </c>
      <c r="T286" s="102">
        <f t="shared" si="52"/>
        <v>562.47187499999995</v>
      </c>
      <c r="U286" s="18">
        <f t="shared" si="53"/>
        <v>679.21875</v>
      </c>
    </row>
    <row r="287" spans="1:21" ht="14.25" customHeight="1" x14ac:dyDescent="0.25">
      <c r="A287" s="80" t="s">
        <v>2198</v>
      </c>
      <c r="B287" s="33" t="s">
        <v>170</v>
      </c>
      <c r="C287" s="33" t="s">
        <v>204</v>
      </c>
      <c r="D287" s="33" t="s">
        <v>1387</v>
      </c>
      <c r="E287" s="33" t="s">
        <v>1465</v>
      </c>
      <c r="F287" s="2" t="s">
        <v>1489</v>
      </c>
      <c r="G287" s="33" t="s">
        <v>1487</v>
      </c>
      <c r="H287" s="26" t="s">
        <v>167</v>
      </c>
      <c r="I287" s="79">
        <v>375</v>
      </c>
      <c r="J287" s="3">
        <v>0.75</v>
      </c>
      <c r="K287" s="139">
        <f t="shared" si="54"/>
        <v>656.25</v>
      </c>
      <c r="L287" s="103">
        <f t="shared" si="48"/>
        <v>590.625</v>
      </c>
      <c r="M287" s="103">
        <f t="shared" si="49"/>
        <v>562.47187499999995</v>
      </c>
      <c r="N287" s="108">
        <f t="shared" si="50"/>
        <v>787.5</v>
      </c>
      <c r="O287" s="64" t="s">
        <v>168</v>
      </c>
      <c r="P287" s="102">
        <f t="shared" si="45"/>
        <v>646.84265624999989</v>
      </c>
      <c r="Q287" s="102">
        <f t="shared" si="46"/>
        <v>721.87500000000011</v>
      </c>
      <c r="R287" s="102">
        <f t="shared" si="47"/>
        <v>656.25</v>
      </c>
      <c r="S287" s="102">
        <f t="shared" si="51"/>
        <v>649.6875</v>
      </c>
      <c r="T287" s="102">
        <f t="shared" si="52"/>
        <v>562.47187499999995</v>
      </c>
      <c r="U287" s="18">
        <f t="shared" si="53"/>
        <v>679.21875</v>
      </c>
    </row>
    <row r="288" spans="1:21" ht="14.25" customHeight="1" x14ac:dyDescent="0.25">
      <c r="A288" s="80" t="s">
        <v>2199</v>
      </c>
      <c r="B288" s="33" t="s">
        <v>170</v>
      </c>
      <c r="C288" s="33" t="s">
        <v>204</v>
      </c>
      <c r="D288" s="33" t="s">
        <v>1387</v>
      </c>
      <c r="E288" s="33" t="s">
        <v>1465</v>
      </c>
      <c r="F288" s="2" t="s">
        <v>1490</v>
      </c>
      <c r="G288" s="33" t="s">
        <v>1487</v>
      </c>
      <c r="H288" s="26" t="s">
        <v>167</v>
      </c>
      <c r="I288" s="79">
        <v>375</v>
      </c>
      <c r="J288" s="3">
        <v>0.75</v>
      </c>
      <c r="K288" s="139">
        <f t="shared" si="54"/>
        <v>656.25</v>
      </c>
      <c r="L288" s="103">
        <f t="shared" si="48"/>
        <v>590.625</v>
      </c>
      <c r="M288" s="103">
        <f t="shared" si="49"/>
        <v>562.47187499999995</v>
      </c>
      <c r="N288" s="108">
        <f t="shared" si="50"/>
        <v>787.5</v>
      </c>
      <c r="O288" s="64" t="s">
        <v>168</v>
      </c>
      <c r="P288" s="102">
        <f t="shared" si="45"/>
        <v>646.84265624999989</v>
      </c>
      <c r="Q288" s="102">
        <f t="shared" si="46"/>
        <v>721.87500000000011</v>
      </c>
      <c r="R288" s="102">
        <f t="shared" si="47"/>
        <v>656.25</v>
      </c>
      <c r="S288" s="102">
        <f t="shared" si="51"/>
        <v>649.6875</v>
      </c>
      <c r="T288" s="102">
        <f t="shared" si="52"/>
        <v>562.47187499999995</v>
      </c>
      <c r="U288" s="18">
        <f t="shared" si="53"/>
        <v>679.21875</v>
      </c>
    </row>
    <row r="289" spans="1:21" ht="14.25" customHeight="1" x14ac:dyDescent="0.25">
      <c r="A289" s="80" t="s">
        <v>2200</v>
      </c>
      <c r="B289" s="33" t="s">
        <v>170</v>
      </c>
      <c r="C289" s="33" t="s">
        <v>204</v>
      </c>
      <c r="D289" s="33" t="s">
        <v>1387</v>
      </c>
      <c r="E289" s="33" t="s">
        <v>1465</v>
      </c>
      <c r="F289" s="2" t="s">
        <v>1491</v>
      </c>
      <c r="G289" s="33" t="s">
        <v>1487</v>
      </c>
      <c r="H289" s="26" t="s">
        <v>167</v>
      </c>
      <c r="I289" s="79">
        <v>375</v>
      </c>
      <c r="J289" s="3">
        <v>0.75</v>
      </c>
      <c r="K289" s="139">
        <f t="shared" si="54"/>
        <v>656.25</v>
      </c>
      <c r="L289" s="103">
        <f t="shared" si="48"/>
        <v>590.625</v>
      </c>
      <c r="M289" s="103">
        <f t="shared" si="49"/>
        <v>562.47187499999995</v>
      </c>
      <c r="N289" s="108">
        <f t="shared" si="50"/>
        <v>787.5</v>
      </c>
      <c r="O289" s="64" t="s">
        <v>168</v>
      </c>
      <c r="P289" s="102">
        <f t="shared" si="45"/>
        <v>646.84265624999989</v>
      </c>
      <c r="Q289" s="102">
        <f t="shared" si="46"/>
        <v>721.87500000000011</v>
      </c>
      <c r="R289" s="102">
        <f t="shared" si="47"/>
        <v>656.25</v>
      </c>
      <c r="S289" s="102">
        <f t="shared" si="51"/>
        <v>649.6875</v>
      </c>
      <c r="T289" s="102">
        <f t="shared" si="52"/>
        <v>562.47187499999995</v>
      </c>
      <c r="U289" s="18">
        <f t="shared" si="53"/>
        <v>679.21875</v>
      </c>
    </row>
    <row r="290" spans="1:21" ht="14.25" customHeight="1" x14ac:dyDescent="0.25">
      <c r="A290" s="80" t="s">
        <v>2201</v>
      </c>
      <c r="B290" s="33" t="s">
        <v>170</v>
      </c>
      <c r="C290" s="33" t="s">
        <v>204</v>
      </c>
      <c r="D290" s="33" t="s">
        <v>1387</v>
      </c>
      <c r="E290" s="33" t="s">
        <v>1465</v>
      </c>
      <c r="F290" s="2" t="s">
        <v>1492</v>
      </c>
      <c r="G290" s="33" t="s">
        <v>1493</v>
      </c>
      <c r="H290" s="26" t="s">
        <v>167</v>
      </c>
      <c r="I290" s="79">
        <v>385</v>
      </c>
      <c r="J290" s="3">
        <v>0.75</v>
      </c>
      <c r="K290" s="139">
        <f t="shared" si="54"/>
        <v>673.75</v>
      </c>
      <c r="L290" s="103">
        <f t="shared" si="48"/>
        <v>606.375</v>
      </c>
      <c r="M290" s="103">
        <f t="shared" si="49"/>
        <v>577.47112500000003</v>
      </c>
      <c r="N290" s="108">
        <f t="shared" si="50"/>
        <v>808.5</v>
      </c>
      <c r="O290" s="64" t="s">
        <v>168</v>
      </c>
      <c r="P290" s="102">
        <f t="shared" si="45"/>
        <v>664.09179374999997</v>
      </c>
      <c r="Q290" s="102">
        <f t="shared" si="46"/>
        <v>741.12500000000011</v>
      </c>
      <c r="R290" s="102">
        <f t="shared" si="47"/>
        <v>673.75</v>
      </c>
      <c r="S290" s="102">
        <f t="shared" si="51"/>
        <v>667.01250000000005</v>
      </c>
      <c r="T290" s="102">
        <f t="shared" si="52"/>
        <v>577.47112500000003</v>
      </c>
      <c r="U290" s="18">
        <f t="shared" si="53"/>
        <v>697.33124999999995</v>
      </c>
    </row>
    <row r="291" spans="1:21" ht="14.25" customHeight="1" x14ac:dyDescent="0.25">
      <c r="A291" s="80" t="s">
        <v>2202</v>
      </c>
      <c r="B291" s="33" t="s">
        <v>170</v>
      </c>
      <c r="C291" s="33" t="s">
        <v>204</v>
      </c>
      <c r="D291" s="33" t="s">
        <v>1387</v>
      </c>
      <c r="E291" s="33" t="s">
        <v>1465</v>
      </c>
      <c r="F291" s="2" t="s">
        <v>1494</v>
      </c>
      <c r="G291" s="33" t="s">
        <v>1493</v>
      </c>
      <c r="H291" s="26" t="s">
        <v>167</v>
      </c>
      <c r="I291" s="79">
        <v>385</v>
      </c>
      <c r="J291" s="3">
        <v>0.75</v>
      </c>
      <c r="K291" s="139">
        <f t="shared" si="54"/>
        <v>673.75</v>
      </c>
      <c r="L291" s="103">
        <f t="shared" si="48"/>
        <v>606.375</v>
      </c>
      <c r="M291" s="103">
        <f t="shared" si="49"/>
        <v>577.47112500000003</v>
      </c>
      <c r="N291" s="108">
        <f t="shared" si="50"/>
        <v>808.5</v>
      </c>
      <c r="O291" s="64" t="s">
        <v>168</v>
      </c>
      <c r="P291" s="102">
        <f t="shared" si="45"/>
        <v>664.09179374999997</v>
      </c>
      <c r="Q291" s="102">
        <f t="shared" si="46"/>
        <v>741.12500000000011</v>
      </c>
      <c r="R291" s="102">
        <f t="shared" si="47"/>
        <v>673.75</v>
      </c>
      <c r="S291" s="102">
        <f t="shared" si="51"/>
        <v>667.01250000000005</v>
      </c>
      <c r="T291" s="102">
        <f t="shared" si="52"/>
        <v>577.47112500000003</v>
      </c>
      <c r="U291" s="18">
        <f t="shared" si="53"/>
        <v>697.33124999999995</v>
      </c>
    </row>
    <row r="292" spans="1:21" ht="14.25" customHeight="1" x14ac:dyDescent="0.25">
      <c r="A292" s="80" t="s">
        <v>2203</v>
      </c>
      <c r="B292" s="33" t="s">
        <v>170</v>
      </c>
      <c r="C292" s="33" t="s">
        <v>204</v>
      </c>
      <c r="D292" s="33" t="s">
        <v>1387</v>
      </c>
      <c r="E292" s="33" t="s">
        <v>1465</v>
      </c>
      <c r="F292" s="2" t="s">
        <v>1495</v>
      </c>
      <c r="G292" s="33" t="s">
        <v>1493</v>
      </c>
      <c r="H292" s="26" t="s">
        <v>167</v>
      </c>
      <c r="I292" s="79">
        <v>385</v>
      </c>
      <c r="J292" s="3">
        <v>0.75</v>
      </c>
      <c r="K292" s="139">
        <f t="shared" si="54"/>
        <v>673.75</v>
      </c>
      <c r="L292" s="103">
        <f t="shared" si="48"/>
        <v>606.375</v>
      </c>
      <c r="M292" s="103">
        <f t="shared" si="49"/>
        <v>577.47112500000003</v>
      </c>
      <c r="N292" s="108">
        <f t="shared" si="50"/>
        <v>808.5</v>
      </c>
      <c r="O292" s="64" t="s">
        <v>168</v>
      </c>
      <c r="P292" s="102">
        <f t="shared" si="45"/>
        <v>664.09179374999997</v>
      </c>
      <c r="Q292" s="102">
        <f t="shared" si="46"/>
        <v>741.12500000000011</v>
      </c>
      <c r="R292" s="102">
        <f t="shared" si="47"/>
        <v>673.75</v>
      </c>
      <c r="S292" s="102">
        <f t="shared" si="51"/>
        <v>667.01250000000005</v>
      </c>
      <c r="T292" s="102">
        <f t="shared" si="52"/>
        <v>577.47112500000003</v>
      </c>
      <c r="U292" s="18">
        <f t="shared" si="53"/>
        <v>697.33124999999995</v>
      </c>
    </row>
    <row r="293" spans="1:21" ht="14.25" customHeight="1" x14ac:dyDescent="0.25">
      <c r="A293" s="80" t="s">
        <v>2204</v>
      </c>
      <c r="B293" s="33" t="s">
        <v>170</v>
      </c>
      <c r="C293" s="33" t="s">
        <v>204</v>
      </c>
      <c r="D293" s="33" t="s">
        <v>1387</v>
      </c>
      <c r="E293" s="33" t="s">
        <v>1465</v>
      </c>
      <c r="F293" s="2" t="s">
        <v>1496</v>
      </c>
      <c r="G293" s="33" t="s">
        <v>1493</v>
      </c>
      <c r="H293" s="26" t="s">
        <v>167</v>
      </c>
      <c r="I293" s="79">
        <v>385</v>
      </c>
      <c r="J293" s="3">
        <v>0.75</v>
      </c>
      <c r="K293" s="139">
        <f t="shared" si="54"/>
        <v>673.75</v>
      </c>
      <c r="L293" s="103">
        <f t="shared" si="48"/>
        <v>606.375</v>
      </c>
      <c r="M293" s="103">
        <f t="shared" si="49"/>
        <v>577.47112500000003</v>
      </c>
      <c r="N293" s="108">
        <f t="shared" si="50"/>
        <v>808.5</v>
      </c>
      <c r="O293" s="64" t="s">
        <v>168</v>
      </c>
      <c r="P293" s="102">
        <f t="shared" si="45"/>
        <v>664.09179374999997</v>
      </c>
      <c r="Q293" s="102">
        <f t="shared" si="46"/>
        <v>741.12500000000011</v>
      </c>
      <c r="R293" s="102">
        <f t="shared" si="47"/>
        <v>673.75</v>
      </c>
      <c r="S293" s="102">
        <f t="shared" si="51"/>
        <v>667.01250000000005</v>
      </c>
      <c r="T293" s="102">
        <f t="shared" si="52"/>
        <v>577.47112500000003</v>
      </c>
      <c r="U293" s="18">
        <f t="shared" si="53"/>
        <v>697.33124999999995</v>
      </c>
    </row>
    <row r="294" spans="1:21" ht="14.25" customHeight="1" x14ac:dyDescent="0.25">
      <c r="A294" s="80" t="s">
        <v>2205</v>
      </c>
      <c r="B294" s="33" t="s">
        <v>170</v>
      </c>
      <c r="C294" s="33" t="s">
        <v>204</v>
      </c>
      <c r="D294" s="33" t="s">
        <v>1387</v>
      </c>
      <c r="E294" s="33" t="s">
        <v>1465</v>
      </c>
      <c r="F294" s="2" t="s">
        <v>1497</v>
      </c>
      <c r="G294" s="33" t="s">
        <v>1493</v>
      </c>
      <c r="H294" s="26" t="s">
        <v>167</v>
      </c>
      <c r="I294" s="79">
        <v>385</v>
      </c>
      <c r="J294" s="3">
        <v>0.75</v>
      </c>
      <c r="K294" s="139">
        <f t="shared" si="54"/>
        <v>673.75</v>
      </c>
      <c r="L294" s="103">
        <f t="shared" si="48"/>
        <v>606.375</v>
      </c>
      <c r="M294" s="103">
        <f t="shared" si="49"/>
        <v>577.47112500000003</v>
      </c>
      <c r="N294" s="108">
        <f t="shared" si="50"/>
        <v>808.5</v>
      </c>
      <c r="O294" s="64" t="s">
        <v>168</v>
      </c>
      <c r="P294" s="102">
        <f t="shared" si="45"/>
        <v>664.09179374999997</v>
      </c>
      <c r="Q294" s="102">
        <f t="shared" si="46"/>
        <v>741.12500000000011</v>
      </c>
      <c r="R294" s="102">
        <f t="shared" si="47"/>
        <v>673.75</v>
      </c>
      <c r="S294" s="102">
        <f t="shared" si="51"/>
        <v>667.01250000000005</v>
      </c>
      <c r="T294" s="102">
        <f t="shared" si="52"/>
        <v>577.47112500000003</v>
      </c>
      <c r="U294" s="18">
        <f t="shared" si="53"/>
        <v>697.33124999999995</v>
      </c>
    </row>
    <row r="295" spans="1:21" ht="14.25" customHeight="1" x14ac:dyDescent="0.25">
      <c r="A295" s="80" t="s">
        <v>2206</v>
      </c>
      <c r="B295" s="33" t="s">
        <v>170</v>
      </c>
      <c r="C295" s="33" t="s">
        <v>1409</v>
      </c>
      <c r="D295" s="33" t="s">
        <v>1410</v>
      </c>
      <c r="E295" s="33" t="s">
        <v>1465</v>
      </c>
      <c r="F295" s="2" t="s">
        <v>1498</v>
      </c>
      <c r="G295" s="33" t="s">
        <v>1499</v>
      </c>
      <c r="H295" s="26" t="s">
        <v>167</v>
      </c>
      <c r="I295" s="79">
        <v>75</v>
      </c>
      <c r="J295" s="3">
        <v>0.75</v>
      </c>
      <c r="K295" s="139">
        <f t="shared" si="54"/>
        <v>131.25</v>
      </c>
      <c r="L295" s="103">
        <f t="shared" si="48"/>
        <v>118.125</v>
      </c>
      <c r="M295" s="103">
        <f t="shared" si="49"/>
        <v>112.49437499999999</v>
      </c>
      <c r="N295" s="108">
        <f t="shared" si="50"/>
        <v>157.5</v>
      </c>
      <c r="O295" s="64" t="s">
        <v>168</v>
      </c>
      <c r="P295" s="102">
        <f t="shared" si="45"/>
        <v>129.36853124999999</v>
      </c>
      <c r="Q295" s="102">
        <f t="shared" si="46"/>
        <v>144.375</v>
      </c>
      <c r="R295" s="102">
        <f t="shared" si="47"/>
        <v>131.25</v>
      </c>
      <c r="S295" s="102">
        <f t="shared" si="51"/>
        <v>129.9375</v>
      </c>
      <c r="T295" s="102">
        <f t="shared" si="52"/>
        <v>112.49437499999999</v>
      </c>
      <c r="U295" s="18">
        <f t="shared" si="53"/>
        <v>135.84375</v>
      </c>
    </row>
    <row r="296" spans="1:21" ht="14.25" customHeight="1" x14ac:dyDescent="0.25">
      <c r="A296" s="80" t="s">
        <v>2207</v>
      </c>
      <c r="B296" s="33" t="s">
        <v>170</v>
      </c>
      <c r="C296" s="33" t="s">
        <v>1409</v>
      </c>
      <c r="D296" s="33" t="s">
        <v>1410</v>
      </c>
      <c r="E296" s="33" t="s">
        <v>1465</v>
      </c>
      <c r="F296" s="2" t="s">
        <v>1500</v>
      </c>
      <c r="G296" s="33" t="s">
        <v>1499</v>
      </c>
      <c r="H296" s="26" t="s">
        <v>167</v>
      </c>
      <c r="I296" s="79">
        <v>75</v>
      </c>
      <c r="J296" s="3">
        <v>0.75</v>
      </c>
      <c r="K296" s="139">
        <f t="shared" si="54"/>
        <v>131.25</v>
      </c>
      <c r="L296" s="103">
        <f t="shared" si="48"/>
        <v>118.125</v>
      </c>
      <c r="M296" s="103">
        <f t="shared" si="49"/>
        <v>112.49437499999999</v>
      </c>
      <c r="N296" s="108">
        <f t="shared" si="50"/>
        <v>157.5</v>
      </c>
      <c r="O296" s="64" t="s">
        <v>168</v>
      </c>
      <c r="P296" s="102">
        <f t="shared" si="45"/>
        <v>129.36853124999999</v>
      </c>
      <c r="Q296" s="102">
        <f t="shared" si="46"/>
        <v>144.375</v>
      </c>
      <c r="R296" s="102">
        <f t="shared" si="47"/>
        <v>131.25</v>
      </c>
      <c r="S296" s="102">
        <f t="shared" si="51"/>
        <v>129.9375</v>
      </c>
      <c r="T296" s="102">
        <f t="shared" si="52"/>
        <v>112.49437499999999</v>
      </c>
      <c r="U296" s="18">
        <f t="shared" si="53"/>
        <v>135.84375</v>
      </c>
    </row>
    <row r="297" spans="1:21" ht="14.25" customHeight="1" x14ac:dyDescent="0.25">
      <c r="A297" s="80" t="s">
        <v>2208</v>
      </c>
      <c r="B297" s="33" t="s">
        <v>170</v>
      </c>
      <c r="C297" s="33" t="s">
        <v>1409</v>
      </c>
      <c r="D297" s="33" t="s">
        <v>1410</v>
      </c>
      <c r="E297" s="33" t="s">
        <v>1465</v>
      </c>
      <c r="F297" s="2" t="s">
        <v>1501</v>
      </c>
      <c r="G297" s="33" t="s">
        <v>1499</v>
      </c>
      <c r="H297" s="26" t="s">
        <v>167</v>
      </c>
      <c r="I297" s="79">
        <v>75</v>
      </c>
      <c r="J297" s="3">
        <v>0.75</v>
      </c>
      <c r="K297" s="139">
        <f t="shared" si="54"/>
        <v>131.25</v>
      </c>
      <c r="L297" s="103">
        <f t="shared" si="48"/>
        <v>118.125</v>
      </c>
      <c r="M297" s="103">
        <f t="shared" si="49"/>
        <v>112.49437499999999</v>
      </c>
      <c r="N297" s="108">
        <f t="shared" si="50"/>
        <v>157.5</v>
      </c>
      <c r="O297" s="64" t="s">
        <v>168</v>
      </c>
      <c r="P297" s="102">
        <f t="shared" si="45"/>
        <v>129.36853124999999</v>
      </c>
      <c r="Q297" s="102">
        <f t="shared" si="46"/>
        <v>144.375</v>
      </c>
      <c r="R297" s="102">
        <f t="shared" si="47"/>
        <v>131.25</v>
      </c>
      <c r="S297" s="102">
        <f t="shared" si="51"/>
        <v>129.9375</v>
      </c>
      <c r="T297" s="102">
        <f t="shared" si="52"/>
        <v>112.49437499999999</v>
      </c>
      <c r="U297" s="18">
        <f t="shared" si="53"/>
        <v>135.84375</v>
      </c>
    </row>
    <row r="298" spans="1:21" ht="14.25" customHeight="1" x14ac:dyDescent="0.25">
      <c r="A298" s="80" t="s">
        <v>2209</v>
      </c>
      <c r="B298" s="33" t="s">
        <v>170</v>
      </c>
      <c r="C298" s="33" t="s">
        <v>1409</v>
      </c>
      <c r="D298" s="33" t="s">
        <v>1410</v>
      </c>
      <c r="E298" s="33" t="s">
        <v>1465</v>
      </c>
      <c r="F298" s="2" t="s">
        <v>1502</v>
      </c>
      <c r="G298" s="33" t="s">
        <v>1499</v>
      </c>
      <c r="H298" s="26" t="s">
        <v>167</v>
      </c>
      <c r="I298" s="79">
        <v>75</v>
      </c>
      <c r="J298" s="3">
        <v>0.75</v>
      </c>
      <c r="K298" s="139">
        <f t="shared" si="54"/>
        <v>131.25</v>
      </c>
      <c r="L298" s="103">
        <f t="shared" si="48"/>
        <v>118.125</v>
      </c>
      <c r="M298" s="103">
        <f t="shared" si="49"/>
        <v>112.49437499999999</v>
      </c>
      <c r="N298" s="108">
        <f t="shared" si="50"/>
        <v>157.5</v>
      </c>
      <c r="O298" s="64" t="s">
        <v>168</v>
      </c>
      <c r="P298" s="102">
        <f t="shared" si="45"/>
        <v>129.36853124999999</v>
      </c>
      <c r="Q298" s="102">
        <f t="shared" si="46"/>
        <v>144.375</v>
      </c>
      <c r="R298" s="102">
        <f t="shared" si="47"/>
        <v>131.25</v>
      </c>
      <c r="S298" s="102">
        <f t="shared" si="51"/>
        <v>129.9375</v>
      </c>
      <c r="T298" s="102">
        <f t="shared" si="52"/>
        <v>112.49437499999999</v>
      </c>
      <c r="U298" s="18">
        <f t="shared" si="53"/>
        <v>135.84375</v>
      </c>
    </row>
    <row r="299" spans="1:21" ht="14.25" customHeight="1" x14ac:dyDescent="0.25">
      <c r="A299" s="80" t="s">
        <v>2210</v>
      </c>
      <c r="B299" s="33" t="s">
        <v>170</v>
      </c>
      <c r="C299" s="33" t="s">
        <v>1409</v>
      </c>
      <c r="D299" s="33" t="s">
        <v>1410</v>
      </c>
      <c r="E299" s="33" t="s">
        <v>1465</v>
      </c>
      <c r="F299" s="2" t="s">
        <v>1503</v>
      </c>
      <c r="G299" s="33" t="s">
        <v>1499</v>
      </c>
      <c r="H299" s="26" t="s">
        <v>167</v>
      </c>
      <c r="I299" s="79">
        <v>75</v>
      </c>
      <c r="J299" s="3">
        <v>0.75</v>
      </c>
      <c r="K299" s="139">
        <f t="shared" si="54"/>
        <v>131.25</v>
      </c>
      <c r="L299" s="103">
        <f t="shared" si="48"/>
        <v>118.125</v>
      </c>
      <c r="M299" s="103">
        <f t="shared" si="49"/>
        <v>112.49437499999999</v>
      </c>
      <c r="N299" s="108">
        <f t="shared" si="50"/>
        <v>157.5</v>
      </c>
      <c r="O299" s="64" t="s">
        <v>168</v>
      </c>
      <c r="P299" s="102">
        <f t="shared" si="45"/>
        <v>129.36853124999999</v>
      </c>
      <c r="Q299" s="102">
        <f t="shared" si="46"/>
        <v>144.375</v>
      </c>
      <c r="R299" s="102">
        <f t="shared" si="47"/>
        <v>131.25</v>
      </c>
      <c r="S299" s="102">
        <f t="shared" si="51"/>
        <v>129.9375</v>
      </c>
      <c r="T299" s="102">
        <f t="shared" si="52"/>
        <v>112.49437499999999</v>
      </c>
      <c r="U299" s="18">
        <f t="shared" si="53"/>
        <v>135.84375</v>
      </c>
    </row>
    <row r="300" spans="1:21" ht="14.25" customHeight="1" x14ac:dyDescent="0.25">
      <c r="A300" s="80" t="s">
        <v>2211</v>
      </c>
      <c r="B300" s="33" t="s">
        <v>170</v>
      </c>
      <c r="C300" s="33" t="s">
        <v>1409</v>
      </c>
      <c r="D300" s="33" t="s">
        <v>1410</v>
      </c>
      <c r="E300" s="33" t="s">
        <v>1465</v>
      </c>
      <c r="F300" s="2" t="s">
        <v>1504</v>
      </c>
      <c r="G300" s="33" t="s">
        <v>1505</v>
      </c>
      <c r="H300" s="26" t="s">
        <v>167</v>
      </c>
      <c r="I300" s="79">
        <v>95</v>
      </c>
      <c r="J300" s="3">
        <v>0.75</v>
      </c>
      <c r="K300" s="139">
        <f t="shared" si="54"/>
        <v>166.25</v>
      </c>
      <c r="L300" s="103">
        <f t="shared" si="48"/>
        <v>149.625</v>
      </c>
      <c r="M300" s="103">
        <f t="shared" si="49"/>
        <v>142.492875</v>
      </c>
      <c r="N300" s="108">
        <f t="shared" si="50"/>
        <v>199.5</v>
      </c>
      <c r="O300" s="64" t="s">
        <v>168</v>
      </c>
      <c r="P300" s="102">
        <f t="shared" si="45"/>
        <v>163.86680625</v>
      </c>
      <c r="Q300" s="102">
        <f t="shared" si="46"/>
        <v>182.87500000000003</v>
      </c>
      <c r="R300" s="102">
        <f t="shared" si="47"/>
        <v>166.25</v>
      </c>
      <c r="S300" s="102">
        <f t="shared" si="51"/>
        <v>164.58750000000001</v>
      </c>
      <c r="T300" s="102">
        <f t="shared" si="52"/>
        <v>142.492875</v>
      </c>
      <c r="U300" s="18">
        <f t="shared" si="53"/>
        <v>172.06874999999999</v>
      </c>
    </row>
    <row r="301" spans="1:21" ht="14.25" customHeight="1" x14ac:dyDescent="0.25">
      <c r="A301" s="80" t="s">
        <v>2212</v>
      </c>
      <c r="B301" s="33" t="s">
        <v>170</v>
      </c>
      <c r="C301" s="33" t="s">
        <v>1409</v>
      </c>
      <c r="D301" s="33" t="s">
        <v>1410</v>
      </c>
      <c r="E301" s="33" t="s">
        <v>1465</v>
      </c>
      <c r="F301" s="2" t="s">
        <v>1506</v>
      </c>
      <c r="G301" s="33" t="s">
        <v>1505</v>
      </c>
      <c r="H301" s="26" t="s">
        <v>167</v>
      </c>
      <c r="I301" s="79">
        <v>95</v>
      </c>
      <c r="J301" s="3">
        <v>0.75</v>
      </c>
      <c r="K301" s="139">
        <f t="shared" si="54"/>
        <v>166.25</v>
      </c>
      <c r="L301" s="103">
        <f t="shared" si="48"/>
        <v>149.625</v>
      </c>
      <c r="M301" s="103">
        <f t="shared" si="49"/>
        <v>142.492875</v>
      </c>
      <c r="N301" s="108">
        <f t="shared" si="50"/>
        <v>199.5</v>
      </c>
      <c r="O301" s="64" t="s">
        <v>168</v>
      </c>
      <c r="P301" s="102">
        <f t="shared" si="45"/>
        <v>163.86680625</v>
      </c>
      <c r="Q301" s="102">
        <f t="shared" si="46"/>
        <v>182.87500000000003</v>
      </c>
      <c r="R301" s="102">
        <f t="shared" si="47"/>
        <v>166.25</v>
      </c>
      <c r="S301" s="102">
        <f t="shared" si="51"/>
        <v>164.58750000000001</v>
      </c>
      <c r="T301" s="102">
        <f t="shared" si="52"/>
        <v>142.492875</v>
      </c>
      <c r="U301" s="18">
        <f t="shared" si="53"/>
        <v>172.06874999999999</v>
      </c>
    </row>
    <row r="302" spans="1:21" ht="14.25" customHeight="1" x14ac:dyDescent="0.25">
      <c r="A302" s="80" t="s">
        <v>2213</v>
      </c>
      <c r="B302" s="33" t="s">
        <v>170</v>
      </c>
      <c r="C302" s="33" t="s">
        <v>1409</v>
      </c>
      <c r="D302" s="33" t="s">
        <v>1410</v>
      </c>
      <c r="E302" s="33" t="s">
        <v>1465</v>
      </c>
      <c r="F302" s="2" t="s">
        <v>1507</v>
      </c>
      <c r="G302" s="33" t="s">
        <v>1505</v>
      </c>
      <c r="H302" s="26" t="s">
        <v>167</v>
      </c>
      <c r="I302" s="79">
        <v>95</v>
      </c>
      <c r="J302" s="3">
        <v>0.75</v>
      </c>
      <c r="K302" s="139">
        <f t="shared" si="54"/>
        <v>166.25</v>
      </c>
      <c r="L302" s="103">
        <f t="shared" si="48"/>
        <v>149.625</v>
      </c>
      <c r="M302" s="103">
        <f t="shared" si="49"/>
        <v>142.492875</v>
      </c>
      <c r="N302" s="108">
        <f t="shared" si="50"/>
        <v>199.5</v>
      </c>
      <c r="O302" s="64" t="s">
        <v>168</v>
      </c>
      <c r="P302" s="102">
        <f t="shared" si="45"/>
        <v>163.86680625</v>
      </c>
      <c r="Q302" s="102">
        <f t="shared" si="46"/>
        <v>182.87500000000003</v>
      </c>
      <c r="R302" s="102">
        <f t="shared" si="47"/>
        <v>166.25</v>
      </c>
      <c r="S302" s="102">
        <f t="shared" si="51"/>
        <v>164.58750000000001</v>
      </c>
      <c r="T302" s="102">
        <f t="shared" si="52"/>
        <v>142.492875</v>
      </c>
      <c r="U302" s="18">
        <f t="shared" si="53"/>
        <v>172.06874999999999</v>
      </c>
    </row>
    <row r="303" spans="1:21" ht="14.25" customHeight="1" x14ac:dyDescent="0.25">
      <c r="A303" s="80" t="s">
        <v>2214</v>
      </c>
      <c r="B303" s="33" t="s">
        <v>170</v>
      </c>
      <c r="C303" s="33" t="s">
        <v>1409</v>
      </c>
      <c r="D303" s="33" t="s">
        <v>1410</v>
      </c>
      <c r="E303" s="33" t="s">
        <v>1465</v>
      </c>
      <c r="F303" s="2" t="s">
        <v>1508</v>
      </c>
      <c r="G303" s="33" t="s">
        <v>1505</v>
      </c>
      <c r="H303" s="26" t="s">
        <v>167</v>
      </c>
      <c r="I303" s="79">
        <v>95</v>
      </c>
      <c r="J303" s="3">
        <v>0.75</v>
      </c>
      <c r="K303" s="139">
        <f t="shared" si="54"/>
        <v>166.25</v>
      </c>
      <c r="L303" s="103">
        <f t="shared" si="48"/>
        <v>149.625</v>
      </c>
      <c r="M303" s="103">
        <f t="shared" si="49"/>
        <v>142.492875</v>
      </c>
      <c r="N303" s="108">
        <f t="shared" si="50"/>
        <v>199.5</v>
      </c>
      <c r="O303" s="64" t="s">
        <v>168</v>
      </c>
      <c r="P303" s="102">
        <f t="shared" si="45"/>
        <v>163.86680625</v>
      </c>
      <c r="Q303" s="102">
        <f t="shared" si="46"/>
        <v>182.87500000000003</v>
      </c>
      <c r="R303" s="102">
        <f t="shared" si="47"/>
        <v>166.25</v>
      </c>
      <c r="S303" s="102">
        <f t="shared" si="51"/>
        <v>164.58750000000001</v>
      </c>
      <c r="T303" s="102">
        <f t="shared" si="52"/>
        <v>142.492875</v>
      </c>
      <c r="U303" s="18">
        <f t="shared" si="53"/>
        <v>172.06874999999999</v>
      </c>
    </row>
    <row r="304" spans="1:21" ht="14.25" customHeight="1" x14ac:dyDescent="0.25">
      <c r="A304" s="80" t="s">
        <v>2215</v>
      </c>
      <c r="B304" s="33" t="s">
        <v>170</v>
      </c>
      <c r="C304" s="33" t="s">
        <v>1409</v>
      </c>
      <c r="D304" s="33" t="s">
        <v>1410</v>
      </c>
      <c r="E304" s="33" t="s">
        <v>1465</v>
      </c>
      <c r="F304" s="2" t="s">
        <v>1509</v>
      </c>
      <c r="G304" s="33" t="s">
        <v>1505</v>
      </c>
      <c r="H304" s="26" t="s">
        <v>167</v>
      </c>
      <c r="I304" s="79">
        <v>95</v>
      </c>
      <c r="J304" s="3">
        <v>0.75</v>
      </c>
      <c r="K304" s="139">
        <f t="shared" si="54"/>
        <v>166.25</v>
      </c>
      <c r="L304" s="103">
        <f t="shared" si="48"/>
        <v>149.625</v>
      </c>
      <c r="M304" s="103">
        <f t="shared" si="49"/>
        <v>142.492875</v>
      </c>
      <c r="N304" s="108">
        <f t="shared" si="50"/>
        <v>199.5</v>
      </c>
      <c r="O304" s="64" t="s">
        <v>168</v>
      </c>
      <c r="P304" s="102">
        <f t="shared" si="45"/>
        <v>163.86680625</v>
      </c>
      <c r="Q304" s="102">
        <f t="shared" si="46"/>
        <v>182.87500000000003</v>
      </c>
      <c r="R304" s="102">
        <f t="shared" si="47"/>
        <v>166.25</v>
      </c>
      <c r="S304" s="102">
        <f t="shared" si="51"/>
        <v>164.58750000000001</v>
      </c>
      <c r="T304" s="102">
        <f t="shared" si="52"/>
        <v>142.492875</v>
      </c>
      <c r="U304" s="18">
        <f t="shared" si="53"/>
        <v>172.06874999999999</v>
      </c>
    </row>
    <row r="305" spans="1:21" ht="14.25" customHeight="1" x14ac:dyDescent="0.25">
      <c r="A305" s="80" t="s">
        <v>2216</v>
      </c>
      <c r="B305" s="33" t="s">
        <v>170</v>
      </c>
      <c r="C305" s="33" t="s">
        <v>171</v>
      </c>
      <c r="D305" s="33" t="s">
        <v>1380</v>
      </c>
      <c r="E305" s="33" t="s">
        <v>1510</v>
      </c>
      <c r="F305" s="2" t="s">
        <v>1511</v>
      </c>
      <c r="G305" s="33" t="s">
        <v>1512</v>
      </c>
      <c r="H305" s="26" t="s">
        <v>167</v>
      </c>
      <c r="I305" s="79">
        <v>185</v>
      </c>
      <c r="J305" s="3">
        <v>0.75</v>
      </c>
      <c r="K305" s="139">
        <f t="shared" si="54"/>
        <v>323.75</v>
      </c>
      <c r="L305" s="103">
        <f t="shared" si="48"/>
        <v>291.375</v>
      </c>
      <c r="M305" s="103">
        <f t="shared" si="49"/>
        <v>277.48612500000002</v>
      </c>
      <c r="N305" s="108">
        <f t="shared" si="50"/>
        <v>388.5</v>
      </c>
      <c r="O305" s="64" t="s">
        <v>168</v>
      </c>
      <c r="P305" s="102">
        <f t="shared" si="45"/>
        <v>319.10904375000001</v>
      </c>
      <c r="Q305" s="102">
        <f t="shared" si="46"/>
        <v>356.12500000000006</v>
      </c>
      <c r="R305" s="102">
        <f t="shared" si="47"/>
        <v>323.75</v>
      </c>
      <c r="S305" s="102">
        <f t="shared" si="51"/>
        <v>320.51250000000005</v>
      </c>
      <c r="T305" s="102">
        <f t="shared" si="52"/>
        <v>277.48612500000002</v>
      </c>
      <c r="U305" s="18">
        <f t="shared" si="53"/>
        <v>335.08124999999995</v>
      </c>
    </row>
    <row r="306" spans="1:21" ht="14.25" customHeight="1" x14ac:dyDescent="0.25">
      <c r="A306" s="80" t="s">
        <v>2217</v>
      </c>
      <c r="B306" s="33" t="s">
        <v>170</v>
      </c>
      <c r="C306" s="33" t="s">
        <v>171</v>
      </c>
      <c r="D306" s="33" t="s">
        <v>1380</v>
      </c>
      <c r="E306" s="33" t="s">
        <v>1510</v>
      </c>
      <c r="F306" s="2" t="s">
        <v>1513</v>
      </c>
      <c r="G306" s="33" t="s">
        <v>1514</v>
      </c>
      <c r="H306" s="26" t="s">
        <v>167</v>
      </c>
      <c r="I306" s="79">
        <v>185</v>
      </c>
      <c r="J306" s="3">
        <v>0.75</v>
      </c>
      <c r="K306" s="139">
        <f t="shared" si="54"/>
        <v>323.75</v>
      </c>
      <c r="L306" s="103">
        <f t="shared" si="48"/>
        <v>291.375</v>
      </c>
      <c r="M306" s="103">
        <f t="shared" si="49"/>
        <v>277.48612500000002</v>
      </c>
      <c r="N306" s="108">
        <f t="shared" si="50"/>
        <v>388.5</v>
      </c>
      <c r="O306" s="64" t="s">
        <v>168</v>
      </c>
      <c r="P306" s="102">
        <f t="shared" si="45"/>
        <v>319.10904375000001</v>
      </c>
      <c r="Q306" s="102">
        <f t="shared" si="46"/>
        <v>356.12500000000006</v>
      </c>
      <c r="R306" s="102">
        <f t="shared" si="47"/>
        <v>323.75</v>
      </c>
      <c r="S306" s="102">
        <f t="shared" si="51"/>
        <v>320.51250000000005</v>
      </c>
      <c r="T306" s="102">
        <f t="shared" si="52"/>
        <v>277.48612500000002</v>
      </c>
      <c r="U306" s="18">
        <f t="shared" si="53"/>
        <v>335.08124999999995</v>
      </c>
    </row>
    <row r="307" spans="1:21" ht="14.25" customHeight="1" x14ac:dyDescent="0.25">
      <c r="A307" s="80" t="s">
        <v>2218</v>
      </c>
      <c r="B307" s="33" t="s">
        <v>170</v>
      </c>
      <c r="C307" s="33" t="s">
        <v>171</v>
      </c>
      <c r="D307" s="33" t="s">
        <v>1380</v>
      </c>
      <c r="E307" s="33" t="s">
        <v>1510</v>
      </c>
      <c r="F307" s="2" t="s">
        <v>1515</v>
      </c>
      <c r="G307" s="33" t="s">
        <v>1514</v>
      </c>
      <c r="H307" s="26" t="s">
        <v>167</v>
      </c>
      <c r="I307" s="79">
        <v>185</v>
      </c>
      <c r="J307" s="3">
        <v>0.75</v>
      </c>
      <c r="K307" s="139">
        <f t="shared" si="54"/>
        <v>323.75</v>
      </c>
      <c r="L307" s="103">
        <f t="shared" si="48"/>
        <v>291.375</v>
      </c>
      <c r="M307" s="103">
        <f t="shared" si="49"/>
        <v>277.48612500000002</v>
      </c>
      <c r="N307" s="108">
        <f t="shared" si="50"/>
        <v>388.5</v>
      </c>
      <c r="O307" s="64" t="s">
        <v>168</v>
      </c>
      <c r="P307" s="102">
        <f t="shared" si="45"/>
        <v>319.10904375000001</v>
      </c>
      <c r="Q307" s="102">
        <f t="shared" si="46"/>
        <v>356.12500000000006</v>
      </c>
      <c r="R307" s="102">
        <f t="shared" si="47"/>
        <v>323.75</v>
      </c>
      <c r="S307" s="102">
        <f t="shared" si="51"/>
        <v>320.51250000000005</v>
      </c>
      <c r="T307" s="102">
        <f t="shared" si="52"/>
        <v>277.48612500000002</v>
      </c>
      <c r="U307" s="18">
        <f t="shared" si="53"/>
        <v>335.08124999999995</v>
      </c>
    </row>
    <row r="308" spans="1:21" ht="14.25" customHeight="1" x14ac:dyDescent="0.25">
      <c r="A308" s="80" t="s">
        <v>2219</v>
      </c>
      <c r="B308" s="33" t="s">
        <v>170</v>
      </c>
      <c r="C308" s="33" t="s">
        <v>171</v>
      </c>
      <c r="D308" s="33" t="s">
        <v>1380</v>
      </c>
      <c r="E308" s="33" t="s">
        <v>1510</v>
      </c>
      <c r="F308" s="2" t="s">
        <v>1516</v>
      </c>
      <c r="G308" s="33" t="s">
        <v>1514</v>
      </c>
      <c r="H308" s="26" t="s">
        <v>167</v>
      </c>
      <c r="I308" s="79">
        <v>185</v>
      </c>
      <c r="J308" s="3">
        <v>0.75</v>
      </c>
      <c r="K308" s="139">
        <f t="shared" si="54"/>
        <v>323.75</v>
      </c>
      <c r="L308" s="103">
        <f t="shared" si="48"/>
        <v>291.375</v>
      </c>
      <c r="M308" s="103">
        <f t="shared" si="49"/>
        <v>277.48612500000002</v>
      </c>
      <c r="N308" s="108">
        <f t="shared" si="50"/>
        <v>388.5</v>
      </c>
      <c r="O308" s="64" t="s">
        <v>168</v>
      </c>
      <c r="P308" s="102">
        <f t="shared" si="45"/>
        <v>319.10904375000001</v>
      </c>
      <c r="Q308" s="102">
        <f t="shared" si="46"/>
        <v>356.12500000000006</v>
      </c>
      <c r="R308" s="102">
        <f t="shared" si="47"/>
        <v>323.75</v>
      </c>
      <c r="S308" s="102">
        <f t="shared" si="51"/>
        <v>320.51250000000005</v>
      </c>
      <c r="T308" s="102">
        <f t="shared" si="52"/>
        <v>277.48612500000002</v>
      </c>
      <c r="U308" s="18">
        <f t="shared" si="53"/>
        <v>335.08124999999995</v>
      </c>
    </row>
    <row r="309" spans="1:21" ht="14.25" customHeight="1" x14ac:dyDescent="0.25">
      <c r="A309" s="80" t="s">
        <v>2220</v>
      </c>
      <c r="B309" s="33" t="s">
        <v>170</v>
      </c>
      <c r="C309" s="33" t="s">
        <v>171</v>
      </c>
      <c r="D309" s="33" t="s">
        <v>1380</v>
      </c>
      <c r="E309" s="33" t="s">
        <v>1510</v>
      </c>
      <c r="F309" s="2" t="s">
        <v>1517</v>
      </c>
      <c r="G309" s="33" t="s">
        <v>1514</v>
      </c>
      <c r="H309" s="26" t="s">
        <v>167</v>
      </c>
      <c r="I309" s="79">
        <v>185</v>
      </c>
      <c r="J309" s="3">
        <v>0.75</v>
      </c>
      <c r="K309" s="139">
        <f t="shared" si="54"/>
        <v>323.75</v>
      </c>
      <c r="L309" s="103">
        <f t="shared" si="48"/>
        <v>291.375</v>
      </c>
      <c r="M309" s="103">
        <f t="shared" si="49"/>
        <v>277.48612500000002</v>
      </c>
      <c r="N309" s="108">
        <f t="shared" si="50"/>
        <v>388.5</v>
      </c>
      <c r="O309" s="64" t="s">
        <v>168</v>
      </c>
      <c r="P309" s="102">
        <f t="shared" si="45"/>
        <v>319.10904375000001</v>
      </c>
      <c r="Q309" s="102">
        <f t="shared" si="46"/>
        <v>356.12500000000006</v>
      </c>
      <c r="R309" s="102">
        <f t="shared" si="47"/>
        <v>323.75</v>
      </c>
      <c r="S309" s="102">
        <f t="shared" si="51"/>
        <v>320.51250000000005</v>
      </c>
      <c r="T309" s="102">
        <f t="shared" si="52"/>
        <v>277.48612500000002</v>
      </c>
      <c r="U309" s="18">
        <f t="shared" si="53"/>
        <v>335.08124999999995</v>
      </c>
    </row>
    <row r="310" spans="1:21" ht="14.25" customHeight="1" x14ac:dyDescent="0.25">
      <c r="A310" s="80" t="s">
        <v>2221</v>
      </c>
      <c r="B310" s="33" t="s">
        <v>170</v>
      </c>
      <c r="C310" s="33" t="s">
        <v>171</v>
      </c>
      <c r="D310" s="33" t="s">
        <v>1380</v>
      </c>
      <c r="E310" s="33" t="s">
        <v>1510</v>
      </c>
      <c r="F310" s="2" t="s">
        <v>1518</v>
      </c>
      <c r="G310" s="33" t="s">
        <v>1514</v>
      </c>
      <c r="H310" s="26" t="s">
        <v>167</v>
      </c>
      <c r="I310" s="79">
        <v>185</v>
      </c>
      <c r="J310" s="3">
        <v>0.75</v>
      </c>
      <c r="K310" s="139">
        <f t="shared" si="54"/>
        <v>323.75</v>
      </c>
      <c r="L310" s="103">
        <f t="shared" si="48"/>
        <v>291.375</v>
      </c>
      <c r="M310" s="103">
        <f t="shared" si="49"/>
        <v>277.48612500000002</v>
      </c>
      <c r="N310" s="108">
        <f t="shared" si="50"/>
        <v>388.5</v>
      </c>
      <c r="O310" s="64" t="s">
        <v>168</v>
      </c>
      <c r="P310" s="102">
        <f t="shared" si="45"/>
        <v>319.10904375000001</v>
      </c>
      <c r="Q310" s="102">
        <f t="shared" si="46"/>
        <v>356.12500000000006</v>
      </c>
      <c r="R310" s="102">
        <f t="shared" si="47"/>
        <v>323.75</v>
      </c>
      <c r="S310" s="102">
        <f t="shared" si="51"/>
        <v>320.51250000000005</v>
      </c>
      <c r="T310" s="102">
        <f t="shared" si="52"/>
        <v>277.48612500000002</v>
      </c>
      <c r="U310" s="18">
        <f t="shared" si="53"/>
        <v>335.08124999999995</v>
      </c>
    </row>
    <row r="311" spans="1:21" ht="14.25" customHeight="1" x14ac:dyDescent="0.25">
      <c r="A311" s="80" t="s">
        <v>2222</v>
      </c>
      <c r="B311" s="33" t="s">
        <v>170</v>
      </c>
      <c r="C311" s="33" t="s">
        <v>171</v>
      </c>
      <c r="D311" s="33" t="s">
        <v>1380</v>
      </c>
      <c r="E311" s="33" t="s">
        <v>1510</v>
      </c>
      <c r="F311" s="2" t="s">
        <v>1519</v>
      </c>
      <c r="G311" s="33" t="s">
        <v>1514</v>
      </c>
      <c r="H311" s="26" t="s">
        <v>167</v>
      </c>
      <c r="I311" s="79">
        <v>185</v>
      </c>
      <c r="J311" s="3">
        <v>0.75</v>
      </c>
      <c r="K311" s="139">
        <f t="shared" si="54"/>
        <v>323.75</v>
      </c>
      <c r="L311" s="103">
        <f t="shared" si="48"/>
        <v>291.375</v>
      </c>
      <c r="M311" s="103">
        <f t="shared" si="49"/>
        <v>277.48612500000002</v>
      </c>
      <c r="N311" s="108">
        <f t="shared" si="50"/>
        <v>388.5</v>
      </c>
      <c r="O311" s="64" t="s">
        <v>168</v>
      </c>
      <c r="P311" s="102">
        <f t="shared" si="45"/>
        <v>319.10904375000001</v>
      </c>
      <c r="Q311" s="102">
        <f t="shared" si="46"/>
        <v>356.12500000000006</v>
      </c>
      <c r="R311" s="102">
        <f t="shared" si="47"/>
        <v>323.75</v>
      </c>
      <c r="S311" s="102">
        <f t="shared" si="51"/>
        <v>320.51250000000005</v>
      </c>
      <c r="T311" s="102">
        <f t="shared" si="52"/>
        <v>277.48612500000002</v>
      </c>
      <c r="U311" s="18">
        <f t="shared" si="53"/>
        <v>335.08124999999995</v>
      </c>
    </row>
    <row r="312" spans="1:21" ht="14.25" customHeight="1" x14ac:dyDescent="0.25">
      <c r="A312" s="80" t="s">
        <v>2223</v>
      </c>
      <c r="B312" s="33" t="s">
        <v>170</v>
      </c>
      <c r="C312" s="33" t="s">
        <v>171</v>
      </c>
      <c r="D312" s="33" t="s">
        <v>1380</v>
      </c>
      <c r="E312" s="33" t="s">
        <v>1510</v>
      </c>
      <c r="F312" s="2" t="s">
        <v>1520</v>
      </c>
      <c r="G312" s="33" t="s">
        <v>1514</v>
      </c>
      <c r="H312" s="26" t="s">
        <v>167</v>
      </c>
      <c r="I312" s="79">
        <v>185</v>
      </c>
      <c r="J312" s="3">
        <v>0.75</v>
      </c>
      <c r="K312" s="139">
        <f t="shared" si="54"/>
        <v>323.75</v>
      </c>
      <c r="L312" s="103">
        <f t="shared" si="48"/>
        <v>291.375</v>
      </c>
      <c r="M312" s="103">
        <f t="shared" si="49"/>
        <v>277.48612500000002</v>
      </c>
      <c r="N312" s="108">
        <f t="shared" si="50"/>
        <v>388.5</v>
      </c>
      <c r="O312" s="64" t="s">
        <v>168</v>
      </c>
      <c r="P312" s="102">
        <f t="shared" si="45"/>
        <v>319.10904375000001</v>
      </c>
      <c r="Q312" s="102">
        <f t="shared" si="46"/>
        <v>356.12500000000006</v>
      </c>
      <c r="R312" s="102">
        <f t="shared" si="47"/>
        <v>323.75</v>
      </c>
      <c r="S312" s="102">
        <f t="shared" si="51"/>
        <v>320.51250000000005</v>
      </c>
      <c r="T312" s="102">
        <f t="shared" si="52"/>
        <v>277.48612500000002</v>
      </c>
      <c r="U312" s="18">
        <f t="shared" si="53"/>
        <v>335.08124999999995</v>
      </c>
    </row>
    <row r="313" spans="1:21" ht="14.25" customHeight="1" x14ac:dyDescent="0.25">
      <c r="A313" s="80" t="s">
        <v>2224</v>
      </c>
      <c r="B313" s="33" t="s">
        <v>170</v>
      </c>
      <c r="C313" s="33" t="s">
        <v>171</v>
      </c>
      <c r="D313" s="33" t="s">
        <v>1380</v>
      </c>
      <c r="E313" s="33" t="s">
        <v>1510</v>
      </c>
      <c r="F313" s="2" t="s">
        <v>1521</v>
      </c>
      <c r="G313" s="33" t="s">
        <v>1514</v>
      </c>
      <c r="H313" s="26" t="s">
        <v>167</v>
      </c>
      <c r="I313" s="79">
        <v>185</v>
      </c>
      <c r="J313" s="3">
        <v>0.75</v>
      </c>
      <c r="K313" s="139">
        <f t="shared" si="54"/>
        <v>323.75</v>
      </c>
      <c r="L313" s="103">
        <f t="shared" si="48"/>
        <v>291.375</v>
      </c>
      <c r="M313" s="103">
        <f t="shared" si="49"/>
        <v>277.48612500000002</v>
      </c>
      <c r="N313" s="108">
        <f t="shared" si="50"/>
        <v>388.5</v>
      </c>
      <c r="O313" s="64" t="s">
        <v>168</v>
      </c>
      <c r="P313" s="102">
        <f t="shared" si="45"/>
        <v>319.10904375000001</v>
      </c>
      <c r="Q313" s="102">
        <f t="shared" si="46"/>
        <v>356.12500000000006</v>
      </c>
      <c r="R313" s="102">
        <f t="shared" si="47"/>
        <v>323.75</v>
      </c>
      <c r="S313" s="102">
        <f t="shared" si="51"/>
        <v>320.51250000000005</v>
      </c>
      <c r="T313" s="102">
        <f t="shared" si="52"/>
        <v>277.48612500000002</v>
      </c>
      <c r="U313" s="18">
        <f t="shared" si="53"/>
        <v>335.08124999999995</v>
      </c>
    </row>
    <row r="314" spans="1:21" ht="14.25" customHeight="1" x14ac:dyDescent="0.25">
      <c r="A314" s="80" t="s">
        <v>2225</v>
      </c>
      <c r="B314" s="33" t="s">
        <v>170</v>
      </c>
      <c r="C314" s="33" t="s">
        <v>171</v>
      </c>
      <c r="D314" s="33" t="s">
        <v>1380</v>
      </c>
      <c r="E314" s="33" t="s">
        <v>1510</v>
      </c>
      <c r="F314" s="2" t="s">
        <v>1522</v>
      </c>
      <c r="G314" s="33" t="s">
        <v>1514</v>
      </c>
      <c r="H314" s="26" t="s">
        <v>167</v>
      </c>
      <c r="I314" s="79">
        <v>185</v>
      </c>
      <c r="J314" s="3">
        <v>0.75</v>
      </c>
      <c r="K314" s="139">
        <f t="shared" si="54"/>
        <v>323.75</v>
      </c>
      <c r="L314" s="103">
        <f t="shared" si="48"/>
        <v>291.375</v>
      </c>
      <c r="M314" s="103">
        <f t="shared" si="49"/>
        <v>277.48612500000002</v>
      </c>
      <c r="N314" s="108">
        <f t="shared" si="50"/>
        <v>388.5</v>
      </c>
      <c r="O314" s="64" t="s">
        <v>168</v>
      </c>
      <c r="P314" s="102">
        <f t="shared" si="45"/>
        <v>319.10904375000001</v>
      </c>
      <c r="Q314" s="102">
        <f t="shared" si="46"/>
        <v>356.12500000000006</v>
      </c>
      <c r="R314" s="102">
        <f t="shared" si="47"/>
        <v>323.75</v>
      </c>
      <c r="S314" s="102">
        <f t="shared" si="51"/>
        <v>320.51250000000005</v>
      </c>
      <c r="T314" s="102">
        <f t="shared" si="52"/>
        <v>277.48612500000002</v>
      </c>
      <c r="U314" s="18">
        <f t="shared" si="53"/>
        <v>335.08124999999995</v>
      </c>
    </row>
    <row r="315" spans="1:21" ht="14.25" customHeight="1" x14ac:dyDescent="0.25">
      <c r="A315" s="80" t="s">
        <v>2226</v>
      </c>
      <c r="B315" s="33" t="s">
        <v>170</v>
      </c>
      <c r="C315" s="33" t="s">
        <v>204</v>
      </c>
      <c r="D315" s="33" t="s">
        <v>1387</v>
      </c>
      <c r="E315" s="33" t="s">
        <v>1510</v>
      </c>
      <c r="F315" s="2" t="s">
        <v>1523</v>
      </c>
      <c r="G315" s="33" t="s">
        <v>1524</v>
      </c>
      <c r="H315" s="26" t="s">
        <v>167</v>
      </c>
      <c r="I315" s="79">
        <v>280</v>
      </c>
      <c r="J315" s="3">
        <v>0.75</v>
      </c>
      <c r="K315" s="139">
        <f t="shared" si="54"/>
        <v>490</v>
      </c>
      <c r="L315" s="103">
        <f t="shared" si="48"/>
        <v>441</v>
      </c>
      <c r="M315" s="103">
        <f t="shared" si="49"/>
        <v>419.97899999999998</v>
      </c>
      <c r="N315" s="108">
        <f t="shared" si="50"/>
        <v>588</v>
      </c>
      <c r="O315" s="64" t="s">
        <v>168</v>
      </c>
      <c r="P315" s="102">
        <f t="shared" si="45"/>
        <v>482.97584999999992</v>
      </c>
      <c r="Q315" s="102">
        <f t="shared" si="46"/>
        <v>539</v>
      </c>
      <c r="R315" s="102">
        <f t="shared" si="47"/>
        <v>490</v>
      </c>
      <c r="S315" s="102">
        <f t="shared" si="51"/>
        <v>485.1</v>
      </c>
      <c r="T315" s="102">
        <f t="shared" si="52"/>
        <v>419.97899999999998</v>
      </c>
      <c r="U315" s="18">
        <f t="shared" si="53"/>
        <v>507.15</v>
      </c>
    </row>
    <row r="316" spans="1:21" ht="14.25" customHeight="1" x14ac:dyDescent="0.25">
      <c r="A316" s="80" t="s">
        <v>2227</v>
      </c>
      <c r="B316" s="33" t="s">
        <v>170</v>
      </c>
      <c r="C316" s="33" t="s">
        <v>204</v>
      </c>
      <c r="D316" s="33" t="s">
        <v>1387</v>
      </c>
      <c r="E316" s="33" t="s">
        <v>1510</v>
      </c>
      <c r="F316" s="2" t="s">
        <v>1525</v>
      </c>
      <c r="G316" s="33" t="s">
        <v>1526</v>
      </c>
      <c r="H316" s="26" t="s">
        <v>167</v>
      </c>
      <c r="I316" s="79">
        <v>280</v>
      </c>
      <c r="J316" s="3">
        <v>0.75</v>
      </c>
      <c r="K316" s="139">
        <f t="shared" si="54"/>
        <v>490</v>
      </c>
      <c r="L316" s="103">
        <f t="shared" si="48"/>
        <v>441</v>
      </c>
      <c r="M316" s="103">
        <f t="shared" si="49"/>
        <v>419.97899999999998</v>
      </c>
      <c r="N316" s="108">
        <f t="shared" si="50"/>
        <v>588</v>
      </c>
      <c r="O316" s="64" t="s">
        <v>168</v>
      </c>
      <c r="P316" s="102">
        <f t="shared" si="45"/>
        <v>482.97584999999992</v>
      </c>
      <c r="Q316" s="102">
        <f t="shared" si="46"/>
        <v>539</v>
      </c>
      <c r="R316" s="102">
        <f t="shared" si="47"/>
        <v>490</v>
      </c>
      <c r="S316" s="102">
        <f t="shared" si="51"/>
        <v>485.1</v>
      </c>
      <c r="T316" s="102">
        <f t="shared" si="52"/>
        <v>419.97899999999998</v>
      </c>
      <c r="U316" s="18">
        <f t="shared" si="53"/>
        <v>507.15</v>
      </c>
    </row>
    <row r="317" spans="1:21" ht="14.25" customHeight="1" x14ac:dyDescent="0.25">
      <c r="A317" s="80" t="s">
        <v>2228</v>
      </c>
      <c r="B317" s="33" t="s">
        <v>170</v>
      </c>
      <c r="C317" s="33" t="s">
        <v>204</v>
      </c>
      <c r="D317" s="33" t="s">
        <v>1387</v>
      </c>
      <c r="E317" s="33" t="s">
        <v>1510</v>
      </c>
      <c r="F317" s="2" t="s">
        <v>1527</v>
      </c>
      <c r="G317" s="33" t="s">
        <v>1526</v>
      </c>
      <c r="H317" s="26" t="s">
        <v>167</v>
      </c>
      <c r="I317" s="79">
        <v>280</v>
      </c>
      <c r="J317" s="3">
        <v>0.75</v>
      </c>
      <c r="K317" s="139">
        <f t="shared" si="54"/>
        <v>490</v>
      </c>
      <c r="L317" s="103">
        <f t="shared" si="48"/>
        <v>441</v>
      </c>
      <c r="M317" s="103">
        <f t="shared" si="49"/>
        <v>419.97899999999998</v>
      </c>
      <c r="N317" s="108">
        <f t="shared" si="50"/>
        <v>588</v>
      </c>
      <c r="O317" s="64" t="s">
        <v>168</v>
      </c>
      <c r="P317" s="102">
        <f t="shared" si="45"/>
        <v>482.97584999999992</v>
      </c>
      <c r="Q317" s="102">
        <f t="shared" si="46"/>
        <v>539</v>
      </c>
      <c r="R317" s="102">
        <f t="shared" si="47"/>
        <v>490</v>
      </c>
      <c r="S317" s="102">
        <f t="shared" si="51"/>
        <v>485.1</v>
      </c>
      <c r="T317" s="102">
        <f t="shared" si="52"/>
        <v>419.97899999999998</v>
      </c>
      <c r="U317" s="18">
        <f t="shared" si="53"/>
        <v>507.15</v>
      </c>
    </row>
    <row r="318" spans="1:21" ht="14.25" customHeight="1" x14ac:dyDescent="0.25">
      <c r="A318" s="80" t="s">
        <v>2229</v>
      </c>
      <c r="B318" s="33" t="s">
        <v>170</v>
      </c>
      <c r="C318" s="33" t="s">
        <v>204</v>
      </c>
      <c r="D318" s="33" t="s">
        <v>1387</v>
      </c>
      <c r="E318" s="33" t="s">
        <v>1510</v>
      </c>
      <c r="F318" s="2" t="s">
        <v>1528</v>
      </c>
      <c r="G318" s="33" t="s">
        <v>1526</v>
      </c>
      <c r="H318" s="26" t="s">
        <v>167</v>
      </c>
      <c r="I318" s="79">
        <v>280</v>
      </c>
      <c r="J318" s="3">
        <v>0.75</v>
      </c>
      <c r="K318" s="139">
        <f t="shared" si="54"/>
        <v>490</v>
      </c>
      <c r="L318" s="103">
        <f t="shared" si="48"/>
        <v>441</v>
      </c>
      <c r="M318" s="103">
        <f t="shared" si="49"/>
        <v>419.97899999999998</v>
      </c>
      <c r="N318" s="108">
        <f t="shared" si="50"/>
        <v>588</v>
      </c>
      <c r="O318" s="64" t="s">
        <v>168</v>
      </c>
      <c r="P318" s="102">
        <f t="shared" si="45"/>
        <v>482.97584999999992</v>
      </c>
      <c r="Q318" s="102">
        <f t="shared" si="46"/>
        <v>539</v>
      </c>
      <c r="R318" s="102">
        <f t="shared" si="47"/>
        <v>490</v>
      </c>
      <c r="S318" s="102">
        <f t="shared" si="51"/>
        <v>485.1</v>
      </c>
      <c r="T318" s="102">
        <f t="shared" si="52"/>
        <v>419.97899999999998</v>
      </c>
      <c r="U318" s="18">
        <f t="shared" si="53"/>
        <v>507.15</v>
      </c>
    </row>
    <row r="319" spans="1:21" ht="14.25" customHeight="1" x14ac:dyDescent="0.25">
      <c r="A319" s="80" t="s">
        <v>2230</v>
      </c>
      <c r="B319" s="33" t="s">
        <v>170</v>
      </c>
      <c r="C319" s="33" t="s">
        <v>204</v>
      </c>
      <c r="D319" s="33" t="s">
        <v>1387</v>
      </c>
      <c r="E319" s="33" t="s">
        <v>1510</v>
      </c>
      <c r="F319" s="2" t="s">
        <v>1529</v>
      </c>
      <c r="G319" s="33" t="s">
        <v>1526</v>
      </c>
      <c r="H319" s="26" t="s">
        <v>167</v>
      </c>
      <c r="I319" s="79">
        <v>280</v>
      </c>
      <c r="J319" s="3">
        <v>0.75</v>
      </c>
      <c r="K319" s="139">
        <f t="shared" si="54"/>
        <v>490</v>
      </c>
      <c r="L319" s="103">
        <f t="shared" si="48"/>
        <v>441</v>
      </c>
      <c r="M319" s="103">
        <f t="shared" si="49"/>
        <v>419.97899999999998</v>
      </c>
      <c r="N319" s="108">
        <f t="shared" si="50"/>
        <v>588</v>
      </c>
      <c r="O319" s="64" t="s">
        <v>168</v>
      </c>
      <c r="P319" s="102">
        <f t="shared" si="45"/>
        <v>482.97584999999992</v>
      </c>
      <c r="Q319" s="102">
        <f t="shared" si="46"/>
        <v>539</v>
      </c>
      <c r="R319" s="102">
        <f t="shared" si="47"/>
        <v>490</v>
      </c>
      <c r="S319" s="102">
        <f t="shared" si="51"/>
        <v>485.1</v>
      </c>
      <c r="T319" s="102">
        <f t="shared" si="52"/>
        <v>419.97899999999998</v>
      </c>
      <c r="U319" s="18">
        <f t="shared" si="53"/>
        <v>507.15</v>
      </c>
    </row>
    <row r="320" spans="1:21" ht="14.25" customHeight="1" x14ac:dyDescent="0.25">
      <c r="A320" s="80" t="s">
        <v>2231</v>
      </c>
      <c r="B320" s="33" t="s">
        <v>170</v>
      </c>
      <c r="C320" s="33" t="s">
        <v>204</v>
      </c>
      <c r="D320" s="33" t="s">
        <v>1387</v>
      </c>
      <c r="E320" s="33" t="s">
        <v>1510</v>
      </c>
      <c r="F320" s="2" t="s">
        <v>1530</v>
      </c>
      <c r="G320" s="33" t="s">
        <v>1526</v>
      </c>
      <c r="H320" s="26" t="s">
        <v>167</v>
      </c>
      <c r="I320" s="79">
        <v>280</v>
      </c>
      <c r="J320" s="3">
        <v>0.75</v>
      </c>
      <c r="K320" s="139">
        <f t="shared" si="54"/>
        <v>490</v>
      </c>
      <c r="L320" s="103">
        <f t="shared" si="48"/>
        <v>441</v>
      </c>
      <c r="M320" s="103">
        <f t="shared" si="49"/>
        <v>419.97899999999998</v>
      </c>
      <c r="N320" s="108">
        <f t="shared" si="50"/>
        <v>588</v>
      </c>
      <c r="O320" s="64" t="s">
        <v>168</v>
      </c>
      <c r="P320" s="102">
        <f t="shared" si="45"/>
        <v>482.97584999999992</v>
      </c>
      <c r="Q320" s="102">
        <f t="shared" si="46"/>
        <v>539</v>
      </c>
      <c r="R320" s="102">
        <f t="shared" si="47"/>
        <v>490</v>
      </c>
      <c r="S320" s="102">
        <f t="shared" si="51"/>
        <v>485.1</v>
      </c>
      <c r="T320" s="102">
        <f t="shared" si="52"/>
        <v>419.97899999999998</v>
      </c>
      <c r="U320" s="18">
        <f t="shared" si="53"/>
        <v>507.15</v>
      </c>
    </row>
    <row r="321" spans="1:21" ht="14.25" customHeight="1" x14ac:dyDescent="0.25">
      <c r="A321" s="80" t="s">
        <v>2232</v>
      </c>
      <c r="B321" s="33" t="s">
        <v>170</v>
      </c>
      <c r="C321" s="33" t="s">
        <v>204</v>
      </c>
      <c r="D321" s="33" t="s">
        <v>1387</v>
      </c>
      <c r="E321" s="33" t="s">
        <v>1510</v>
      </c>
      <c r="F321" s="2" t="s">
        <v>1531</v>
      </c>
      <c r="G321" s="33" t="s">
        <v>1526</v>
      </c>
      <c r="H321" s="26" t="s">
        <v>167</v>
      </c>
      <c r="I321" s="79">
        <v>280</v>
      </c>
      <c r="J321" s="3">
        <v>0.75</v>
      </c>
      <c r="K321" s="139">
        <f t="shared" si="54"/>
        <v>490</v>
      </c>
      <c r="L321" s="103">
        <f t="shared" si="48"/>
        <v>441</v>
      </c>
      <c r="M321" s="103">
        <f t="shared" si="49"/>
        <v>419.97899999999998</v>
      </c>
      <c r="N321" s="108">
        <f t="shared" si="50"/>
        <v>588</v>
      </c>
      <c r="O321" s="64" t="s">
        <v>168</v>
      </c>
      <c r="P321" s="102">
        <f t="shared" si="45"/>
        <v>482.97584999999992</v>
      </c>
      <c r="Q321" s="102">
        <f t="shared" si="46"/>
        <v>539</v>
      </c>
      <c r="R321" s="102">
        <f t="shared" si="47"/>
        <v>490</v>
      </c>
      <c r="S321" s="102">
        <f t="shared" si="51"/>
        <v>485.1</v>
      </c>
      <c r="T321" s="102">
        <f t="shared" si="52"/>
        <v>419.97899999999998</v>
      </c>
      <c r="U321" s="18">
        <f t="shared" si="53"/>
        <v>507.15</v>
      </c>
    </row>
    <row r="322" spans="1:21" ht="14.25" customHeight="1" x14ac:dyDescent="0.25">
      <c r="A322" s="80" t="s">
        <v>2233</v>
      </c>
      <c r="B322" s="33" t="s">
        <v>170</v>
      </c>
      <c r="C322" s="33" t="s">
        <v>204</v>
      </c>
      <c r="D322" s="33" t="s">
        <v>1387</v>
      </c>
      <c r="E322" s="33" t="s">
        <v>1510</v>
      </c>
      <c r="F322" s="2" t="s">
        <v>1532</v>
      </c>
      <c r="G322" s="33" t="s">
        <v>1526</v>
      </c>
      <c r="H322" s="26" t="s">
        <v>167</v>
      </c>
      <c r="I322" s="79">
        <v>280</v>
      </c>
      <c r="J322" s="3">
        <v>0.75</v>
      </c>
      <c r="K322" s="139">
        <f t="shared" si="54"/>
        <v>490</v>
      </c>
      <c r="L322" s="103">
        <f t="shared" si="48"/>
        <v>441</v>
      </c>
      <c r="M322" s="103">
        <f t="shared" si="49"/>
        <v>419.97899999999998</v>
      </c>
      <c r="N322" s="108">
        <f t="shared" si="50"/>
        <v>588</v>
      </c>
      <c r="O322" s="64" t="s">
        <v>168</v>
      </c>
      <c r="P322" s="102">
        <f t="shared" si="45"/>
        <v>482.97584999999992</v>
      </c>
      <c r="Q322" s="102">
        <f t="shared" si="46"/>
        <v>539</v>
      </c>
      <c r="R322" s="102">
        <f t="shared" si="47"/>
        <v>490</v>
      </c>
      <c r="S322" s="102">
        <f t="shared" si="51"/>
        <v>485.1</v>
      </c>
      <c r="T322" s="102">
        <f t="shared" si="52"/>
        <v>419.97899999999998</v>
      </c>
      <c r="U322" s="18">
        <f t="shared" si="53"/>
        <v>507.15</v>
      </c>
    </row>
    <row r="323" spans="1:21" ht="14.25" customHeight="1" x14ac:dyDescent="0.25">
      <c r="A323" s="80" t="s">
        <v>2234</v>
      </c>
      <c r="B323" s="33" t="s">
        <v>170</v>
      </c>
      <c r="C323" s="33" t="s">
        <v>204</v>
      </c>
      <c r="D323" s="33" t="s">
        <v>1387</v>
      </c>
      <c r="E323" s="33" t="s">
        <v>1510</v>
      </c>
      <c r="F323" s="2" t="s">
        <v>1533</v>
      </c>
      <c r="G323" s="33" t="s">
        <v>1526</v>
      </c>
      <c r="H323" s="26" t="s">
        <v>167</v>
      </c>
      <c r="I323" s="79">
        <v>280</v>
      </c>
      <c r="J323" s="3">
        <v>0.75</v>
      </c>
      <c r="K323" s="139">
        <f t="shared" si="54"/>
        <v>490</v>
      </c>
      <c r="L323" s="103">
        <f t="shared" si="48"/>
        <v>441</v>
      </c>
      <c r="M323" s="103">
        <f t="shared" si="49"/>
        <v>419.97899999999998</v>
      </c>
      <c r="N323" s="108">
        <f t="shared" si="50"/>
        <v>588</v>
      </c>
      <c r="O323" s="64" t="s">
        <v>168</v>
      </c>
      <c r="P323" s="102">
        <f t="shared" ref="P323:P386" si="55">(K323*0.8571)*1.15</f>
        <v>482.97584999999992</v>
      </c>
      <c r="Q323" s="102">
        <f t="shared" ref="Q323:Q386" si="56">K323*1.1</f>
        <v>539</v>
      </c>
      <c r="R323" s="102">
        <f t="shared" ref="R323:R386" si="57">K323</f>
        <v>490</v>
      </c>
      <c r="S323" s="102">
        <f t="shared" si="51"/>
        <v>485.1</v>
      </c>
      <c r="T323" s="102">
        <f t="shared" si="52"/>
        <v>419.97899999999998</v>
      </c>
      <c r="U323" s="18">
        <f t="shared" si="53"/>
        <v>507.15</v>
      </c>
    </row>
    <row r="324" spans="1:21" ht="14.25" customHeight="1" x14ac:dyDescent="0.25">
      <c r="A324" s="80" t="s">
        <v>2235</v>
      </c>
      <c r="B324" s="33" t="s">
        <v>170</v>
      </c>
      <c r="C324" s="33" t="s">
        <v>204</v>
      </c>
      <c r="D324" s="33" t="s">
        <v>1387</v>
      </c>
      <c r="E324" s="33" t="s">
        <v>1510</v>
      </c>
      <c r="F324" s="2" t="s">
        <v>1534</v>
      </c>
      <c r="G324" s="33" t="s">
        <v>1526</v>
      </c>
      <c r="H324" s="26" t="s">
        <v>167</v>
      </c>
      <c r="I324" s="79">
        <v>280</v>
      </c>
      <c r="J324" s="3">
        <v>0.75</v>
      </c>
      <c r="K324" s="139">
        <f t="shared" si="54"/>
        <v>490</v>
      </c>
      <c r="L324" s="103">
        <f t="shared" ref="L324:L387" si="58">K324*0.9</f>
        <v>441</v>
      </c>
      <c r="M324" s="103">
        <f t="shared" ref="M324:M387" si="59">K324*0.8571</f>
        <v>419.97899999999998</v>
      </c>
      <c r="N324" s="108">
        <f t="shared" ref="N324:N387" si="60">K324*1.2</f>
        <v>588</v>
      </c>
      <c r="O324" s="64" t="s">
        <v>168</v>
      </c>
      <c r="P324" s="102">
        <f t="shared" si="55"/>
        <v>482.97584999999992</v>
      </c>
      <c r="Q324" s="102">
        <f t="shared" si="56"/>
        <v>539</v>
      </c>
      <c r="R324" s="102">
        <f t="shared" si="57"/>
        <v>490</v>
      </c>
      <c r="S324" s="102">
        <f t="shared" ref="S324:S387" si="61">(K324*0.9)*1.1</f>
        <v>485.1</v>
      </c>
      <c r="T324" s="102">
        <f t="shared" ref="T324:T387" si="62">(K324*0.8571)</f>
        <v>419.97899999999998</v>
      </c>
      <c r="U324" s="18">
        <f t="shared" ref="U324:U387" si="63">(K324*0.9)*1.15</f>
        <v>507.15</v>
      </c>
    </row>
    <row r="325" spans="1:21" ht="14.25" customHeight="1" x14ac:dyDescent="0.25">
      <c r="A325" s="80" t="s">
        <v>2236</v>
      </c>
      <c r="B325" s="33" t="s">
        <v>170</v>
      </c>
      <c r="C325" s="33" t="s">
        <v>204</v>
      </c>
      <c r="D325" s="33" t="s">
        <v>1387</v>
      </c>
      <c r="E325" s="33" t="s">
        <v>1510</v>
      </c>
      <c r="F325" s="2" t="s">
        <v>1535</v>
      </c>
      <c r="G325" s="33" t="s">
        <v>1536</v>
      </c>
      <c r="H325" s="26" t="s">
        <v>167</v>
      </c>
      <c r="I325" s="79">
        <v>310</v>
      </c>
      <c r="J325" s="3">
        <v>0.75</v>
      </c>
      <c r="K325" s="139">
        <f t="shared" si="54"/>
        <v>542.5</v>
      </c>
      <c r="L325" s="103">
        <f t="shared" si="58"/>
        <v>488.25</v>
      </c>
      <c r="M325" s="103">
        <f t="shared" si="59"/>
        <v>464.97674999999998</v>
      </c>
      <c r="N325" s="108">
        <f t="shared" si="60"/>
        <v>651</v>
      </c>
      <c r="O325" s="64" t="s">
        <v>168</v>
      </c>
      <c r="P325" s="102">
        <f t="shared" si="55"/>
        <v>534.72326249999992</v>
      </c>
      <c r="Q325" s="102">
        <f t="shared" si="56"/>
        <v>596.75</v>
      </c>
      <c r="R325" s="102">
        <f t="shared" si="57"/>
        <v>542.5</v>
      </c>
      <c r="S325" s="102">
        <f t="shared" si="61"/>
        <v>537.07500000000005</v>
      </c>
      <c r="T325" s="102">
        <f t="shared" si="62"/>
        <v>464.97674999999998</v>
      </c>
      <c r="U325" s="18">
        <f t="shared" si="63"/>
        <v>561.48749999999995</v>
      </c>
    </row>
    <row r="326" spans="1:21" ht="14.25" customHeight="1" x14ac:dyDescent="0.25">
      <c r="A326" s="80" t="s">
        <v>2237</v>
      </c>
      <c r="B326" s="33" t="s">
        <v>170</v>
      </c>
      <c r="C326" s="33" t="s">
        <v>204</v>
      </c>
      <c r="D326" s="33" t="s">
        <v>1387</v>
      </c>
      <c r="E326" s="33" t="s">
        <v>1510</v>
      </c>
      <c r="F326" s="2" t="s">
        <v>1537</v>
      </c>
      <c r="G326" s="33" t="s">
        <v>1538</v>
      </c>
      <c r="H326" s="26" t="s">
        <v>167</v>
      </c>
      <c r="I326" s="79">
        <v>310</v>
      </c>
      <c r="J326" s="3">
        <v>0.75</v>
      </c>
      <c r="K326" s="139">
        <f t="shared" si="54"/>
        <v>542.5</v>
      </c>
      <c r="L326" s="103">
        <f t="shared" si="58"/>
        <v>488.25</v>
      </c>
      <c r="M326" s="103">
        <f t="shared" si="59"/>
        <v>464.97674999999998</v>
      </c>
      <c r="N326" s="108">
        <f t="shared" si="60"/>
        <v>651</v>
      </c>
      <c r="O326" s="64" t="s">
        <v>168</v>
      </c>
      <c r="P326" s="102">
        <f t="shared" si="55"/>
        <v>534.72326249999992</v>
      </c>
      <c r="Q326" s="102">
        <f t="shared" si="56"/>
        <v>596.75</v>
      </c>
      <c r="R326" s="102">
        <f t="shared" si="57"/>
        <v>542.5</v>
      </c>
      <c r="S326" s="102">
        <f t="shared" si="61"/>
        <v>537.07500000000005</v>
      </c>
      <c r="T326" s="102">
        <f t="shared" si="62"/>
        <v>464.97674999999998</v>
      </c>
      <c r="U326" s="18">
        <f t="shared" si="63"/>
        <v>561.48749999999995</v>
      </c>
    </row>
    <row r="327" spans="1:21" ht="14.25" customHeight="1" x14ac:dyDescent="0.25">
      <c r="A327" s="80" t="s">
        <v>2238</v>
      </c>
      <c r="B327" s="33" t="s">
        <v>170</v>
      </c>
      <c r="C327" s="33" t="s">
        <v>204</v>
      </c>
      <c r="D327" s="33" t="s">
        <v>1387</v>
      </c>
      <c r="E327" s="33" t="s">
        <v>1510</v>
      </c>
      <c r="F327" s="2" t="s">
        <v>1539</v>
      </c>
      <c r="G327" s="33" t="s">
        <v>1538</v>
      </c>
      <c r="H327" s="26" t="s">
        <v>167</v>
      </c>
      <c r="I327" s="79">
        <v>310</v>
      </c>
      <c r="J327" s="3">
        <v>0.75</v>
      </c>
      <c r="K327" s="139">
        <f t="shared" si="54"/>
        <v>542.5</v>
      </c>
      <c r="L327" s="103">
        <f t="shared" si="58"/>
        <v>488.25</v>
      </c>
      <c r="M327" s="103">
        <f t="shared" si="59"/>
        <v>464.97674999999998</v>
      </c>
      <c r="N327" s="108">
        <f t="shared" si="60"/>
        <v>651</v>
      </c>
      <c r="O327" s="64" t="s">
        <v>168</v>
      </c>
      <c r="P327" s="102">
        <f t="shared" si="55"/>
        <v>534.72326249999992</v>
      </c>
      <c r="Q327" s="102">
        <f t="shared" si="56"/>
        <v>596.75</v>
      </c>
      <c r="R327" s="102">
        <f t="shared" si="57"/>
        <v>542.5</v>
      </c>
      <c r="S327" s="102">
        <f t="shared" si="61"/>
        <v>537.07500000000005</v>
      </c>
      <c r="T327" s="102">
        <f t="shared" si="62"/>
        <v>464.97674999999998</v>
      </c>
      <c r="U327" s="18">
        <f t="shared" si="63"/>
        <v>561.48749999999995</v>
      </c>
    </row>
    <row r="328" spans="1:21" ht="14.25" customHeight="1" x14ac:dyDescent="0.25">
      <c r="A328" s="80" t="s">
        <v>2239</v>
      </c>
      <c r="B328" s="33" t="s">
        <v>170</v>
      </c>
      <c r="C328" s="33" t="s">
        <v>204</v>
      </c>
      <c r="D328" s="33" t="s">
        <v>1387</v>
      </c>
      <c r="E328" s="33" t="s">
        <v>1510</v>
      </c>
      <c r="F328" s="2" t="s">
        <v>1540</v>
      </c>
      <c r="G328" s="33" t="s">
        <v>1538</v>
      </c>
      <c r="H328" s="26" t="s">
        <v>167</v>
      </c>
      <c r="I328" s="79">
        <v>310</v>
      </c>
      <c r="J328" s="3">
        <v>0.75</v>
      </c>
      <c r="K328" s="139">
        <f t="shared" si="54"/>
        <v>542.5</v>
      </c>
      <c r="L328" s="103">
        <f t="shared" si="58"/>
        <v>488.25</v>
      </c>
      <c r="M328" s="103">
        <f t="shared" si="59"/>
        <v>464.97674999999998</v>
      </c>
      <c r="N328" s="108">
        <f t="shared" si="60"/>
        <v>651</v>
      </c>
      <c r="O328" s="64" t="s">
        <v>168</v>
      </c>
      <c r="P328" s="102">
        <f t="shared" si="55"/>
        <v>534.72326249999992</v>
      </c>
      <c r="Q328" s="102">
        <f t="shared" si="56"/>
        <v>596.75</v>
      </c>
      <c r="R328" s="102">
        <f t="shared" si="57"/>
        <v>542.5</v>
      </c>
      <c r="S328" s="102">
        <f t="shared" si="61"/>
        <v>537.07500000000005</v>
      </c>
      <c r="T328" s="102">
        <f t="shared" si="62"/>
        <v>464.97674999999998</v>
      </c>
      <c r="U328" s="18">
        <f t="shared" si="63"/>
        <v>561.48749999999995</v>
      </c>
    </row>
    <row r="329" spans="1:21" ht="14.25" customHeight="1" x14ac:dyDescent="0.25">
      <c r="A329" s="80" t="s">
        <v>2240</v>
      </c>
      <c r="B329" s="33" t="s">
        <v>170</v>
      </c>
      <c r="C329" s="33" t="s">
        <v>204</v>
      </c>
      <c r="D329" s="33" t="s">
        <v>1387</v>
      </c>
      <c r="E329" s="33" t="s">
        <v>1510</v>
      </c>
      <c r="F329" s="2" t="s">
        <v>1541</v>
      </c>
      <c r="G329" s="33" t="s">
        <v>1538</v>
      </c>
      <c r="H329" s="26" t="s">
        <v>167</v>
      </c>
      <c r="I329" s="79">
        <v>310</v>
      </c>
      <c r="J329" s="3">
        <v>0.75</v>
      </c>
      <c r="K329" s="139">
        <f t="shared" si="54"/>
        <v>542.5</v>
      </c>
      <c r="L329" s="103">
        <f t="shared" si="58"/>
        <v>488.25</v>
      </c>
      <c r="M329" s="103">
        <f t="shared" si="59"/>
        <v>464.97674999999998</v>
      </c>
      <c r="N329" s="108">
        <f t="shared" si="60"/>
        <v>651</v>
      </c>
      <c r="O329" s="64" t="s">
        <v>168</v>
      </c>
      <c r="P329" s="102">
        <f t="shared" si="55"/>
        <v>534.72326249999992</v>
      </c>
      <c r="Q329" s="102">
        <f t="shared" si="56"/>
        <v>596.75</v>
      </c>
      <c r="R329" s="102">
        <f t="shared" si="57"/>
        <v>542.5</v>
      </c>
      <c r="S329" s="102">
        <f t="shared" si="61"/>
        <v>537.07500000000005</v>
      </c>
      <c r="T329" s="102">
        <f t="shared" si="62"/>
        <v>464.97674999999998</v>
      </c>
      <c r="U329" s="18">
        <f t="shared" si="63"/>
        <v>561.48749999999995</v>
      </c>
    </row>
    <row r="330" spans="1:21" ht="14.25" customHeight="1" x14ac:dyDescent="0.25">
      <c r="A330" s="80" t="s">
        <v>2241</v>
      </c>
      <c r="B330" s="33" t="s">
        <v>170</v>
      </c>
      <c r="C330" s="33" t="s">
        <v>204</v>
      </c>
      <c r="D330" s="33" t="s">
        <v>1387</v>
      </c>
      <c r="E330" s="33" t="s">
        <v>1510</v>
      </c>
      <c r="F330" s="2" t="s">
        <v>1542</v>
      </c>
      <c r="G330" s="33" t="s">
        <v>1538</v>
      </c>
      <c r="H330" s="26" t="s">
        <v>167</v>
      </c>
      <c r="I330" s="79">
        <v>310</v>
      </c>
      <c r="J330" s="3">
        <v>0.75</v>
      </c>
      <c r="K330" s="139">
        <f t="shared" si="54"/>
        <v>542.5</v>
      </c>
      <c r="L330" s="103">
        <f t="shared" si="58"/>
        <v>488.25</v>
      </c>
      <c r="M330" s="103">
        <f t="shared" si="59"/>
        <v>464.97674999999998</v>
      </c>
      <c r="N330" s="108">
        <f t="shared" si="60"/>
        <v>651</v>
      </c>
      <c r="O330" s="64" t="s">
        <v>168</v>
      </c>
      <c r="P330" s="102">
        <f t="shared" si="55"/>
        <v>534.72326249999992</v>
      </c>
      <c r="Q330" s="102">
        <f t="shared" si="56"/>
        <v>596.75</v>
      </c>
      <c r="R330" s="102">
        <f t="shared" si="57"/>
        <v>542.5</v>
      </c>
      <c r="S330" s="102">
        <f t="shared" si="61"/>
        <v>537.07500000000005</v>
      </c>
      <c r="T330" s="102">
        <f t="shared" si="62"/>
        <v>464.97674999999998</v>
      </c>
      <c r="U330" s="18">
        <f t="shared" si="63"/>
        <v>561.48749999999995</v>
      </c>
    </row>
    <row r="331" spans="1:21" ht="14.25" customHeight="1" x14ac:dyDescent="0.25">
      <c r="A331" s="80" t="s">
        <v>2242</v>
      </c>
      <c r="B331" s="33" t="s">
        <v>170</v>
      </c>
      <c r="C331" s="33" t="s">
        <v>204</v>
      </c>
      <c r="D331" s="33" t="s">
        <v>1387</v>
      </c>
      <c r="E331" s="33" t="s">
        <v>1510</v>
      </c>
      <c r="F331" s="2" t="s">
        <v>1543</v>
      </c>
      <c r="G331" s="33" t="s">
        <v>1538</v>
      </c>
      <c r="H331" s="26" t="s">
        <v>167</v>
      </c>
      <c r="I331" s="79">
        <v>310</v>
      </c>
      <c r="J331" s="3">
        <v>0.75</v>
      </c>
      <c r="K331" s="139">
        <f t="shared" si="54"/>
        <v>542.5</v>
      </c>
      <c r="L331" s="103">
        <f t="shared" si="58"/>
        <v>488.25</v>
      </c>
      <c r="M331" s="103">
        <f t="shared" si="59"/>
        <v>464.97674999999998</v>
      </c>
      <c r="N331" s="108">
        <f t="shared" si="60"/>
        <v>651</v>
      </c>
      <c r="O331" s="64" t="s">
        <v>168</v>
      </c>
      <c r="P331" s="102">
        <f t="shared" si="55"/>
        <v>534.72326249999992</v>
      </c>
      <c r="Q331" s="102">
        <f t="shared" si="56"/>
        <v>596.75</v>
      </c>
      <c r="R331" s="102">
        <f t="shared" si="57"/>
        <v>542.5</v>
      </c>
      <c r="S331" s="102">
        <f t="shared" si="61"/>
        <v>537.07500000000005</v>
      </c>
      <c r="T331" s="102">
        <f t="shared" si="62"/>
        <v>464.97674999999998</v>
      </c>
      <c r="U331" s="18">
        <f t="shared" si="63"/>
        <v>561.48749999999995</v>
      </c>
    </row>
    <row r="332" spans="1:21" ht="14.25" customHeight="1" x14ac:dyDescent="0.25">
      <c r="A332" s="80" t="s">
        <v>2243</v>
      </c>
      <c r="B332" s="33" t="s">
        <v>170</v>
      </c>
      <c r="C332" s="33" t="s">
        <v>204</v>
      </c>
      <c r="D332" s="33" t="s">
        <v>1387</v>
      </c>
      <c r="E332" s="33" t="s">
        <v>1510</v>
      </c>
      <c r="F332" s="2" t="s">
        <v>1544</v>
      </c>
      <c r="G332" s="33" t="s">
        <v>1538</v>
      </c>
      <c r="H332" s="26" t="s">
        <v>167</v>
      </c>
      <c r="I332" s="79">
        <v>310</v>
      </c>
      <c r="J332" s="3">
        <v>0.75</v>
      </c>
      <c r="K332" s="139">
        <f t="shared" si="54"/>
        <v>542.5</v>
      </c>
      <c r="L332" s="103">
        <f t="shared" si="58"/>
        <v>488.25</v>
      </c>
      <c r="M332" s="103">
        <f t="shared" si="59"/>
        <v>464.97674999999998</v>
      </c>
      <c r="N332" s="108">
        <f t="shared" si="60"/>
        <v>651</v>
      </c>
      <c r="O332" s="64" t="s">
        <v>168</v>
      </c>
      <c r="P332" s="102">
        <f t="shared" si="55"/>
        <v>534.72326249999992</v>
      </c>
      <c r="Q332" s="102">
        <f t="shared" si="56"/>
        <v>596.75</v>
      </c>
      <c r="R332" s="102">
        <f t="shared" si="57"/>
        <v>542.5</v>
      </c>
      <c r="S332" s="102">
        <f t="shared" si="61"/>
        <v>537.07500000000005</v>
      </c>
      <c r="T332" s="102">
        <f t="shared" si="62"/>
        <v>464.97674999999998</v>
      </c>
      <c r="U332" s="18">
        <f t="shared" si="63"/>
        <v>561.48749999999995</v>
      </c>
    </row>
    <row r="333" spans="1:21" ht="14.25" customHeight="1" x14ac:dyDescent="0.25">
      <c r="A333" s="80" t="s">
        <v>2244</v>
      </c>
      <c r="B333" s="33" t="s">
        <v>170</v>
      </c>
      <c r="C333" s="33" t="s">
        <v>204</v>
      </c>
      <c r="D333" s="33" t="s">
        <v>1387</v>
      </c>
      <c r="E333" s="33" t="s">
        <v>1510</v>
      </c>
      <c r="F333" s="2" t="s">
        <v>1545</v>
      </c>
      <c r="G333" s="33" t="s">
        <v>1538</v>
      </c>
      <c r="H333" s="26" t="s">
        <v>167</v>
      </c>
      <c r="I333" s="79">
        <v>310</v>
      </c>
      <c r="J333" s="3">
        <v>0.75</v>
      </c>
      <c r="K333" s="139">
        <f t="shared" si="54"/>
        <v>542.5</v>
      </c>
      <c r="L333" s="103">
        <f t="shared" si="58"/>
        <v>488.25</v>
      </c>
      <c r="M333" s="103">
        <f t="shared" si="59"/>
        <v>464.97674999999998</v>
      </c>
      <c r="N333" s="108">
        <f t="shared" si="60"/>
        <v>651</v>
      </c>
      <c r="O333" s="64" t="s">
        <v>168</v>
      </c>
      <c r="P333" s="102">
        <f t="shared" si="55"/>
        <v>534.72326249999992</v>
      </c>
      <c r="Q333" s="102">
        <f t="shared" si="56"/>
        <v>596.75</v>
      </c>
      <c r="R333" s="102">
        <f t="shared" si="57"/>
        <v>542.5</v>
      </c>
      <c r="S333" s="102">
        <f t="shared" si="61"/>
        <v>537.07500000000005</v>
      </c>
      <c r="T333" s="102">
        <f t="shared" si="62"/>
        <v>464.97674999999998</v>
      </c>
      <c r="U333" s="18">
        <f t="shared" si="63"/>
        <v>561.48749999999995</v>
      </c>
    </row>
    <row r="334" spans="1:21" ht="14.25" customHeight="1" x14ac:dyDescent="0.25">
      <c r="A334" s="80" t="s">
        <v>2245</v>
      </c>
      <c r="B334" s="33" t="s">
        <v>170</v>
      </c>
      <c r="C334" s="33" t="s">
        <v>204</v>
      </c>
      <c r="D334" s="33" t="s">
        <v>1387</v>
      </c>
      <c r="E334" s="33" t="s">
        <v>1510</v>
      </c>
      <c r="F334" s="2" t="s">
        <v>1546</v>
      </c>
      <c r="G334" s="33" t="s">
        <v>1538</v>
      </c>
      <c r="H334" s="26" t="s">
        <v>167</v>
      </c>
      <c r="I334" s="79">
        <v>310</v>
      </c>
      <c r="J334" s="3">
        <v>0.75</v>
      </c>
      <c r="K334" s="139">
        <f t="shared" si="54"/>
        <v>542.5</v>
      </c>
      <c r="L334" s="103">
        <f t="shared" si="58"/>
        <v>488.25</v>
      </c>
      <c r="M334" s="103">
        <f t="shared" si="59"/>
        <v>464.97674999999998</v>
      </c>
      <c r="N334" s="108">
        <f t="shared" si="60"/>
        <v>651</v>
      </c>
      <c r="O334" s="64" t="s">
        <v>168</v>
      </c>
      <c r="P334" s="102">
        <f t="shared" si="55"/>
        <v>534.72326249999992</v>
      </c>
      <c r="Q334" s="102">
        <f t="shared" si="56"/>
        <v>596.75</v>
      </c>
      <c r="R334" s="102">
        <f t="shared" si="57"/>
        <v>542.5</v>
      </c>
      <c r="S334" s="102">
        <f t="shared" si="61"/>
        <v>537.07500000000005</v>
      </c>
      <c r="T334" s="102">
        <f t="shared" si="62"/>
        <v>464.97674999999998</v>
      </c>
      <c r="U334" s="18">
        <f t="shared" si="63"/>
        <v>561.48749999999995</v>
      </c>
    </row>
    <row r="335" spans="1:21" ht="14.25" customHeight="1" x14ac:dyDescent="0.25">
      <c r="A335" s="80" t="s">
        <v>2246</v>
      </c>
      <c r="B335" s="33" t="s">
        <v>170</v>
      </c>
      <c r="C335" s="33" t="s">
        <v>204</v>
      </c>
      <c r="D335" s="33" t="s">
        <v>1387</v>
      </c>
      <c r="E335" s="33" t="s">
        <v>1510</v>
      </c>
      <c r="F335" s="2" t="s">
        <v>1547</v>
      </c>
      <c r="G335" s="33" t="s">
        <v>1548</v>
      </c>
      <c r="H335" s="26" t="s">
        <v>167</v>
      </c>
      <c r="I335" s="79">
        <v>370</v>
      </c>
      <c r="J335" s="3">
        <v>0.75</v>
      </c>
      <c r="K335" s="139">
        <f t="shared" si="54"/>
        <v>647.5</v>
      </c>
      <c r="L335" s="103">
        <f t="shared" si="58"/>
        <v>582.75</v>
      </c>
      <c r="M335" s="103">
        <f t="shared" si="59"/>
        <v>554.97225000000003</v>
      </c>
      <c r="N335" s="108">
        <f t="shared" si="60"/>
        <v>777</v>
      </c>
      <c r="O335" s="64" t="s">
        <v>168</v>
      </c>
      <c r="P335" s="102">
        <f t="shared" si="55"/>
        <v>638.21808750000002</v>
      </c>
      <c r="Q335" s="102">
        <f t="shared" si="56"/>
        <v>712.25000000000011</v>
      </c>
      <c r="R335" s="102">
        <f t="shared" si="57"/>
        <v>647.5</v>
      </c>
      <c r="S335" s="102">
        <f t="shared" si="61"/>
        <v>641.02500000000009</v>
      </c>
      <c r="T335" s="102">
        <f t="shared" si="62"/>
        <v>554.97225000000003</v>
      </c>
      <c r="U335" s="18">
        <f t="shared" si="63"/>
        <v>670.16249999999991</v>
      </c>
    </row>
    <row r="336" spans="1:21" ht="14.25" customHeight="1" x14ac:dyDescent="0.25">
      <c r="A336" s="80" t="s">
        <v>2247</v>
      </c>
      <c r="B336" s="33" t="s">
        <v>170</v>
      </c>
      <c r="C336" s="33" t="s">
        <v>204</v>
      </c>
      <c r="D336" s="33" t="s">
        <v>1387</v>
      </c>
      <c r="E336" s="33" t="s">
        <v>1510</v>
      </c>
      <c r="F336" s="2" t="s">
        <v>1549</v>
      </c>
      <c r="G336" s="33" t="s">
        <v>1550</v>
      </c>
      <c r="H336" s="26" t="s">
        <v>167</v>
      </c>
      <c r="I336" s="79">
        <v>370</v>
      </c>
      <c r="J336" s="3">
        <v>0.75</v>
      </c>
      <c r="K336" s="139">
        <f t="shared" ref="K336:K399" si="64">I336*1.75</f>
        <v>647.5</v>
      </c>
      <c r="L336" s="103">
        <f t="shared" si="58"/>
        <v>582.75</v>
      </c>
      <c r="M336" s="103">
        <f t="shared" si="59"/>
        <v>554.97225000000003</v>
      </c>
      <c r="N336" s="108">
        <f t="shared" si="60"/>
        <v>777</v>
      </c>
      <c r="O336" s="64" t="s">
        <v>168</v>
      </c>
      <c r="P336" s="102">
        <f t="shared" si="55"/>
        <v>638.21808750000002</v>
      </c>
      <c r="Q336" s="102">
        <f t="shared" si="56"/>
        <v>712.25000000000011</v>
      </c>
      <c r="R336" s="102">
        <f t="shared" si="57"/>
        <v>647.5</v>
      </c>
      <c r="S336" s="102">
        <f t="shared" si="61"/>
        <v>641.02500000000009</v>
      </c>
      <c r="T336" s="102">
        <f t="shared" si="62"/>
        <v>554.97225000000003</v>
      </c>
      <c r="U336" s="18">
        <f t="shared" si="63"/>
        <v>670.16249999999991</v>
      </c>
    </row>
    <row r="337" spans="1:21" ht="14.25" customHeight="1" x14ac:dyDescent="0.25">
      <c r="A337" s="80" t="s">
        <v>2248</v>
      </c>
      <c r="B337" s="33" t="s">
        <v>170</v>
      </c>
      <c r="C337" s="33" t="s">
        <v>204</v>
      </c>
      <c r="D337" s="33" t="s">
        <v>1387</v>
      </c>
      <c r="E337" s="33" t="s">
        <v>1510</v>
      </c>
      <c r="F337" s="2" t="s">
        <v>1551</v>
      </c>
      <c r="G337" s="33" t="s">
        <v>1550</v>
      </c>
      <c r="H337" s="26" t="s">
        <v>167</v>
      </c>
      <c r="I337" s="79">
        <v>370</v>
      </c>
      <c r="J337" s="3">
        <v>0.75</v>
      </c>
      <c r="K337" s="139">
        <f t="shared" si="64"/>
        <v>647.5</v>
      </c>
      <c r="L337" s="103">
        <f t="shared" si="58"/>
        <v>582.75</v>
      </c>
      <c r="M337" s="103">
        <f t="shared" si="59"/>
        <v>554.97225000000003</v>
      </c>
      <c r="N337" s="108">
        <f t="shared" si="60"/>
        <v>777</v>
      </c>
      <c r="O337" s="64" t="s">
        <v>168</v>
      </c>
      <c r="P337" s="102">
        <f t="shared" si="55"/>
        <v>638.21808750000002</v>
      </c>
      <c r="Q337" s="102">
        <f t="shared" si="56"/>
        <v>712.25000000000011</v>
      </c>
      <c r="R337" s="102">
        <f t="shared" si="57"/>
        <v>647.5</v>
      </c>
      <c r="S337" s="102">
        <f t="shared" si="61"/>
        <v>641.02500000000009</v>
      </c>
      <c r="T337" s="102">
        <f t="shared" si="62"/>
        <v>554.97225000000003</v>
      </c>
      <c r="U337" s="18">
        <f t="shared" si="63"/>
        <v>670.16249999999991</v>
      </c>
    </row>
    <row r="338" spans="1:21" ht="14.25" customHeight="1" x14ac:dyDescent="0.25">
      <c r="A338" s="80" t="s">
        <v>2249</v>
      </c>
      <c r="B338" s="33" t="s">
        <v>170</v>
      </c>
      <c r="C338" s="33" t="s">
        <v>204</v>
      </c>
      <c r="D338" s="33" t="s">
        <v>1387</v>
      </c>
      <c r="E338" s="33" t="s">
        <v>1510</v>
      </c>
      <c r="F338" s="2" t="s">
        <v>1552</v>
      </c>
      <c r="G338" s="33" t="s">
        <v>1550</v>
      </c>
      <c r="H338" s="26" t="s">
        <v>167</v>
      </c>
      <c r="I338" s="79">
        <v>370</v>
      </c>
      <c r="J338" s="3">
        <v>0.75</v>
      </c>
      <c r="K338" s="139">
        <f t="shared" si="64"/>
        <v>647.5</v>
      </c>
      <c r="L338" s="103">
        <f t="shared" si="58"/>
        <v>582.75</v>
      </c>
      <c r="M338" s="103">
        <f t="shared" si="59"/>
        <v>554.97225000000003</v>
      </c>
      <c r="N338" s="108">
        <f t="shared" si="60"/>
        <v>777</v>
      </c>
      <c r="O338" s="64" t="s">
        <v>168</v>
      </c>
      <c r="P338" s="102">
        <f t="shared" si="55"/>
        <v>638.21808750000002</v>
      </c>
      <c r="Q338" s="102">
        <f t="shared" si="56"/>
        <v>712.25000000000011</v>
      </c>
      <c r="R338" s="102">
        <f t="shared" si="57"/>
        <v>647.5</v>
      </c>
      <c r="S338" s="102">
        <f t="shared" si="61"/>
        <v>641.02500000000009</v>
      </c>
      <c r="T338" s="102">
        <f t="shared" si="62"/>
        <v>554.97225000000003</v>
      </c>
      <c r="U338" s="18">
        <f t="shared" si="63"/>
        <v>670.16249999999991</v>
      </c>
    </row>
    <row r="339" spans="1:21" ht="14.25" customHeight="1" x14ac:dyDescent="0.25">
      <c r="A339" s="80" t="s">
        <v>2250</v>
      </c>
      <c r="B339" s="33" t="s">
        <v>170</v>
      </c>
      <c r="C339" s="33" t="s">
        <v>204</v>
      </c>
      <c r="D339" s="33" t="s">
        <v>1387</v>
      </c>
      <c r="E339" s="33" t="s">
        <v>1510</v>
      </c>
      <c r="F339" s="2" t="s">
        <v>1553</v>
      </c>
      <c r="G339" s="33" t="s">
        <v>1550</v>
      </c>
      <c r="H339" s="26" t="s">
        <v>167</v>
      </c>
      <c r="I339" s="79">
        <v>370</v>
      </c>
      <c r="J339" s="3">
        <v>0.75</v>
      </c>
      <c r="K339" s="139">
        <f t="shared" si="64"/>
        <v>647.5</v>
      </c>
      <c r="L339" s="103">
        <f t="shared" si="58"/>
        <v>582.75</v>
      </c>
      <c r="M339" s="103">
        <f t="shared" si="59"/>
        <v>554.97225000000003</v>
      </c>
      <c r="N339" s="108">
        <f t="shared" si="60"/>
        <v>777</v>
      </c>
      <c r="O339" s="64" t="s">
        <v>168</v>
      </c>
      <c r="P339" s="102">
        <f t="shared" si="55"/>
        <v>638.21808750000002</v>
      </c>
      <c r="Q339" s="102">
        <f t="shared" si="56"/>
        <v>712.25000000000011</v>
      </c>
      <c r="R339" s="102">
        <f t="shared" si="57"/>
        <v>647.5</v>
      </c>
      <c r="S339" s="102">
        <f t="shared" si="61"/>
        <v>641.02500000000009</v>
      </c>
      <c r="T339" s="102">
        <f t="shared" si="62"/>
        <v>554.97225000000003</v>
      </c>
      <c r="U339" s="18">
        <f t="shared" si="63"/>
        <v>670.16249999999991</v>
      </c>
    </row>
    <row r="340" spans="1:21" ht="14.25" customHeight="1" x14ac:dyDescent="0.25">
      <c r="A340" s="80" t="s">
        <v>2251</v>
      </c>
      <c r="B340" s="33" t="s">
        <v>170</v>
      </c>
      <c r="C340" s="33" t="s">
        <v>204</v>
      </c>
      <c r="D340" s="33" t="s">
        <v>1387</v>
      </c>
      <c r="E340" s="33" t="s">
        <v>1510</v>
      </c>
      <c r="F340" s="2" t="s">
        <v>1554</v>
      </c>
      <c r="G340" s="33" t="s">
        <v>1550</v>
      </c>
      <c r="H340" s="26" t="s">
        <v>167</v>
      </c>
      <c r="I340" s="79">
        <v>370</v>
      </c>
      <c r="J340" s="3">
        <v>0.75</v>
      </c>
      <c r="K340" s="139">
        <f t="shared" si="64"/>
        <v>647.5</v>
      </c>
      <c r="L340" s="103">
        <f t="shared" si="58"/>
        <v>582.75</v>
      </c>
      <c r="M340" s="103">
        <f t="shared" si="59"/>
        <v>554.97225000000003</v>
      </c>
      <c r="N340" s="108">
        <f t="shared" si="60"/>
        <v>777</v>
      </c>
      <c r="O340" s="64" t="s">
        <v>168</v>
      </c>
      <c r="P340" s="102">
        <f t="shared" si="55"/>
        <v>638.21808750000002</v>
      </c>
      <c r="Q340" s="102">
        <f t="shared" si="56"/>
        <v>712.25000000000011</v>
      </c>
      <c r="R340" s="102">
        <f t="shared" si="57"/>
        <v>647.5</v>
      </c>
      <c r="S340" s="102">
        <f t="shared" si="61"/>
        <v>641.02500000000009</v>
      </c>
      <c r="T340" s="102">
        <f t="shared" si="62"/>
        <v>554.97225000000003</v>
      </c>
      <c r="U340" s="18">
        <f t="shared" si="63"/>
        <v>670.16249999999991</v>
      </c>
    </row>
    <row r="341" spans="1:21" ht="14.25" customHeight="1" x14ac:dyDescent="0.25">
      <c r="A341" s="80" t="s">
        <v>2252</v>
      </c>
      <c r="B341" s="33" t="s">
        <v>170</v>
      </c>
      <c r="C341" s="33" t="s">
        <v>204</v>
      </c>
      <c r="D341" s="33" t="s">
        <v>1387</v>
      </c>
      <c r="E341" s="33" t="s">
        <v>1510</v>
      </c>
      <c r="F341" s="2" t="s">
        <v>1555</v>
      </c>
      <c r="G341" s="33" t="s">
        <v>1550</v>
      </c>
      <c r="H341" s="26" t="s">
        <v>167</v>
      </c>
      <c r="I341" s="79">
        <v>370</v>
      </c>
      <c r="J341" s="3">
        <v>0.75</v>
      </c>
      <c r="K341" s="139">
        <f t="shared" si="64"/>
        <v>647.5</v>
      </c>
      <c r="L341" s="103">
        <f t="shared" si="58"/>
        <v>582.75</v>
      </c>
      <c r="M341" s="103">
        <f t="shared" si="59"/>
        <v>554.97225000000003</v>
      </c>
      <c r="N341" s="108">
        <f t="shared" si="60"/>
        <v>777</v>
      </c>
      <c r="O341" s="64" t="s">
        <v>168</v>
      </c>
      <c r="P341" s="102">
        <f t="shared" si="55"/>
        <v>638.21808750000002</v>
      </c>
      <c r="Q341" s="102">
        <f t="shared" si="56"/>
        <v>712.25000000000011</v>
      </c>
      <c r="R341" s="102">
        <f t="shared" si="57"/>
        <v>647.5</v>
      </c>
      <c r="S341" s="102">
        <f t="shared" si="61"/>
        <v>641.02500000000009</v>
      </c>
      <c r="T341" s="102">
        <f t="shared" si="62"/>
        <v>554.97225000000003</v>
      </c>
      <c r="U341" s="18">
        <f t="shared" si="63"/>
        <v>670.16249999999991</v>
      </c>
    </row>
    <row r="342" spans="1:21" ht="14.25" customHeight="1" x14ac:dyDescent="0.25">
      <c r="A342" s="80" t="s">
        <v>2253</v>
      </c>
      <c r="B342" s="33" t="s">
        <v>170</v>
      </c>
      <c r="C342" s="33" t="s">
        <v>204</v>
      </c>
      <c r="D342" s="33" t="s">
        <v>1387</v>
      </c>
      <c r="E342" s="33" t="s">
        <v>1510</v>
      </c>
      <c r="F342" s="2" t="s">
        <v>1556</v>
      </c>
      <c r="G342" s="33" t="s">
        <v>1550</v>
      </c>
      <c r="H342" s="26" t="s">
        <v>167</v>
      </c>
      <c r="I342" s="79">
        <v>370</v>
      </c>
      <c r="J342" s="3">
        <v>0.75</v>
      </c>
      <c r="K342" s="139">
        <f t="shared" si="64"/>
        <v>647.5</v>
      </c>
      <c r="L342" s="103">
        <f t="shared" si="58"/>
        <v>582.75</v>
      </c>
      <c r="M342" s="103">
        <f t="shared" si="59"/>
        <v>554.97225000000003</v>
      </c>
      <c r="N342" s="108">
        <f t="shared" si="60"/>
        <v>777</v>
      </c>
      <c r="O342" s="64" t="s">
        <v>168</v>
      </c>
      <c r="P342" s="102">
        <f t="shared" si="55"/>
        <v>638.21808750000002</v>
      </c>
      <c r="Q342" s="102">
        <f t="shared" si="56"/>
        <v>712.25000000000011</v>
      </c>
      <c r="R342" s="102">
        <f t="shared" si="57"/>
        <v>647.5</v>
      </c>
      <c r="S342" s="102">
        <f t="shared" si="61"/>
        <v>641.02500000000009</v>
      </c>
      <c r="T342" s="102">
        <f t="shared" si="62"/>
        <v>554.97225000000003</v>
      </c>
      <c r="U342" s="18">
        <f t="shared" si="63"/>
        <v>670.16249999999991</v>
      </c>
    </row>
    <row r="343" spans="1:21" ht="14.25" customHeight="1" x14ac:dyDescent="0.25">
      <c r="A343" s="80" t="s">
        <v>2254</v>
      </c>
      <c r="B343" s="33" t="s">
        <v>170</v>
      </c>
      <c r="C343" s="33" t="s">
        <v>204</v>
      </c>
      <c r="D343" s="33" t="s">
        <v>1387</v>
      </c>
      <c r="E343" s="33" t="s">
        <v>1510</v>
      </c>
      <c r="F343" s="2" t="s">
        <v>1557</v>
      </c>
      <c r="G343" s="33" t="s">
        <v>1550</v>
      </c>
      <c r="H343" s="26" t="s">
        <v>167</v>
      </c>
      <c r="I343" s="79">
        <v>370</v>
      </c>
      <c r="J343" s="3">
        <v>0.75</v>
      </c>
      <c r="K343" s="139">
        <f t="shared" si="64"/>
        <v>647.5</v>
      </c>
      <c r="L343" s="103">
        <f t="shared" si="58"/>
        <v>582.75</v>
      </c>
      <c r="M343" s="103">
        <f t="shared" si="59"/>
        <v>554.97225000000003</v>
      </c>
      <c r="N343" s="108">
        <f t="shared" si="60"/>
        <v>777</v>
      </c>
      <c r="O343" s="64" t="s">
        <v>168</v>
      </c>
      <c r="P343" s="102">
        <f t="shared" si="55"/>
        <v>638.21808750000002</v>
      </c>
      <c r="Q343" s="102">
        <f t="shared" si="56"/>
        <v>712.25000000000011</v>
      </c>
      <c r="R343" s="102">
        <f t="shared" si="57"/>
        <v>647.5</v>
      </c>
      <c r="S343" s="102">
        <f t="shared" si="61"/>
        <v>641.02500000000009</v>
      </c>
      <c r="T343" s="102">
        <f t="shared" si="62"/>
        <v>554.97225000000003</v>
      </c>
      <c r="U343" s="18">
        <f t="shared" si="63"/>
        <v>670.16249999999991</v>
      </c>
    </row>
    <row r="344" spans="1:21" ht="14.25" customHeight="1" x14ac:dyDescent="0.25">
      <c r="A344" s="80" t="s">
        <v>2255</v>
      </c>
      <c r="B344" s="33" t="s">
        <v>170</v>
      </c>
      <c r="C344" s="33" t="s">
        <v>204</v>
      </c>
      <c r="D344" s="33" t="s">
        <v>1387</v>
      </c>
      <c r="E344" s="33" t="s">
        <v>1510</v>
      </c>
      <c r="F344" s="2" t="s">
        <v>1558</v>
      </c>
      <c r="G344" s="33" t="s">
        <v>1550</v>
      </c>
      <c r="H344" s="26" t="s">
        <v>167</v>
      </c>
      <c r="I344" s="79">
        <v>370</v>
      </c>
      <c r="J344" s="3">
        <v>0.75</v>
      </c>
      <c r="K344" s="139">
        <f t="shared" si="64"/>
        <v>647.5</v>
      </c>
      <c r="L344" s="103">
        <f t="shared" si="58"/>
        <v>582.75</v>
      </c>
      <c r="M344" s="103">
        <f t="shared" si="59"/>
        <v>554.97225000000003</v>
      </c>
      <c r="N344" s="108">
        <f t="shared" si="60"/>
        <v>777</v>
      </c>
      <c r="O344" s="64" t="s">
        <v>168</v>
      </c>
      <c r="P344" s="102">
        <f t="shared" si="55"/>
        <v>638.21808750000002</v>
      </c>
      <c r="Q344" s="102">
        <f t="shared" si="56"/>
        <v>712.25000000000011</v>
      </c>
      <c r="R344" s="102">
        <f t="shared" si="57"/>
        <v>647.5</v>
      </c>
      <c r="S344" s="102">
        <f t="shared" si="61"/>
        <v>641.02500000000009</v>
      </c>
      <c r="T344" s="102">
        <f t="shared" si="62"/>
        <v>554.97225000000003</v>
      </c>
      <c r="U344" s="18">
        <f t="shared" si="63"/>
        <v>670.16249999999991</v>
      </c>
    </row>
    <row r="345" spans="1:21" ht="14.25" customHeight="1" x14ac:dyDescent="0.25">
      <c r="A345" s="80" t="s">
        <v>2256</v>
      </c>
      <c r="B345" s="33" t="s">
        <v>170</v>
      </c>
      <c r="C345" s="33" t="s">
        <v>1403</v>
      </c>
      <c r="D345" s="33" t="s">
        <v>1403</v>
      </c>
      <c r="E345" s="33" t="s">
        <v>1510</v>
      </c>
      <c r="F345" s="2" t="s">
        <v>1559</v>
      </c>
      <c r="G345" s="33" t="s">
        <v>1560</v>
      </c>
      <c r="H345" s="26" t="s">
        <v>167</v>
      </c>
      <c r="I345" s="79">
        <v>430</v>
      </c>
      <c r="J345" s="3">
        <v>0.75</v>
      </c>
      <c r="K345" s="139">
        <f t="shared" si="64"/>
        <v>752.5</v>
      </c>
      <c r="L345" s="103">
        <f t="shared" si="58"/>
        <v>677.25</v>
      </c>
      <c r="M345" s="103">
        <f t="shared" si="59"/>
        <v>644.96775000000002</v>
      </c>
      <c r="N345" s="108">
        <f t="shared" si="60"/>
        <v>903</v>
      </c>
      <c r="O345" s="64" t="s">
        <v>168</v>
      </c>
      <c r="P345" s="102">
        <f t="shared" si="55"/>
        <v>741.71291250000002</v>
      </c>
      <c r="Q345" s="102">
        <f t="shared" si="56"/>
        <v>827.75000000000011</v>
      </c>
      <c r="R345" s="102">
        <f t="shared" si="57"/>
        <v>752.5</v>
      </c>
      <c r="S345" s="102">
        <f t="shared" si="61"/>
        <v>744.97500000000002</v>
      </c>
      <c r="T345" s="102">
        <f t="shared" si="62"/>
        <v>644.96775000000002</v>
      </c>
      <c r="U345" s="18">
        <f t="shared" si="63"/>
        <v>778.83749999999998</v>
      </c>
    </row>
    <row r="346" spans="1:21" ht="14.25" customHeight="1" x14ac:dyDescent="0.25">
      <c r="A346" s="80" t="s">
        <v>2257</v>
      </c>
      <c r="B346" s="33" t="s">
        <v>170</v>
      </c>
      <c r="C346" s="33" t="s">
        <v>1403</v>
      </c>
      <c r="D346" s="33" t="s">
        <v>1403</v>
      </c>
      <c r="E346" s="33" t="s">
        <v>1510</v>
      </c>
      <c r="F346" s="2" t="s">
        <v>1561</v>
      </c>
      <c r="G346" s="33" t="s">
        <v>1562</v>
      </c>
      <c r="H346" s="26" t="s">
        <v>167</v>
      </c>
      <c r="I346" s="79">
        <v>430</v>
      </c>
      <c r="J346" s="3">
        <v>0.75</v>
      </c>
      <c r="K346" s="139">
        <f t="shared" si="64"/>
        <v>752.5</v>
      </c>
      <c r="L346" s="103">
        <f t="shared" si="58"/>
        <v>677.25</v>
      </c>
      <c r="M346" s="103">
        <f t="shared" si="59"/>
        <v>644.96775000000002</v>
      </c>
      <c r="N346" s="108">
        <f t="shared" si="60"/>
        <v>903</v>
      </c>
      <c r="O346" s="64" t="s">
        <v>168</v>
      </c>
      <c r="P346" s="102">
        <f t="shared" si="55"/>
        <v>741.71291250000002</v>
      </c>
      <c r="Q346" s="102">
        <f t="shared" si="56"/>
        <v>827.75000000000011</v>
      </c>
      <c r="R346" s="102">
        <f t="shared" si="57"/>
        <v>752.5</v>
      </c>
      <c r="S346" s="102">
        <f t="shared" si="61"/>
        <v>744.97500000000002</v>
      </c>
      <c r="T346" s="102">
        <f t="shared" si="62"/>
        <v>644.96775000000002</v>
      </c>
      <c r="U346" s="18">
        <f t="shared" si="63"/>
        <v>778.83749999999998</v>
      </c>
    </row>
    <row r="347" spans="1:21" ht="14.25" customHeight="1" x14ac:dyDescent="0.25">
      <c r="A347" s="80" t="s">
        <v>2258</v>
      </c>
      <c r="B347" s="33" t="s">
        <v>170</v>
      </c>
      <c r="C347" s="33" t="s">
        <v>1403</v>
      </c>
      <c r="D347" s="33" t="s">
        <v>1403</v>
      </c>
      <c r="E347" s="33" t="s">
        <v>1510</v>
      </c>
      <c r="F347" s="2" t="s">
        <v>1563</v>
      </c>
      <c r="G347" s="33" t="s">
        <v>1562</v>
      </c>
      <c r="H347" s="26" t="s">
        <v>167</v>
      </c>
      <c r="I347" s="79">
        <v>430</v>
      </c>
      <c r="J347" s="3">
        <v>0.75</v>
      </c>
      <c r="K347" s="139">
        <f t="shared" si="64"/>
        <v>752.5</v>
      </c>
      <c r="L347" s="103">
        <f t="shared" si="58"/>
        <v>677.25</v>
      </c>
      <c r="M347" s="103">
        <f t="shared" si="59"/>
        <v>644.96775000000002</v>
      </c>
      <c r="N347" s="108">
        <f t="shared" si="60"/>
        <v>903</v>
      </c>
      <c r="O347" s="64" t="s">
        <v>168</v>
      </c>
      <c r="P347" s="102">
        <f t="shared" si="55"/>
        <v>741.71291250000002</v>
      </c>
      <c r="Q347" s="102">
        <f t="shared" si="56"/>
        <v>827.75000000000011</v>
      </c>
      <c r="R347" s="102">
        <f t="shared" si="57"/>
        <v>752.5</v>
      </c>
      <c r="S347" s="102">
        <f t="shared" si="61"/>
        <v>744.97500000000002</v>
      </c>
      <c r="T347" s="102">
        <f t="shared" si="62"/>
        <v>644.96775000000002</v>
      </c>
      <c r="U347" s="18">
        <f t="shared" si="63"/>
        <v>778.83749999999998</v>
      </c>
    </row>
    <row r="348" spans="1:21" ht="14.25" customHeight="1" x14ac:dyDescent="0.25">
      <c r="A348" s="80" t="s">
        <v>2259</v>
      </c>
      <c r="B348" s="33" t="s">
        <v>170</v>
      </c>
      <c r="C348" s="33" t="s">
        <v>1403</v>
      </c>
      <c r="D348" s="33" t="s">
        <v>1403</v>
      </c>
      <c r="E348" s="33" t="s">
        <v>1510</v>
      </c>
      <c r="F348" s="2" t="s">
        <v>1564</v>
      </c>
      <c r="G348" s="33" t="s">
        <v>1562</v>
      </c>
      <c r="H348" s="26" t="s">
        <v>167</v>
      </c>
      <c r="I348" s="79">
        <v>430</v>
      </c>
      <c r="J348" s="3">
        <v>0.75</v>
      </c>
      <c r="K348" s="139">
        <f t="shared" si="64"/>
        <v>752.5</v>
      </c>
      <c r="L348" s="103">
        <f t="shared" si="58"/>
        <v>677.25</v>
      </c>
      <c r="M348" s="103">
        <f t="shared" si="59"/>
        <v>644.96775000000002</v>
      </c>
      <c r="N348" s="108">
        <f t="shared" si="60"/>
        <v>903</v>
      </c>
      <c r="O348" s="64" t="s">
        <v>168</v>
      </c>
      <c r="P348" s="102">
        <f t="shared" si="55"/>
        <v>741.71291250000002</v>
      </c>
      <c r="Q348" s="102">
        <f t="shared" si="56"/>
        <v>827.75000000000011</v>
      </c>
      <c r="R348" s="102">
        <f t="shared" si="57"/>
        <v>752.5</v>
      </c>
      <c r="S348" s="102">
        <f t="shared" si="61"/>
        <v>744.97500000000002</v>
      </c>
      <c r="T348" s="102">
        <f t="shared" si="62"/>
        <v>644.96775000000002</v>
      </c>
      <c r="U348" s="18">
        <f t="shared" si="63"/>
        <v>778.83749999999998</v>
      </c>
    </row>
    <row r="349" spans="1:21" ht="14.25" customHeight="1" x14ac:dyDescent="0.25">
      <c r="A349" s="80" t="s">
        <v>2260</v>
      </c>
      <c r="B349" s="33" t="s">
        <v>170</v>
      </c>
      <c r="C349" s="33" t="s">
        <v>1403</v>
      </c>
      <c r="D349" s="33" t="s">
        <v>1403</v>
      </c>
      <c r="E349" s="33" t="s">
        <v>1510</v>
      </c>
      <c r="F349" s="2" t="s">
        <v>1565</v>
      </c>
      <c r="G349" s="33" t="s">
        <v>1562</v>
      </c>
      <c r="H349" s="26" t="s">
        <v>167</v>
      </c>
      <c r="I349" s="79">
        <v>430</v>
      </c>
      <c r="J349" s="3">
        <v>0.75</v>
      </c>
      <c r="K349" s="139">
        <f t="shared" si="64"/>
        <v>752.5</v>
      </c>
      <c r="L349" s="103">
        <f t="shared" si="58"/>
        <v>677.25</v>
      </c>
      <c r="M349" s="103">
        <f t="shared" si="59"/>
        <v>644.96775000000002</v>
      </c>
      <c r="N349" s="108">
        <f t="shared" si="60"/>
        <v>903</v>
      </c>
      <c r="O349" s="64" t="s">
        <v>168</v>
      </c>
      <c r="P349" s="102">
        <f t="shared" si="55"/>
        <v>741.71291250000002</v>
      </c>
      <c r="Q349" s="102">
        <f t="shared" si="56"/>
        <v>827.75000000000011</v>
      </c>
      <c r="R349" s="102">
        <f t="shared" si="57"/>
        <v>752.5</v>
      </c>
      <c r="S349" s="102">
        <f t="shared" si="61"/>
        <v>744.97500000000002</v>
      </c>
      <c r="T349" s="102">
        <f t="shared" si="62"/>
        <v>644.96775000000002</v>
      </c>
      <c r="U349" s="18">
        <f t="shared" si="63"/>
        <v>778.83749999999998</v>
      </c>
    </row>
    <row r="350" spans="1:21" ht="14.25" customHeight="1" x14ac:dyDescent="0.25">
      <c r="A350" s="80" t="s">
        <v>2261</v>
      </c>
      <c r="B350" s="33" t="s">
        <v>170</v>
      </c>
      <c r="C350" s="33" t="s">
        <v>1403</v>
      </c>
      <c r="D350" s="33" t="s">
        <v>1403</v>
      </c>
      <c r="E350" s="33" t="s">
        <v>1510</v>
      </c>
      <c r="F350" s="2" t="s">
        <v>1566</v>
      </c>
      <c r="G350" s="33" t="s">
        <v>1562</v>
      </c>
      <c r="H350" s="26" t="s">
        <v>167</v>
      </c>
      <c r="I350" s="79">
        <v>430</v>
      </c>
      <c r="J350" s="3">
        <v>0.75</v>
      </c>
      <c r="K350" s="139">
        <f t="shared" si="64"/>
        <v>752.5</v>
      </c>
      <c r="L350" s="103">
        <f t="shared" si="58"/>
        <v>677.25</v>
      </c>
      <c r="M350" s="103">
        <f t="shared" si="59"/>
        <v>644.96775000000002</v>
      </c>
      <c r="N350" s="108">
        <f t="shared" si="60"/>
        <v>903</v>
      </c>
      <c r="O350" s="64" t="s">
        <v>168</v>
      </c>
      <c r="P350" s="102">
        <f t="shared" si="55"/>
        <v>741.71291250000002</v>
      </c>
      <c r="Q350" s="102">
        <f t="shared" si="56"/>
        <v>827.75000000000011</v>
      </c>
      <c r="R350" s="102">
        <f t="shared" si="57"/>
        <v>752.5</v>
      </c>
      <c r="S350" s="102">
        <f t="shared" si="61"/>
        <v>744.97500000000002</v>
      </c>
      <c r="T350" s="102">
        <f t="shared" si="62"/>
        <v>644.96775000000002</v>
      </c>
      <c r="U350" s="18">
        <f t="shared" si="63"/>
        <v>778.83749999999998</v>
      </c>
    </row>
    <row r="351" spans="1:21" ht="14.25" customHeight="1" x14ac:dyDescent="0.25">
      <c r="A351" s="80" t="s">
        <v>2262</v>
      </c>
      <c r="B351" s="33" t="s">
        <v>170</v>
      </c>
      <c r="C351" s="33" t="s">
        <v>1403</v>
      </c>
      <c r="D351" s="33" t="s">
        <v>1403</v>
      </c>
      <c r="E351" s="33" t="s">
        <v>1510</v>
      </c>
      <c r="F351" s="2" t="s">
        <v>1567</v>
      </c>
      <c r="G351" s="33" t="s">
        <v>1562</v>
      </c>
      <c r="H351" s="26" t="s">
        <v>167</v>
      </c>
      <c r="I351" s="79">
        <v>430</v>
      </c>
      <c r="J351" s="3">
        <v>0.75</v>
      </c>
      <c r="K351" s="139">
        <f t="shared" si="64"/>
        <v>752.5</v>
      </c>
      <c r="L351" s="103">
        <f t="shared" si="58"/>
        <v>677.25</v>
      </c>
      <c r="M351" s="103">
        <f t="shared" si="59"/>
        <v>644.96775000000002</v>
      </c>
      <c r="N351" s="108">
        <f t="shared" si="60"/>
        <v>903</v>
      </c>
      <c r="O351" s="64" t="s">
        <v>168</v>
      </c>
      <c r="P351" s="102">
        <f t="shared" si="55"/>
        <v>741.71291250000002</v>
      </c>
      <c r="Q351" s="102">
        <f t="shared" si="56"/>
        <v>827.75000000000011</v>
      </c>
      <c r="R351" s="102">
        <f t="shared" si="57"/>
        <v>752.5</v>
      </c>
      <c r="S351" s="102">
        <f t="shared" si="61"/>
        <v>744.97500000000002</v>
      </c>
      <c r="T351" s="102">
        <f t="shared" si="62"/>
        <v>644.96775000000002</v>
      </c>
      <c r="U351" s="18">
        <f t="shared" si="63"/>
        <v>778.83749999999998</v>
      </c>
    </row>
    <row r="352" spans="1:21" ht="14.25" customHeight="1" x14ac:dyDescent="0.25">
      <c r="A352" s="80" t="s">
        <v>2263</v>
      </c>
      <c r="B352" s="33" t="s">
        <v>170</v>
      </c>
      <c r="C352" s="33" t="s">
        <v>1403</v>
      </c>
      <c r="D352" s="33" t="s">
        <v>1403</v>
      </c>
      <c r="E352" s="33" t="s">
        <v>1510</v>
      </c>
      <c r="F352" s="2" t="s">
        <v>1568</v>
      </c>
      <c r="G352" s="33" t="s">
        <v>1562</v>
      </c>
      <c r="H352" s="26" t="s">
        <v>167</v>
      </c>
      <c r="I352" s="79">
        <v>430</v>
      </c>
      <c r="J352" s="3">
        <v>0.75</v>
      </c>
      <c r="K352" s="139">
        <f t="shared" si="64"/>
        <v>752.5</v>
      </c>
      <c r="L352" s="103">
        <f t="shared" si="58"/>
        <v>677.25</v>
      </c>
      <c r="M352" s="103">
        <f t="shared" si="59"/>
        <v>644.96775000000002</v>
      </c>
      <c r="N352" s="108">
        <f t="shared" si="60"/>
        <v>903</v>
      </c>
      <c r="O352" s="64" t="s">
        <v>168</v>
      </c>
      <c r="P352" s="102">
        <f t="shared" si="55"/>
        <v>741.71291250000002</v>
      </c>
      <c r="Q352" s="102">
        <f t="shared" si="56"/>
        <v>827.75000000000011</v>
      </c>
      <c r="R352" s="102">
        <f t="shared" si="57"/>
        <v>752.5</v>
      </c>
      <c r="S352" s="102">
        <f t="shared" si="61"/>
        <v>744.97500000000002</v>
      </c>
      <c r="T352" s="102">
        <f t="shared" si="62"/>
        <v>644.96775000000002</v>
      </c>
      <c r="U352" s="18">
        <f t="shared" si="63"/>
        <v>778.83749999999998</v>
      </c>
    </row>
    <row r="353" spans="1:21" ht="14.25" customHeight="1" x14ac:dyDescent="0.25">
      <c r="A353" s="80" t="s">
        <v>2264</v>
      </c>
      <c r="B353" s="33" t="s">
        <v>170</v>
      </c>
      <c r="C353" s="33" t="s">
        <v>1403</v>
      </c>
      <c r="D353" s="33" t="s">
        <v>1403</v>
      </c>
      <c r="E353" s="33" t="s">
        <v>1510</v>
      </c>
      <c r="F353" s="2" t="s">
        <v>1569</v>
      </c>
      <c r="G353" s="33" t="s">
        <v>1562</v>
      </c>
      <c r="H353" s="26" t="s">
        <v>167</v>
      </c>
      <c r="I353" s="79">
        <v>430</v>
      </c>
      <c r="J353" s="3">
        <v>0.75</v>
      </c>
      <c r="K353" s="139">
        <f t="shared" si="64"/>
        <v>752.5</v>
      </c>
      <c r="L353" s="103">
        <f t="shared" si="58"/>
        <v>677.25</v>
      </c>
      <c r="M353" s="103">
        <f t="shared" si="59"/>
        <v>644.96775000000002</v>
      </c>
      <c r="N353" s="108">
        <f t="shared" si="60"/>
        <v>903</v>
      </c>
      <c r="O353" s="64" t="s">
        <v>168</v>
      </c>
      <c r="P353" s="102">
        <f t="shared" si="55"/>
        <v>741.71291250000002</v>
      </c>
      <c r="Q353" s="102">
        <f t="shared" si="56"/>
        <v>827.75000000000011</v>
      </c>
      <c r="R353" s="102">
        <f t="shared" si="57"/>
        <v>752.5</v>
      </c>
      <c r="S353" s="102">
        <f t="shared" si="61"/>
        <v>744.97500000000002</v>
      </c>
      <c r="T353" s="102">
        <f t="shared" si="62"/>
        <v>644.96775000000002</v>
      </c>
      <c r="U353" s="18">
        <f t="shared" si="63"/>
        <v>778.83749999999998</v>
      </c>
    </row>
    <row r="354" spans="1:21" ht="14.25" customHeight="1" x14ac:dyDescent="0.25">
      <c r="A354" s="80" t="s">
        <v>2265</v>
      </c>
      <c r="B354" s="33" t="s">
        <v>170</v>
      </c>
      <c r="C354" s="33" t="s">
        <v>1403</v>
      </c>
      <c r="D354" s="33" t="s">
        <v>1403</v>
      </c>
      <c r="E354" s="33" t="s">
        <v>1510</v>
      </c>
      <c r="F354" s="2" t="s">
        <v>1570</v>
      </c>
      <c r="G354" s="33" t="s">
        <v>1562</v>
      </c>
      <c r="H354" s="26" t="s">
        <v>167</v>
      </c>
      <c r="I354" s="79">
        <v>430</v>
      </c>
      <c r="J354" s="3">
        <v>0.75</v>
      </c>
      <c r="K354" s="139">
        <f t="shared" si="64"/>
        <v>752.5</v>
      </c>
      <c r="L354" s="103">
        <f t="shared" si="58"/>
        <v>677.25</v>
      </c>
      <c r="M354" s="103">
        <f t="shared" si="59"/>
        <v>644.96775000000002</v>
      </c>
      <c r="N354" s="108">
        <f t="shared" si="60"/>
        <v>903</v>
      </c>
      <c r="O354" s="64" t="s">
        <v>168</v>
      </c>
      <c r="P354" s="102">
        <f t="shared" si="55"/>
        <v>741.71291250000002</v>
      </c>
      <c r="Q354" s="102">
        <f t="shared" si="56"/>
        <v>827.75000000000011</v>
      </c>
      <c r="R354" s="102">
        <f t="shared" si="57"/>
        <v>752.5</v>
      </c>
      <c r="S354" s="102">
        <f t="shared" si="61"/>
        <v>744.97500000000002</v>
      </c>
      <c r="T354" s="102">
        <f t="shared" si="62"/>
        <v>644.96775000000002</v>
      </c>
      <c r="U354" s="18">
        <f t="shared" si="63"/>
        <v>778.83749999999998</v>
      </c>
    </row>
    <row r="355" spans="1:21" ht="14.25" customHeight="1" x14ac:dyDescent="0.25">
      <c r="A355" s="80" t="s">
        <v>2266</v>
      </c>
      <c r="B355" s="33" t="s">
        <v>170</v>
      </c>
      <c r="C355" s="33" t="s">
        <v>171</v>
      </c>
      <c r="D355" s="33" t="s">
        <v>1380</v>
      </c>
      <c r="E355" s="33" t="s">
        <v>1571</v>
      </c>
      <c r="F355" s="2" t="s">
        <v>1572</v>
      </c>
      <c r="G355" s="33" t="s">
        <v>1573</v>
      </c>
      <c r="H355" s="26" t="s">
        <v>167</v>
      </c>
      <c r="I355" s="79">
        <v>175</v>
      </c>
      <c r="J355" s="3">
        <v>0.75</v>
      </c>
      <c r="K355" s="139">
        <f t="shared" si="64"/>
        <v>306.25</v>
      </c>
      <c r="L355" s="103">
        <f t="shared" si="58"/>
        <v>275.625</v>
      </c>
      <c r="M355" s="103">
        <f t="shared" si="59"/>
        <v>262.486875</v>
      </c>
      <c r="N355" s="108">
        <f t="shared" si="60"/>
        <v>367.5</v>
      </c>
      <c r="O355" s="64" t="s">
        <v>168</v>
      </c>
      <c r="P355" s="102">
        <f t="shared" si="55"/>
        <v>301.85990624999999</v>
      </c>
      <c r="Q355" s="102">
        <f t="shared" si="56"/>
        <v>336.875</v>
      </c>
      <c r="R355" s="102">
        <f t="shared" si="57"/>
        <v>306.25</v>
      </c>
      <c r="S355" s="102">
        <f t="shared" si="61"/>
        <v>303.1875</v>
      </c>
      <c r="T355" s="102">
        <f t="shared" si="62"/>
        <v>262.486875</v>
      </c>
      <c r="U355" s="18">
        <f t="shared" si="63"/>
        <v>316.96875</v>
      </c>
    </row>
    <row r="356" spans="1:21" ht="14.25" customHeight="1" x14ac:dyDescent="0.25">
      <c r="A356" s="80" t="s">
        <v>2267</v>
      </c>
      <c r="B356" s="33" t="s">
        <v>170</v>
      </c>
      <c r="C356" s="33" t="s">
        <v>171</v>
      </c>
      <c r="D356" s="33" t="s">
        <v>1380</v>
      </c>
      <c r="E356" s="33" t="s">
        <v>1571</v>
      </c>
      <c r="F356" s="2" t="s">
        <v>1574</v>
      </c>
      <c r="G356" s="33" t="s">
        <v>1573</v>
      </c>
      <c r="H356" s="26" t="s">
        <v>167</v>
      </c>
      <c r="I356" s="79">
        <v>175</v>
      </c>
      <c r="J356" s="3">
        <v>0.75</v>
      </c>
      <c r="K356" s="139">
        <f t="shared" si="64"/>
        <v>306.25</v>
      </c>
      <c r="L356" s="103">
        <f t="shared" si="58"/>
        <v>275.625</v>
      </c>
      <c r="M356" s="103">
        <f t="shared" si="59"/>
        <v>262.486875</v>
      </c>
      <c r="N356" s="108">
        <f t="shared" si="60"/>
        <v>367.5</v>
      </c>
      <c r="O356" s="64" t="s">
        <v>168</v>
      </c>
      <c r="P356" s="102">
        <f t="shared" si="55"/>
        <v>301.85990624999999</v>
      </c>
      <c r="Q356" s="102">
        <f t="shared" si="56"/>
        <v>336.875</v>
      </c>
      <c r="R356" s="102">
        <f t="shared" si="57"/>
        <v>306.25</v>
      </c>
      <c r="S356" s="102">
        <f t="shared" si="61"/>
        <v>303.1875</v>
      </c>
      <c r="T356" s="102">
        <f t="shared" si="62"/>
        <v>262.486875</v>
      </c>
      <c r="U356" s="18">
        <f t="shared" si="63"/>
        <v>316.96875</v>
      </c>
    </row>
    <row r="357" spans="1:21" ht="14.25" customHeight="1" x14ac:dyDescent="0.25">
      <c r="A357" s="80" t="s">
        <v>2268</v>
      </c>
      <c r="B357" s="33" t="s">
        <v>170</v>
      </c>
      <c r="C357" s="33" t="s">
        <v>171</v>
      </c>
      <c r="D357" s="33" t="s">
        <v>1380</v>
      </c>
      <c r="E357" s="33" t="s">
        <v>1571</v>
      </c>
      <c r="F357" s="2" t="s">
        <v>1575</v>
      </c>
      <c r="G357" s="33" t="s">
        <v>1573</v>
      </c>
      <c r="H357" s="26" t="s">
        <v>167</v>
      </c>
      <c r="I357" s="79">
        <v>175</v>
      </c>
      <c r="J357" s="3">
        <v>0.75</v>
      </c>
      <c r="K357" s="139">
        <f t="shared" si="64"/>
        <v>306.25</v>
      </c>
      <c r="L357" s="103">
        <f t="shared" si="58"/>
        <v>275.625</v>
      </c>
      <c r="M357" s="103">
        <f t="shared" si="59"/>
        <v>262.486875</v>
      </c>
      <c r="N357" s="108">
        <f t="shared" si="60"/>
        <v>367.5</v>
      </c>
      <c r="O357" s="64" t="s">
        <v>168</v>
      </c>
      <c r="P357" s="102">
        <f t="shared" si="55"/>
        <v>301.85990624999999</v>
      </c>
      <c r="Q357" s="102">
        <f t="shared" si="56"/>
        <v>336.875</v>
      </c>
      <c r="R357" s="102">
        <f t="shared" si="57"/>
        <v>306.25</v>
      </c>
      <c r="S357" s="102">
        <f t="shared" si="61"/>
        <v>303.1875</v>
      </c>
      <c r="T357" s="102">
        <f t="shared" si="62"/>
        <v>262.486875</v>
      </c>
      <c r="U357" s="18">
        <f t="shared" si="63"/>
        <v>316.96875</v>
      </c>
    </row>
    <row r="358" spans="1:21" ht="14.25" customHeight="1" x14ac:dyDescent="0.25">
      <c r="A358" s="80" t="s">
        <v>2269</v>
      </c>
      <c r="B358" s="33" t="s">
        <v>170</v>
      </c>
      <c r="C358" s="33" t="s">
        <v>171</v>
      </c>
      <c r="D358" s="33" t="s">
        <v>1380</v>
      </c>
      <c r="E358" s="33" t="s">
        <v>1571</v>
      </c>
      <c r="F358" s="2" t="s">
        <v>1576</v>
      </c>
      <c r="G358" s="33" t="s">
        <v>1573</v>
      </c>
      <c r="H358" s="26" t="s">
        <v>167</v>
      </c>
      <c r="I358" s="79">
        <v>175</v>
      </c>
      <c r="J358" s="3">
        <v>0.75</v>
      </c>
      <c r="K358" s="139">
        <f t="shared" si="64"/>
        <v>306.25</v>
      </c>
      <c r="L358" s="103">
        <f t="shared" si="58"/>
        <v>275.625</v>
      </c>
      <c r="M358" s="103">
        <f t="shared" si="59"/>
        <v>262.486875</v>
      </c>
      <c r="N358" s="108">
        <f t="shared" si="60"/>
        <v>367.5</v>
      </c>
      <c r="O358" s="64" t="s">
        <v>168</v>
      </c>
      <c r="P358" s="102">
        <f t="shared" si="55"/>
        <v>301.85990624999999</v>
      </c>
      <c r="Q358" s="102">
        <f t="shared" si="56"/>
        <v>336.875</v>
      </c>
      <c r="R358" s="102">
        <f t="shared" si="57"/>
        <v>306.25</v>
      </c>
      <c r="S358" s="102">
        <f t="shared" si="61"/>
        <v>303.1875</v>
      </c>
      <c r="T358" s="102">
        <f t="shared" si="62"/>
        <v>262.486875</v>
      </c>
      <c r="U358" s="18">
        <f t="shared" si="63"/>
        <v>316.96875</v>
      </c>
    </row>
    <row r="359" spans="1:21" ht="14.25" customHeight="1" x14ac:dyDescent="0.25">
      <c r="A359" s="80" t="s">
        <v>2270</v>
      </c>
      <c r="B359" s="33" t="s">
        <v>170</v>
      </c>
      <c r="C359" s="33" t="s">
        <v>171</v>
      </c>
      <c r="D359" s="33" t="s">
        <v>1380</v>
      </c>
      <c r="E359" s="33" t="s">
        <v>1571</v>
      </c>
      <c r="F359" s="2" t="s">
        <v>1577</v>
      </c>
      <c r="G359" s="33" t="s">
        <v>1573</v>
      </c>
      <c r="H359" s="26" t="s">
        <v>167</v>
      </c>
      <c r="I359" s="79">
        <v>175</v>
      </c>
      <c r="J359" s="3">
        <v>0.75</v>
      </c>
      <c r="K359" s="139">
        <f t="shared" si="64"/>
        <v>306.25</v>
      </c>
      <c r="L359" s="103">
        <f t="shared" si="58"/>
        <v>275.625</v>
      </c>
      <c r="M359" s="103">
        <f t="shared" si="59"/>
        <v>262.486875</v>
      </c>
      <c r="N359" s="108">
        <f t="shared" si="60"/>
        <v>367.5</v>
      </c>
      <c r="O359" s="64" t="s">
        <v>168</v>
      </c>
      <c r="P359" s="102">
        <f t="shared" si="55"/>
        <v>301.85990624999999</v>
      </c>
      <c r="Q359" s="102">
        <f t="shared" si="56"/>
        <v>336.875</v>
      </c>
      <c r="R359" s="102">
        <f t="shared" si="57"/>
        <v>306.25</v>
      </c>
      <c r="S359" s="102">
        <f t="shared" si="61"/>
        <v>303.1875</v>
      </c>
      <c r="T359" s="102">
        <f t="shared" si="62"/>
        <v>262.486875</v>
      </c>
      <c r="U359" s="18">
        <f t="shared" si="63"/>
        <v>316.96875</v>
      </c>
    </row>
    <row r="360" spans="1:21" ht="14.25" customHeight="1" x14ac:dyDescent="0.25">
      <c r="A360" s="80" t="s">
        <v>2271</v>
      </c>
      <c r="B360" s="33" t="s">
        <v>170</v>
      </c>
      <c r="C360" s="33" t="s">
        <v>171</v>
      </c>
      <c r="D360" s="33" t="s">
        <v>1380</v>
      </c>
      <c r="E360" s="33" t="s">
        <v>1571</v>
      </c>
      <c r="F360" s="2" t="s">
        <v>1578</v>
      </c>
      <c r="G360" s="33" t="s">
        <v>1573</v>
      </c>
      <c r="H360" s="26" t="s">
        <v>167</v>
      </c>
      <c r="I360" s="79">
        <v>175</v>
      </c>
      <c r="J360" s="3">
        <v>0.75</v>
      </c>
      <c r="K360" s="139">
        <f t="shared" si="64"/>
        <v>306.25</v>
      </c>
      <c r="L360" s="103">
        <f t="shared" si="58"/>
        <v>275.625</v>
      </c>
      <c r="M360" s="103">
        <f t="shared" si="59"/>
        <v>262.486875</v>
      </c>
      <c r="N360" s="108">
        <f t="shared" si="60"/>
        <v>367.5</v>
      </c>
      <c r="O360" s="64" t="s">
        <v>168</v>
      </c>
      <c r="P360" s="102">
        <f t="shared" si="55"/>
        <v>301.85990624999999</v>
      </c>
      <c r="Q360" s="102">
        <f t="shared" si="56"/>
        <v>336.875</v>
      </c>
      <c r="R360" s="102">
        <f t="shared" si="57"/>
        <v>306.25</v>
      </c>
      <c r="S360" s="102">
        <f t="shared" si="61"/>
        <v>303.1875</v>
      </c>
      <c r="T360" s="102">
        <f t="shared" si="62"/>
        <v>262.486875</v>
      </c>
      <c r="U360" s="18">
        <f t="shared" si="63"/>
        <v>316.96875</v>
      </c>
    </row>
    <row r="361" spans="1:21" ht="14.25" customHeight="1" x14ac:dyDescent="0.25">
      <c r="A361" s="80" t="s">
        <v>2272</v>
      </c>
      <c r="B361" s="33" t="s">
        <v>170</v>
      </c>
      <c r="C361" s="33" t="s">
        <v>171</v>
      </c>
      <c r="D361" s="33" t="s">
        <v>1380</v>
      </c>
      <c r="E361" s="33" t="s">
        <v>1571</v>
      </c>
      <c r="F361" s="2" t="s">
        <v>1579</v>
      </c>
      <c r="G361" s="33" t="s">
        <v>1573</v>
      </c>
      <c r="H361" s="26" t="s">
        <v>167</v>
      </c>
      <c r="I361" s="79">
        <v>175</v>
      </c>
      <c r="J361" s="3">
        <v>0.75</v>
      </c>
      <c r="K361" s="139">
        <f t="shared" si="64"/>
        <v>306.25</v>
      </c>
      <c r="L361" s="103">
        <f t="shared" si="58"/>
        <v>275.625</v>
      </c>
      <c r="M361" s="103">
        <f t="shared" si="59"/>
        <v>262.486875</v>
      </c>
      <c r="N361" s="108">
        <f t="shared" si="60"/>
        <v>367.5</v>
      </c>
      <c r="O361" s="64" t="s">
        <v>168</v>
      </c>
      <c r="P361" s="102">
        <f t="shared" si="55"/>
        <v>301.85990624999999</v>
      </c>
      <c r="Q361" s="102">
        <f t="shared" si="56"/>
        <v>336.875</v>
      </c>
      <c r="R361" s="102">
        <f t="shared" si="57"/>
        <v>306.25</v>
      </c>
      <c r="S361" s="102">
        <f t="shared" si="61"/>
        <v>303.1875</v>
      </c>
      <c r="T361" s="102">
        <f t="shared" si="62"/>
        <v>262.486875</v>
      </c>
      <c r="U361" s="18">
        <f t="shared" si="63"/>
        <v>316.96875</v>
      </c>
    </row>
    <row r="362" spans="1:21" ht="14.25" customHeight="1" x14ac:dyDescent="0.25">
      <c r="A362" s="80" t="s">
        <v>2273</v>
      </c>
      <c r="B362" s="33" t="s">
        <v>170</v>
      </c>
      <c r="C362" s="33" t="s">
        <v>171</v>
      </c>
      <c r="D362" s="33" t="s">
        <v>1380</v>
      </c>
      <c r="E362" s="33" t="s">
        <v>1571</v>
      </c>
      <c r="F362" s="2" t="s">
        <v>1580</v>
      </c>
      <c r="G362" s="33" t="s">
        <v>1573</v>
      </c>
      <c r="H362" s="26" t="s">
        <v>167</v>
      </c>
      <c r="I362" s="79">
        <v>175</v>
      </c>
      <c r="J362" s="3">
        <v>0.75</v>
      </c>
      <c r="K362" s="139">
        <f t="shared" si="64"/>
        <v>306.25</v>
      </c>
      <c r="L362" s="103">
        <f t="shared" si="58"/>
        <v>275.625</v>
      </c>
      <c r="M362" s="103">
        <f t="shared" si="59"/>
        <v>262.486875</v>
      </c>
      <c r="N362" s="108">
        <f t="shared" si="60"/>
        <v>367.5</v>
      </c>
      <c r="O362" s="64" t="s">
        <v>168</v>
      </c>
      <c r="P362" s="102">
        <f t="shared" si="55"/>
        <v>301.85990624999999</v>
      </c>
      <c r="Q362" s="102">
        <f t="shared" si="56"/>
        <v>336.875</v>
      </c>
      <c r="R362" s="102">
        <f t="shared" si="57"/>
        <v>306.25</v>
      </c>
      <c r="S362" s="102">
        <f t="shared" si="61"/>
        <v>303.1875</v>
      </c>
      <c r="T362" s="102">
        <f t="shared" si="62"/>
        <v>262.486875</v>
      </c>
      <c r="U362" s="18">
        <f t="shared" si="63"/>
        <v>316.96875</v>
      </c>
    </row>
    <row r="363" spans="1:21" ht="14.25" customHeight="1" x14ac:dyDescent="0.25">
      <c r="A363" s="80" t="s">
        <v>2274</v>
      </c>
      <c r="B363" s="33" t="s">
        <v>170</v>
      </c>
      <c r="C363" s="33" t="s">
        <v>204</v>
      </c>
      <c r="D363" s="33" t="s">
        <v>1387</v>
      </c>
      <c r="E363" s="33" t="s">
        <v>1571</v>
      </c>
      <c r="F363" s="2" t="s">
        <v>1581</v>
      </c>
      <c r="G363" s="33" t="s">
        <v>1582</v>
      </c>
      <c r="H363" s="26" t="s">
        <v>167</v>
      </c>
      <c r="I363" s="79">
        <v>245</v>
      </c>
      <c r="J363" s="3">
        <v>0.75</v>
      </c>
      <c r="K363" s="139">
        <f t="shared" si="64"/>
        <v>428.75</v>
      </c>
      <c r="L363" s="103">
        <f t="shared" si="58"/>
        <v>385.875</v>
      </c>
      <c r="M363" s="103">
        <f t="shared" si="59"/>
        <v>367.48162500000001</v>
      </c>
      <c r="N363" s="108">
        <f t="shared" si="60"/>
        <v>514.5</v>
      </c>
      <c r="O363" s="64" t="s">
        <v>168</v>
      </c>
      <c r="P363" s="102">
        <f t="shared" si="55"/>
        <v>422.60386875</v>
      </c>
      <c r="Q363" s="102">
        <f t="shared" si="56"/>
        <v>471.62500000000006</v>
      </c>
      <c r="R363" s="102">
        <f t="shared" si="57"/>
        <v>428.75</v>
      </c>
      <c r="S363" s="102">
        <f t="shared" si="61"/>
        <v>424.46250000000003</v>
      </c>
      <c r="T363" s="102">
        <f t="shared" si="62"/>
        <v>367.48162500000001</v>
      </c>
      <c r="U363" s="18">
        <f t="shared" si="63"/>
        <v>443.75624999999997</v>
      </c>
    </row>
    <row r="364" spans="1:21" ht="14.25" customHeight="1" x14ac:dyDescent="0.25">
      <c r="A364" s="80" t="s">
        <v>2275</v>
      </c>
      <c r="B364" s="33" t="s">
        <v>170</v>
      </c>
      <c r="C364" s="33" t="s">
        <v>204</v>
      </c>
      <c r="D364" s="33" t="s">
        <v>1387</v>
      </c>
      <c r="E364" s="33" t="s">
        <v>1571</v>
      </c>
      <c r="F364" s="2" t="s">
        <v>1583</v>
      </c>
      <c r="G364" s="33" t="s">
        <v>1582</v>
      </c>
      <c r="H364" s="26" t="s">
        <v>167</v>
      </c>
      <c r="I364" s="79">
        <v>245</v>
      </c>
      <c r="J364" s="3">
        <v>0.75</v>
      </c>
      <c r="K364" s="139">
        <f t="shared" si="64"/>
        <v>428.75</v>
      </c>
      <c r="L364" s="103">
        <f t="shared" si="58"/>
        <v>385.875</v>
      </c>
      <c r="M364" s="103">
        <f t="shared" si="59"/>
        <v>367.48162500000001</v>
      </c>
      <c r="N364" s="108">
        <f t="shared" si="60"/>
        <v>514.5</v>
      </c>
      <c r="O364" s="64" t="s">
        <v>168</v>
      </c>
      <c r="P364" s="102">
        <f t="shared" si="55"/>
        <v>422.60386875</v>
      </c>
      <c r="Q364" s="102">
        <f t="shared" si="56"/>
        <v>471.62500000000006</v>
      </c>
      <c r="R364" s="102">
        <f t="shared" si="57"/>
        <v>428.75</v>
      </c>
      <c r="S364" s="102">
        <f t="shared" si="61"/>
        <v>424.46250000000003</v>
      </c>
      <c r="T364" s="102">
        <f t="shared" si="62"/>
        <v>367.48162500000001</v>
      </c>
      <c r="U364" s="18">
        <f t="shared" si="63"/>
        <v>443.75624999999997</v>
      </c>
    </row>
    <row r="365" spans="1:21" ht="14.25" customHeight="1" x14ac:dyDescent="0.25">
      <c r="A365" s="80" t="s">
        <v>2276</v>
      </c>
      <c r="B365" s="33" t="s">
        <v>170</v>
      </c>
      <c r="C365" s="33" t="s">
        <v>204</v>
      </c>
      <c r="D365" s="33" t="s">
        <v>1387</v>
      </c>
      <c r="E365" s="33" t="s">
        <v>1571</v>
      </c>
      <c r="F365" s="2" t="s">
        <v>1584</v>
      </c>
      <c r="G365" s="33" t="s">
        <v>1582</v>
      </c>
      <c r="H365" s="26" t="s">
        <v>167</v>
      </c>
      <c r="I365" s="79">
        <v>245</v>
      </c>
      <c r="J365" s="3">
        <v>0.75</v>
      </c>
      <c r="K365" s="139">
        <f t="shared" si="64"/>
        <v>428.75</v>
      </c>
      <c r="L365" s="103">
        <f t="shared" si="58"/>
        <v>385.875</v>
      </c>
      <c r="M365" s="103">
        <f t="shared" si="59"/>
        <v>367.48162500000001</v>
      </c>
      <c r="N365" s="108">
        <f t="shared" si="60"/>
        <v>514.5</v>
      </c>
      <c r="O365" s="64" t="s">
        <v>168</v>
      </c>
      <c r="P365" s="102">
        <f t="shared" si="55"/>
        <v>422.60386875</v>
      </c>
      <c r="Q365" s="102">
        <f t="shared" si="56"/>
        <v>471.62500000000006</v>
      </c>
      <c r="R365" s="102">
        <f t="shared" si="57"/>
        <v>428.75</v>
      </c>
      <c r="S365" s="102">
        <f t="shared" si="61"/>
        <v>424.46250000000003</v>
      </c>
      <c r="T365" s="102">
        <f t="shared" si="62"/>
        <v>367.48162500000001</v>
      </c>
      <c r="U365" s="18">
        <f t="shared" si="63"/>
        <v>443.75624999999997</v>
      </c>
    </row>
    <row r="366" spans="1:21" ht="14.25" customHeight="1" x14ac:dyDescent="0.25">
      <c r="A366" s="80" t="s">
        <v>2277</v>
      </c>
      <c r="B366" s="33" t="s">
        <v>170</v>
      </c>
      <c r="C366" s="33" t="s">
        <v>204</v>
      </c>
      <c r="D366" s="33" t="s">
        <v>1387</v>
      </c>
      <c r="E366" s="33" t="s">
        <v>1571</v>
      </c>
      <c r="F366" s="2" t="s">
        <v>1585</v>
      </c>
      <c r="G366" s="33" t="s">
        <v>1582</v>
      </c>
      <c r="H366" s="26" t="s">
        <v>167</v>
      </c>
      <c r="I366" s="79">
        <v>245</v>
      </c>
      <c r="J366" s="3">
        <v>0.75</v>
      </c>
      <c r="K366" s="139">
        <f t="shared" si="64"/>
        <v>428.75</v>
      </c>
      <c r="L366" s="103">
        <f t="shared" si="58"/>
        <v>385.875</v>
      </c>
      <c r="M366" s="103">
        <f t="shared" si="59"/>
        <v>367.48162500000001</v>
      </c>
      <c r="N366" s="108">
        <f t="shared" si="60"/>
        <v>514.5</v>
      </c>
      <c r="O366" s="64" t="s">
        <v>168</v>
      </c>
      <c r="P366" s="102">
        <f t="shared" si="55"/>
        <v>422.60386875</v>
      </c>
      <c r="Q366" s="102">
        <f t="shared" si="56"/>
        <v>471.62500000000006</v>
      </c>
      <c r="R366" s="102">
        <f t="shared" si="57"/>
        <v>428.75</v>
      </c>
      <c r="S366" s="102">
        <f t="shared" si="61"/>
        <v>424.46250000000003</v>
      </c>
      <c r="T366" s="102">
        <f t="shared" si="62"/>
        <v>367.48162500000001</v>
      </c>
      <c r="U366" s="18">
        <f t="shared" si="63"/>
        <v>443.75624999999997</v>
      </c>
    </row>
    <row r="367" spans="1:21" ht="14.25" customHeight="1" x14ac:dyDescent="0.25">
      <c r="A367" s="80" t="s">
        <v>2278</v>
      </c>
      <c r="B367" s="33" t="s">
        <v>170</v>
      </c>
      <c r="C367" s="33" t="s">
        <v>204</v>
      </c>
      <c r="D367" s="33" t="s">
        <v>1387</v>
      </c>
      <c r="E367" s="33" t="s">
        <v>1571</v>
      </c>
      <c r="F367" s="2" t="s">
        <v>1586</v>
      </c>
      <c r="G367" s="33" t="s">
        <v>1582</v>
      </c>
      <c r="H367" s="26" t="s">
        <v>167</v>
      </c>
      <c r="I367" s="79">
        <v>245</v>
      </c>
      <c r="J367" s="3">
        <v>0.75</v>
      </c>
      <c r="K367" s="139">
        <f t="shared" si="64"/>
        <v>428.75</v>
      </c>
      <c r="L367" s="103">
        <f t="shared" si="58"/>
        <v>385.875</v>
      </c>
      <c r="M367" s="103">
        <f t="shared" si="59"/>
        <v>367.48162500000001</v>
      </c>
      <c r="N367" s="108">
        <f t="shared" si="60"/>
        <v>514.5</v>
      </c>
      <c r="O367" s="64" t="s">
        <v>168</v>
      </c>
      <c r="P367" s="102">
        <f t="shared" si="55"/>
        <v>422.60386875</v>
      </c>
      <c r="Q367" s="102">
        <f t="shared" si="56"/>
        <v>471.62500000000006</v>
      </c>
      <c r="R367" s="102">
        <f t="shared" si="57"/>
        <v>428.75</v>
      </c>
      <c r="S367" s="102">
        <f t="shared" si="61"/>
        <v>424.46250000000003</v>
      </c>
      <c r="T367" s="102">
        <f t="shared" si="62"/>
        <v>367.48162500000001</v>
      </c>
      <c r="U367" s="18">
        <f t="shared" si="63"/>
        <v>443.75624999999997</v>
      </c>
    </row>
    <row r="368" spans="1:21" ht="14.25" customHeight="1" x14ac:dyDescent="0.25">
      <c r="A368" s="80" t="s">
        <v>2279</v>
      </c>
      <c r="B368" s="33" t="s">
        <v>170</v>
      </c>
      <c r="C368" s="33" t="s">
        <v>204</v>
      </c>
      <c r="D368" s="33" t="s">
        <v>1387</v>
      </c>
      <c r="E368" s="33" t="s">
        <v>1571</v>
      </c>
      <c r="F368" s="2" t="s">
        <v>1587</v>
      </c>
      <c r="G368" s="33" t="s">
        <v>1582</v>
      </c>
      <c r="H368" s="26" t="s">
        <v>167</v>
      </c>
      <c r="I368" s="79">
        <v>245</v>
      </c>
      <c r="J368" s="3">
        <v>0.75</v>
      </c>
      <c r="K368" s="139">
        <f t="shared" si="64"/>
        <v>428.75</v>
      </c>
      <c r="L368" s="103">
        <f t="shared" si="58"/>
        <v>385.875</v>
      </c>
      <c r="M368" s="103">
        <f t="shared" si="59"/>
        <v>367.48162500000001</v>
      </c>
      <c r="N368" s="108">
        <f t="shared" si="60"/>
        <v>514.5</v>
      </c>
      <c r="O368" s="64" t="s">
        <v>168</v>
      </c>
      <c r="P368" s="102">
        <f t="shared" si="55"/>
        <v>422.60386875</v>
      </c>
      <c r="Q368" s="102">
        <f t="shared" si="56"/>
        <v>471.62500000000006</v>
      </c>
      <c r="R368" s="102">
        <f t="shared" si="57"/>
        <v>428.75</v>
      </c>
      <c r="S368" s="102">
        <f t="shared" si="61"/>
        <v>424.46250000000003</v>
      </c>
      <c r="T368" s="102">
        <f t="shared" si="62"/>
        <v>367.48162500000001</v>
      </c>
      <c r="U368" s="18">
        <f t="shared" si="63"/>
        <v>443.75624999999997</v>
      </c>
    </row>
    <row r="369" spans="1:21" ht="14.25" customHeight="1" x14ac:dyDescent="0.25">
      <c r="A369" s="80" t="s">
        <v>2280</v>
      </c>
      <c r="B369" s="33" t="s">
        <v>170</v>
      </c>
      <c r="C369" s="33" t="s">
        <v>204</v>
      </c>
      <c r="D369" s="33" t="s">
        <v>1387</v>
      </c>
      <c r="E369" s="33" t="s">
        <v>1571</v>
      </c>
      <c r="F369" s="2" t="s">
        <v>1588</v>
      </c>
      <c r="G369" s="33" t="s">
        <v>1582</v>
      </c>
      <c r="H369" s="26" t="s">
        <v>167</v>
      </c>
      <c r="I369" s="79">
        <v>245</v>
      </c>
      <c r="J369" s="3">
        <v>0.75</v>
      </c>
      <c r="K369" s="139">
        <f t="shared" si="64"/>
        <v>428.75</v>
      </c>
      <c r="L369" s="103">
        <f t="shared" si="58"/>
        <v>385.875</v>
      </c>
      <c r="M369" s="103">
        <f t="shared" si="59"/>
        <v>367.48162500000001</v>
      </c>
      <c r="N369" s="108">
        <f t="shared" si="60"/>
        <v>514.5</v>
      </c>
      <c r="O369" s="64" t="s">
        <v>168</v>
      </c>
      <c r="P369" s="102">
        <f t="shared" si="55"/>
        <v>422.60386875</v>
      </c>
      <c r="Q369" s="102">
        <f t="shared" si="56"/>
        <v>471.62500000000006</v>
      </c>
      <c r="R369" s="102">
        <f t="shared" si="57"/>
        <v>428.75</v>
      </c>
      <c r="S369" s="102">
        <f t="shared" si="61"/>
        <v>424.46250000000003</v>
      </c>
      <c r="T369" s="102">
        <f t="shared" si="62"/>
        <v>367.48162500000001</v>
      </c>
      <c r="U369" s="18">
        <f t="shared" si="63"/>
        <v>443.75624999999997</v>
      </c>
    </row>
    <row r="370" spans="1:21" ht="14.25" customHeight="1" x14ac:dyDescent="0.25">
      <c r="A370" s="80" t="s">
        <v>2281</v>
      </c>
      <c r="B370" s="33" t="s">
        <v>170</v>
      </c>
      <c r="C370" s="33" t="s">
        <v>204</v>
      </c>
      <c r="D370" s="33" t="s">
        <v>1387</v>
      </c>
      <c r="E370" s="33" t="s">
        <v>1571</v>
      </c>
      <c r="F370" s="2" t="s">
        <v>1589</v>
      </c>
      <c r="G370" s="33" t="s">
        <v>1582</v>
      </c>
      <c r="H370" s="26" t="s">
        <v>167</v>
      </c>
      <c r="I370" s="79">
        <v>245</v>
      </c>
      <c r="J370" s="3">
        <v>0.75</v>
      </c>
      <c r="K370" s="139">
        <f t="shared" si="64"/>
        <v>428.75</v>
      </c>
      <c r="L370" s="103">
        <f t="shared" si="58"/>
        <v>385.875</v>
      </c>
      <c r="M370" s="103">
        <f t="shared" si="59"/>
        <v>367.48162500000001</v>
      </c>
      <c r="N370" s="108">
        <f t="shared" si="60"/>
        <v>514.5</v>
      </c>
      <c r="O370" s="64" t="s">
        <v>168</v>
      </c>
      <c r="P370" s="102">
        <f t="shared" si="55"/>
        <v>422.60386875</v>
      </c>
      <c r="Q370" s="102">
        <f t="shared" si="56"/>
        <v>471.62500000000006</v>
      </c>
      <c r="R370" s="102">
        <f t="shared" si="57"/>
        <v>428.75</v>
      </c>
      <c r="S370" s="102">
        <f t="shared" si="61"/>
        <v>424.46250000000003</v>
      </c>
      <c r="T370" s="102">
        <f t="shared" si="62"/>
        <v>367.48162500000001</v>
      </c>
      <c r="U370" s="18">
        <f t="shared" si="63"/>
        <v>443.75624999999997</v>
      </c>
    </row>
    <row r="371" spans="1:21" ht="14.25" customHeight="1" x14ac:dyDescent="0.25">
      <c r="A371" s="80" t="s">
        <v>2282</v>
      </c>
      <c r="B371" s="33" t="s">
        <v>170</v>
      </c>
      <c r="C371" s="33" t="s">
        <v>204</v>
      </c>
      <c r="D371" s="33" t="s">
        <v>1387</v>
      </c>
      <c r="E371" s="33" t="s">
        <v>1571</v>
      </c>
      <c r="F371" s="2" t="s">
        <v>1590</v>
      </c>
      <c r="G371" s="33" t="s">
        <v>1591</v>
      </c>
      <c r="H371" s="26" t="s">
        <v>167</v>
      </c>
      <c r="I371" s="79">
        <v>290</v>
      </c>
      <c r="J371" s="3">
        <v>0.75</v>
      </c>
      <c r="K371" s="139">
        <f t="shared" si="64"/>
        <v>507.5</v>
      </c>
      <c r="L371" s="103">
        <f t="shared" si="58"/>
        <v>456.75</v>
      </c>
      <c r="M371" s="103">
        <f t="shared" si="59"/>
        <v>434.97825</v>
      </c>
      <c r="N371" s="108">
        <f t="shared" si="60"/>
        <v>609</v>
      </c>
      <c r="O371" s="64" t="s">
        <v>168</v>
      </c>
      <c r="P371" s="102">
        <f t="shared" si="55"/>
        <v>500.22498749999994</v>
      </c>
      <c r="Q371" s="102">
        <f t="shared" si="56"/>
        <v>558.25</v>
      </c>
      <c r="R371" s="102">
        <f t="shared" si="57"/>
        <v>507.5</v>
      </c>
      <c r="S371" s="102">
        <f t="shared" si="61"/>
        <v>502.42500000000007</v>
      </c>
      <c r="T371" s="102">
        <f t="shared" si="62"/>
        <v>434.97825</v>
      </c>
      <c r="U371" s="18">
        <f t="shared" si="63"/>
        <v>525.26249999999993</v>
      </c>
    </row>
    <row r="372" spans="1:21" ht="14.25" customHeight="1" x14ac:dyDescent="0.25">
      <c r="A372" s="80" t="s">
        <v>2283</v>
      </c>
      <c r="B372" s="33" t="s">
        <v>170</v>
      </c>
      <c r="C372" s="33" t="s">
        <v>204</v>
      </c>
      <c r="D372" s="33" t="s">
        <v>1387</v>
      </c>
      <c r="E372" s="33" t="s">
        <v>1571</v>
      </c>
      <c r="F372" s="2" t="s">
        <v>1592</v>
      </c>
      <c r="G372" s="33" t="s">
        <v>1591</v>
      </c>
      <c r="H372" s="26" t="s">
        <v>167</v>
      </c>
      <c r="I372" s="79">
        <v>290</v>
      </c>
      <c r="J372" s="3">
        <v>0.75</v>
      </c>
      <c r="K372" s="139">
        <f t="shared" si="64"/>
        <v>507.5</v>
      </c>
      <c r="L372" s="103">
        <f t="shared" si="58"/>
        <v>456.75</v>
      </c>
      <c r="M372" s="103">
        <f t="shared" si="59"/>
        <v>434.97825</v>
      </c>
      <c r="N372" s="108">
        <f t="shared" si="60"/>
        <v>609</v>
      </c>
      <c r="O372" s="64" t="s">
        <v>168</v>
      </c>
      <c r="P372" s="102">
        <f t="shared" si="55"/>
        <v>500.22498749999994</v>
      </c>
      <c r="Q372" s="102">
        <f t="shared" si="56"/>
        <v>558.25</v>
      </c>
      <c r="R372" s="102">
        <f t="shared" si="57"/>
        <v>507.5</v>
      </c>
      <c r="S372" s="102">
        <f t="shared" si="61"/>
        <v>502.42500000000007</v>
      </c>
      <c r="T372" s="102">
        <f t="shared" si="62"/>
        <v>434.97825</v>
      </c>
      <c r="U372" s="18">
        <f t="shared" si="63"/>
        <v>525.26249999999993</v>
      </c>
    </row>
    <row r="373" spans="1:21" ht="14.25" customHeight="1" x14ac:dyDescent="0.25">
      <c r="A373" s="80" t="s">
        <v>2284</v>
      </c>
      <c r="B373" s="33" t="s">
        <v>170</v>
      </c>
      <c r="C373" s="33" t="s">
        <v>204</v>
      </c>
      <c r="D373" s="33" t="s">
        <v>1387</v>
      </c>
      <c r="E373" s="33" t="s">
        <v>1571</v>
      </c>
      <c r="F373" s="2" t="s">
        <v>1593</v>
      </c>
      <c r="G373" s="33" t="s">
        <v>1591</v>
      </c>
      <c r="H373" s="26" t="s">
        <v>167</v>
      </c>
      <c r="I373" s="79">
        <v>290</v>
      </c>
      <c r="J373" s="3">
        <v>0.75</v>
      </c>
      <c r="K373" s="139">
        <f t="shared" si="64"/>
        <v>507.5</v>
      </c>
      <c r="L373" s="103">
        <f t="shared" si="58"/>
        <v>456.75</v>
      </c>
      <c r="M373" s="103">
        <f t="shared" si="59"/>
        <v>434.97825</v>
      </c>
      <c r="N373" s="108">
        <f t="shared" si="60"/>
        <v>609</v>
      </c>
      <c r="O373" s="64" t="s">
        <v>168</v>
      </c>
      <c r="P373" s="102">
        <f t="shared" si="55"/>
        <v>500.22498749999994</v>
      </c>
      <c r="Q373" s="102">
        <f t="shared" si="56"/>
        <v>558.25</v>
      </c>
      <c r="R373" s="102">
        <f t="shared" si="57"/>
        <v>507.5</v>
      </c>
      <c r="S373" s="102">
        <f t="shared" si="61"/>
        <v>502.42500000000007</v>
      </c>
      <c r="T373" s="102">
        <f t="shared" si="62"/>
        <v>434.97825</v>
      </c>
      <c r="U373" s="18">
        <f t="shared" si="63"/>
        <v>525.26249999999993</v>
      </c>
    </row>
    <row r="374" spans="1:21" ht="14.25" customHeight="1" x14ac:dyDescent="0.25">
      <c r="A374" s="80" t="s">
        <v>2285</v>
      </c>
      <c r="B374" s="33" t="s">
        <v>170</v>
      </c>
      <c r="C374" s="33" t="s">
        <v>204</v>
      </c>
      <c r="D374" s="33" t="s">
        <v>1387</v>
      </c>
      <c r="E374" s="33" t="s">
        <v>1571</v>
      </c>
      <c r="F374" s="2" t="s">
        <v>1594</v>
      </c>
      <c r="G374" s="33" t="s">
        <v>1591</v>
      </c>
      <c r="H374" s="26" t="s">
        <v>167</v>
      </c>
      <c r="I374" s="79">
        <v>290</v>
      </c>
      <c r="J374" s="3">
        <v>0.75</v>
      </c>
      <c r="K374" s="139">
        <f t="shared" si="64"/>
        <v>507.5</v>
      </c>
      <c r="L374" s="103">
        <f t="shared" si="58"/>
        <v>456.75</v>
      </c>
      <c r="M374" s="103">
        <f t="shared" si="59"/>
        <v>434.97825</v>
      </c>
      <c r="N374" s="108">
        <f t="shared" si="60"/>
        <v>609</v>
      </c>
      <c r="O374" s="64" t="s">
        <v>168</v>
      </c>
      <c r="P374" s="102">
        <f t="shared" si="55"/>
        <v>500.22498749999994</v>
      </c>
      <c r="Q374" s="102">
        <f t="shared" si="56"/>
        <v>558.25</v>
      </c>
      <c r="R374" s="102">
        <f t="shared" si="57"/>
        <v>507.5</v>
      </c>
      <c r="S374" s="102">
        <f t="shared" si="61"/>
        <v>502.42500000000007</v>
      </c>
      <c r="T374" s="102">
        <f t="shared" si="62"/>
        <v>434.97825</v>
      </c>
      <c r="U374" s="18">
        <f t="shared" si="63"/>
        <v>525.26249999999993</v>
      </c>
    </row>
    <row r="375" spans="1:21" ht="14.25" customHeight="1" x14ac:dyDescent="0.25">
      <c r="A375" s="80" t="s">
        <v>2286</v>
      </c>
      <c r="B375" s="33" t="s">
        <v>170</v>
      </c>
      <c r="C375" s="33" t="s">
        <v>204</v>
      </c>
      <c r="D375" s="33" t="s">
        <v>1387</v>
      </c>
      <c r="E375" s="33" t="s">
        <v>1571</v>
      </c>
      <c r="F375" s="2" t="s">
        <v>1595</v>
      </c>
      <c r="G375" s="33" t="s">
        <v>1591</v>
      </c>
      <c r="H375" s="26" t="s">
        <v>167</v>
      </c>
      <c r="I375" s="79">
        <v>290</v>
      </c>
      <c r="J375" s="3">
        <v>0.75</v>
      </c>
      <c r="K375" s="139">
        <f t="shared" si="64"/>
        <v>507.5</v>
      </c>
      <c r="L375" s="103">
        <f t="shared" si="58"/>
        <v>456.75</v>
      </c>
      <c r="M375" s="103">
        <f t="shared" si="59"/>
        <v>434.97825</v>
      </c>
      <c r="N375" s="108">
        <f t="shared" si="60"/>
        <v>609</v>
      </c>
      <c r="O375" s="64" t="s">
        <v>168</v>
      </c>
      <c r="P375" s="102">
        <f t="shared" si="55"/>
        <v>500.22498749999994</v>
      </c>
      <c r="Q375" s="102">
        <f t="shared" si="56"/>
        <v>558.25</v>
      </c>
      <c r="R375" s="102">
        <f t="shared" si="57"/>
        <v>507.5</v>
      </c>
      <c r="S375" s="102">
        <f t="shared" si="61"/>
        <v>502.42500000000007</v>
      </c>
      <c r="T375" s="102">
        <f t="shared" si="62"/>
        <v>434.97825</v>
      </c>
      <c r="U375" s="18">
        <f t="shared" si="63"/>
        <v>525.26249999999993</v>
      </c>
    </row>
    <row r="376" spans="1:21" ht="14.25" customHeight="1" x14ac:dyDescent="0.25">
      <c r="A376" s="80" t="s">
        <v>2287</v>
      </c>
      <c r="B376" s="33" t="s">
        <v>170</v>
      </c>
      <c r="C376" s="33" t="s">
        <v>204</v>
      </c>
      <c r="D376" s="33" t="s">
        <v>1387</v>
      </c>
      <c r="E376" s="33" t="s">
        <v>1571</v>
      </c>
      <c r="F376" s="2" t="s">
        <v>1596</v>
      </c>
      <c r="G376" s="33" t="s">
        <v>1591</v>
      </c>
      <c r="H376" s="26" t="s">
        <v>167</v>
      </c>
      <c r="I376" s="79">
        <v>290</v>
      </c>
      <c r="J376" s="3">
        <v>0.75</v>
      </c>
      <c r="K376" s="139">
        <f t="shared" si="64"/>
        <v>507.5</v>
      </c>
      <c r="L376" s="103">
        <f t="shared" si="58"/>
        <v>456.75</v>
      </c>
      <c r="M376" s="103">
        <f t="shared" si="59"/>
        <v>434.97825</v>
      </c>
      <c r="N376" s="108">
        <f t="shared" si="60"/>
        <v>609</v>
      </c>
      <c r="O376" s="64" t="s">
        <v>168</v>
      </c>
      <c r="P376" s="102">
        <f t="shared" si="55"/>
        <v>500.22498749999994</v>
      </c>
      <c r="Q376" s="102">
        <f t="shared" si="56"/>
        <v>558.25</v>
      </c>
      <c r="R376" s="102">
        <f t="shared" si="57"/>
        <v>507.5</v>
      </c>
      <c r="S376" s="102">
        <f t="shared" si="61"/>
        <v>502.42500000000007</v>
      </c>
      <c r="T376" s="102">
        <f t="shared" si="62"/>
        <v>434.97825</v>
      </c>
      <c r="U376" s="18">
        <f t="shared" si="63"/>
        <v>525.26249999999993</v>
      </c>
    </row>
    <row r="377" spans="1:21" ht="14.25" customHeight="1" x14ac:dyDescent="0.25">
      <c r="A377" s="80" t="s">
        <v>2288</v>
      </c>
      <c r="B377" s="33" t="s">
        <v>170</v>
      </c>
      <c r="C377" s="33" t="s">
        <v>204</v>
      </c>
      <c r="D377" s="33" t="s">
        <v>1387</v>
      </c>
      <c r="E377" s="33" t="s">
        <v>1571</v>
      </c>
      <c r="F377" s="2" t="s">
        <v>1597</v>
      </c>
      <c r="G377" s="33" t="s">
        <v>1591</v>
      </c>
      <c r="H377" s="26" t="s">
        <v>167</v>
      </c>
      <c r="I377" s="79">
        <v>290</v>
      </c>
      <c r="J377" s="3">
        <v>0.75</v>
      </c>
      <c r="K377" s="139">
        <f t="shared" si="64"/>
        <v>507.5</v>
      </c>
      <c r="L377" s="103">
        <f t="shared" si="58"/>
        <v>456.75</v>
      </c>
      <c r="M377" s="103">
        <f t="shared" si="59"/>
        <v>434.97825</v>
      </c>
      <c r="N377" s="108">
        <f t="shared" si="60"/>
        <v>609</v>
      </c>
      <c r="O377" s="64" t="s">
        <v>168</v>
      </c>
      <c r="P377" s="102">
        <f t="shared" si="55"/>
        <v>500.22498749999994</v>
      </c>
      <c r="Q377" s="102">
        <f t="shared" si="56"/>
        <v>558.25</v>
      </c>
      <c r="R377" s="102">
        <f t="shared" si="57"/>
        <v>507.5</v>
      </c>
      <c r="S377" s="102">
        <f t="shared" si="61"/>
        <v>502.42500000000007</v>
      </c>
      <c r="T377" s="102">
        <f t="shared" si="62"/>
        <v>434.97825</v>
      </c>
      <c r="U377" s="18">
        <f t="shared" si="63"/>
        <v>525.26249999999993</v>
      </c>
    </row>
    <row r="378" spans="1:21" ht="14.25" customHeight="1" x14ac:dyDescent="0.25">
      <c r="A378" s="80" t="s">
        <v>2289</v>
      </c>
      <c r="B378" s="33" t="s">
        <v>170</v>
      </c>
      <c r="C378" s="33" t="s">
        <v>204</v>
      </c>
      <c r="D378" s="33" t="s">
        <v>1387</v>
      </c>
      <c r="E378" s="33" t="s">
        <v>1571</v>
      </c>
      <c r="F378" s="2" t="s">
        <v>1598</v>
      </c>
      <c r="G378" s="33" t="s">
        <v>1591</v>
      </c>
      <c r="H378" s="26" t="s">
        <v>167</v>
      </c>
      <c r="I378" s="79">
        <v>290</v>
      </c>
      <c r="J378" s="3">
        <v>0.75</v>
      </c>
      <c r="K378" s="139">
        <f t="shared" si="64"/>
        <v>507.5</v>
      </c>
      <c r="L378" s="103">
        <f t="shared" si="58"/>
        <v>456.75</v>
      </c>
      <c r="M378" s="103">
        <f t="shared" si="59"/>
        <v>434.97825</v>
      </c>
      <c r="N378" s="108">
        <f t="shared" si="60"/>
        <v>609</v>
      </c>
      <c r="O378" s="64" t="s">
        <v>168</v>
      </c>
      <c r="P378" s="102">
        <f t="shared" si="55"/>
        <v>500.22498749999994</v>
      </c>
      <c r="Q378" s="102">
        <f t="shared" si="56"/>
        <v>558.25</v>
      </c>
      <c r="R378" s="102">
        <f t="shared" si="57"/>
        <v>507.5</v>
      </c>
      <c r="S378" s="102">
        <f t="shared" si="61"/>
        <v>502.42500000000007</v>
      </c>
      <c r="T378" s="102">
        <f t="shared" si="62"/>
        <v>434.97825</v>
      </c>
      <c r="U378" s="18">
        <f t="shared" si="63"/>
        <v>525.26249999999993</v>
      </c>
    </row>
    <row r="379" spans="1:21" ht="14.25" customHeight="1" x14ac:dyDescent="0.25">
      <c r="A379" s="80" t="s">
        <v>2290</v>
      </c>
      <c r="B379" s="33" t="s">
        <v>170</v>
      </c>
      <c r="C379" s="33" t="s">
        <v>1416</v>
      </c>
      <c r="D379" s="33" t="s">
        <v>1387</v>
      </c>
      <c r="E379" s="33" t="s">
        <v>1571</v>
      </c>
      <c r="F379" s="2" t="s">
        <v>1599</v>
      </c>
      <c r="G379" s="33" t="s">
        <v>1600</v>
      </c>
      <c r="H379" s="26" t="s">
        <v>167</v>
      </c>
      <c r="I379" s="79">
        <v>305</v>
      </c>
      <c r="J379" s="3">
        <v>0.75</v>
      </c>
      <c r="K379" s="139">
        <f t="shared" si="64"/>
        <v>533.75</v>
      </c>
      <c r="L379" s="103">
        <f t="shared" si="58"/>
        <v>480.375</v>
      </c>
      <c r="M379" s="103">
        <f t="shared" si="59"/>
        <v>457.477125</v>
      </c>
      <c r="N379" s="108">
        <f t="shared" si="60"/>
        <v>640.5</v>
      </c>
      <c r="O379" s="64" t="s">
        <v>168</v>
      </c>
      <c r="P379" s="102">
        <f t="shared" si="55"/>
        <v>526.09869374999994</v>
      </c>
      <c r="Q379" s="102">
        <f t="shared" si="56"/>
        <v>587.125</v>
      </c>
      <c r="R379" s="102">
        <f t="shared" si="57"/>
        <v>533.75</v>
      </c>
      <c r="S379" s="102">
        <f t="shared" si="61"/>
        <v>528.41250000000002</v>
      </c>
      <c r="T379" s="102">
        <f t="shared" si="62"/>
        <v>457.477125</v>
      </c>
      <c r="U379" s="18">
        <f t="shared" si="63"/>
        <v>552.43124999999998</v>
      </c>
    </row>
    <row r="380" spans="1:21" ht="14.25" customHeight="1" x14ac:dyDescent="0.25">
      <c r="A380" s="80" t="s">
        <v>2291</v>
      </c>
      <c r="B380" s="33" t="s">
        <v>170</v>
      </c>
      <c r="C380" s="33" t="s">
        <v>1416</v>
      </c>
      <c r="D380" s="33" t="s">
        <v>1387</v>
      </c>
      <c r="E380" s="33" t="s">
        <v>1571</v>
      </c>
      <c r="F380" s="2" t="s">
        <v>1601</v>
      </c>
      <c r="G380" s="33" t="s">
        <v>1600</v>
      </c>
      <c r="H380" s="26" t="s">
        <v>167</v>
      </c>
      <c r="I380" s="79">
        <v>305</v>
      </c>
      <c r="J380" s="3">
        <v>0.75</v>
      </c>
      <c r="K380" s="139">
        <f t="shared" si="64"/>
        <v>533.75</v>
      </c>
      <c r="L380" s="103">
        <f t="shared" si="58"/>
        <v>480.375</v>
      </c>
      <c r="M380" s="103">
        <f t="shared" si="59"/>
        <v>457.477125</v>
      </c>
      <c r="N380" s="108">
        <f t="shared" si="60"/>
        <v>640.5</v>
      </c>
      <c r="O380" s="64" t="s">
        <v>168</v>
      </c>
      <c r="P380" s="102">
        <f t="shared" si="55"/>
        <v>526.09869374999994</v>
      </c>
      <c r="Q380" s="102">
        <f t="shared" si="56"/>
        <v>587.125</v>
      </c>
      <c r="R380" s="102">
        <f t="shared" si="57"/>
        <v>533.75</v>
      </c>
      <c r="S380" s="102">
        <f t="shared" si="61"/>
        <v>528.41250000000002</v>
      </c>
      <c r="T380" s="102">
        <f t="shared" si="62"/>
        <v>457.477125</v>
      </c>
      <c r="U380" s="18">
        <f t="shared" si="63"/>
        <v>552.43124999999998</v>
      </c>
    </row>
    <row r="381" spans="1:21" ht="14.25" customHeight="1" x14ac:dyDescent="0.25">
      <c r="A381" s="80" t="s">
        <v>2292</v>
      </c>
      <c r="B381" s="33" t="s">
        <v>170</v>
      </c>
      <c r="C381" s="33" t="s">
        <v>1416</v>
      </c>
      <c r="D381" s="33" t="s">
        <v>1387</v>
      </c>
      <c r="E381" s="33" t="s">
        <v>1571</v>
      </c>
      <c r="F381" s="2" t="s">
        <v>1602</v>
      </c>
      <c r="G381" s="33" t="s">
        <v>1600</v>
      </c>
      <c r="H381" s="26" t="s">
        <v>167</v>
      </c>
      <c r="I381" s="79">
        <v>305</v>
      </c>
      <c r="J381" s="3">
        <v>0.75</v>
      </c>
      <c r="K381" s="139">
        <f t="shared" si="64"/>
        <v>533.75</v>
      </c>
      <c r="L381" s="103">
        <f t="shared" si="58"/>
        <v>480.375</v>
      </c>
      <c r="M381" s="103">
        <f t="shared" si="59"/>
        <v>457.477125</v>
      </c>
      <c r="N381" s="108">
        <f t="shared" si="60"/>
        <v>640.5</v>
      </c>
      <c r="O381" s="64" t="s">
        <v>168</v>
      </c>
      <c r="P381" s="102">
        <f t="shared" si="55"/>
        <v>526.09869374999994</v>
      </c>
      <c r="Q381" s="102">
        <f t="shared" si="56"/>
        <v>587.125</v>
      </c>
      <c r="R381" s="102">
        <f t="shared" si="57"/>
        <v>533.75</v>
      </c>
      <c r="S381" s="102">
        <f t="shared" si="61"/>
        <v>528.41250000000002</v>
      </c>
      <c r="T381" s="102">
        <f t="shared" si="62"/>
        <v>457.477125</v>
      </c>
      <c r="U381" s="18">
        <f t="shared" si="63"/>
        <v>552.43124999999998</v>
      </c>
    </row>
    <row r="382" spans="1:21" ht="14.25" customHeight="1" x14ac:dyDescent="0.25">
      <c r="A382" s="80" t="s">
        <v>2293</v>
      </c>
      <c r="B382" s="33" t="s">
        <v>170</v>
      </c>
      <c r="C382" s="33" t="s">
        <v>1416</v>
      </c>
      <c r="D382" s="33" t="s">
        <v>1387</v>
      </c>
      <c r="E382" s="33" t="s">
        <v>1571</v>
      </c>
      <c r="F382" s="2" t="s">
        <v>1603</v>
      </c>
      <c r="G382" s="33" t="s">
        <v>1600</v>
      </c>
      <c r="H382" s="26" t="s">
        <v>167</v>
      </c>
      <c r="I382" s="79">
        <v>305</v>
      </c>
      <c r="J382" s="3">
        <v>0.75</v>
      </c>
      <c r="K382" s="139">
        <f t="shared" si="64"/>
        <v>533.75</v>
      </c>
      <c r="L382" s="103">
        <f t="shared" si="58"/>
        <v>480.375</v>
      </c>
      <c r="M382" s="103">
        <f t="shared" si="59"/>
        <v>457.477125</v>
      </c>
      <c r="N382" s="108">
        <f t="shared" si="60"/>
        <v>640.5</v>
      </c>
      <c r="O382" s="64" t="s">
        <v>168</v>
      </c>
      <c r="P382" s="102">
        <f t="shared" si="55"/>
        <v>526.09869374999994</v>
      </c>
      <c r="Q382" s="102">
        <f t="shared" si="56"/>
        <v>587.125</v>
      </c>
      <c r="R382" s="102">
        <f t="shared" si="57"/>
        <v>533.75</v>
      </c>
      <c r="S382" s="102">
        <f t="shared" si="61"/>
        <v>528.41250000000002</v>
      </c>
      <c r="T382" s="102">
        <f t="shared" si="62"/>
        <v>457.477125</v>
      </c>
      <c r="U382" s="18">
        <f t="shared" si="63"/>
        <v>552.43124999999998</v>
      </c>
    </row>
    <row r="383" spans="1:21" ht="14.25" customHeight="1" x14ac:dyDescent="0.25">
      <c r="A383" s="80" t="s">
        <v>2294</v>
      </c>
      <c r="B383" s="33" t="s">
        <v>170</v>
      </c>
      <c r="C383" s="33" t="s">
        <v>1416</v>
      </c>
      <c r="D383" s="33" t="s">
        <v>1387</v>
      </c>
      <c r="E383" s="33" t="s">
        <v>1571</v>
      </c>
      <c r="F383" s="2" t="s">
        <v>1604</v>
      </c>
      <c r="G383" s="33" t="s">
        <v>1600</v>
      </c>
      <c r="H383" s="26" t="s">
        <v>167</v>
      </c>
      <c r="I383" s="79">
        <v>305</v>
      </c>
      <c r="J383" s="3">
        <v>0.75</v>
      </c>
      <c r="K383" s="139">
        <f t="shared" si="64"/>
        <v>533.75</v>
      </c>
      <c r="L383" s="103">
        <f t="shared" si="58"/>
        <v>480.375</v>
      </c>
      <c r="M383" s="103">
        <f t="shared" si="59"/>
        <v>457.477125</v>
      </c>
      <c r="N383" s="108">
        <f t="shared" si="60"/>
        <v>640.5</v>
      </c>
      <c r="O383" s="64" t="s">
        <v>168</v>
      </c>
      <c r="P383" s="102">
        <f t="shared" si="55"/>
        <v>526.09869374999994</v>
      </c>
      <c r="Q383" s="102">
        <f t="shared" si="56"/>
        <v>587.125</v>
      </c>
      <c r="R383" s="102">
        <f t="shared" si="57"/>
        <v>533.75</v>
      </c>
      <c r="S383" s="102">
        <f t="shared" si="61"/>
        <v>528.41250000000002</v>
      </c>
      <c r="T383" s="102">
        <f t="shared" si="62"/>
        <v>457.477125</v>
      </c>
      <c r="U383" s="18">
        <f t="shared" si="63"/>
        <v>552.43124999999998</v>
      </c>
    </row>
    <row r="384" spans="1:21" ht="14.25" customHeight="1" x14ac:dyDescent="0.25">
      <c r="A384" s="80" t="s">
        <v>2295</v>
      </c>
      <c r="B384" s="33" t="s">
        <v>170</v>
      </c>
      <c r="C384" s="33" t="s">
        <v>1416</v>
      </c>
      <c r="D384" s="33" t="s">
        <v>1387</v>
      </c>
      <c r="E384" s="33" t="s">
        <v>1571</v>
      </c>
      <c r="F384" s="2" t="s">
        <v>1605</v>
      </c>
      <c r="G384" s="33" t="s">
        <v>1600</v>
      </c>
      <c r="H384" s="26" t="s">
        <v>167</v>
      </c>
      <c r="I384" s="79">
        <v>305</v>
      </c>
      <c r="J384" s="3">
        <v>0.75</v>
      </c>
      <c r="K384" s="139">
        <f t="shared" si="64"/>
        <v>533.75</v>
      </c>
      <c r="L384" s="103">
        <f t="shared" si="58"/>
        <v>480.375</v>
      </c>
      <c r="M384" s="103">
        <f t="shared" si="59"/>
        <v>457.477125</v>
      </c>
      <c r="N384" s="108">
        <f t="shared" si="60"/>
        <v>640.5</v>
      </c>
      <c r="O384" s="64" t="s">
        <v>168</v>
      </c>
      <c r="P384" s="102">
        <f t="shared" si="55"/>
        <v>526.09869374999994</v>
      </c>
      <c r="Q384" s="102">
        <f t="shared" si="56"/>
        <v>587.125</v>
      </c>
      <c r="R384" s="102">
        <f t="shared" si="57"/>
        <v>533.75</v>
      </c>
      <c r="S384" s="102">
        <f t="shared" si="61"/>
        <v>528.41250000000002</v>
      </c>
      <c r="T384" s="102">
        <f t="shared" si="62"/>
        <v>457.477125</v>
      </c>
      <c r="U384" s="18">
        <f t="shared" si="63"/>
        <v>552.43124999999998</v>
      </c>
    </row>
    <row r="385" spans="1:21" ht="14.25" customHeight="1" x14ac:dyDescent="0.25">
      <c r="A385" s="80" t="s">
        <v>2296</v>
      </c>
      <c r="B385" s="33" t="s">
        <v>170</v>
      </c>
      <c r="C385" s="33" t="s">
        <v>1416</v>
      </c>
      <c r="D385" s="33" t="s">
        <v>1387</v>
      </c>
      <c r="E385" s="33" t="s">
        <v>1571</v>
      </c>
      <c r="F385" s="2" t="s">
        <v>1606</v>
      </c>
      <c r="G385" s="33" t="s">
        <v>1600</v>
      </c>
      <c r="H385" s="26" t="s">
        <v>167</v>
      </c>
      <c r="I385" s="79">
        <v>305</v>
      </c>
      <c r="J385" s="3">
        <v>0.75</v>
      </c>
      <c r="K385" s="139">
        <f t="shared" si="64"/>
        <v>533.75</v>
      </c>
      <c r="L385" s="103">
        <f t="shared" si="58"/>
        <v>480.375</v>
      </c>
      <c r="M385" s="103">
        <f t="shared" si="59"/>
        <v>457.477125</v>
      </c>
      <c r="N385" s="108">
        <f t="shared" si="60"/>
        <v>640.5</v>
      </c>
      <c r="O385" s="64" t="s">
        <v>168</v>
      </c>
      <c r="P385" s="102">
        <f t="shared" si="55"/>
        <v>526.09869374999994</v>
      </c>
      <c r="Q385" s="102">
        <f t="shared" si="56"/>
        <v>587.125</v>
      </c>
      <c r="R385" s="102">
        <f t="shared" si="57"/>
        <v>533.75</v>
      </c>
      <c r="S385" s="102">
        <f t="shared" si="61"/>
        <v>528.41250000000002</v>
      </c>
      <c r="T385" s="102">
        <f t="shared" si="62"/>
        <v>457.477125</v>
      </c>
      <c r="U385" s="18">
        <f t="shared" si="63"/>
        <v>552.43124999999998</v>
      </c>
    </row>
    <row r="386" spans="1:21" ht="14.25" customHeight="1" x14ac:dyDescent="0.25">
      <c r="A386" s="80" t="s">
        <v>2297</v>
      </c>
      <c r="B386" s="33" t="s">
        <v>170</v>
      </c>
      <c r="C386" s="33" t="s">
        <v>1416</v>
      </c>
      <c r="D386" s="33" t="s">
        <v>1387</v>
      </c>
      <c r="E386" s="33" t="s">
        <v>1571</v>
      </c>
      <c r="F386" s="2" t="s">
        <v>1607</v>
      </c>
      <c r="G386" s="33" t="s">
        <v>1600</v>
      </c>
      <c r="H386" s="26" t="s">
        <v>167</v>
      </c>
      <c r="I386" s="79">
        <v>305</v>
      </c>
      <c r="J386" s="3">
        <v>0.75</v>
      </c>
      <c r="K386" s="139">
        <f t="shared" si="64"/>
        <v>533.75</v>
      </c>
      <c r="L386" s="103">
        <f t="shared" si="58"/>
        <v>480.375</v>
      </c>
      <c r="M386" s="103">
        <f t="shared" si="59"/>
        <v>457.477125</v>
      </c>
      <c r="N386" s="108">
        <f t="shared" si="60"/>
        <v>640.5</v>
      </c>
      <c r="O386" s="64" t="s">
        <v>168</v>
      </c>
      <c r="P386" s="102">
        <f t="shared" si="55"/>
        <v>526.09869374999994</v>
      </c>
      <c r="Q386" s="102">
        <f t="shared" si="56"/>
        <v>587.125</v>
      </c>
      <c r="R386" s="102">
        <f t="shared" si="57"/>
        <v>533.75</v>
      </c>
      <c r="S386" s="102">
        <f t="shared" si="61"/>
        <v>528.41250000000002</v>
      </c>
      <c r="T386" s="102">
        <f t="shared" si="62"/>
        <v>457.477125</v>
      </c>
      <c r="U386" s="18">
        <f t="shared" si="63"/>
        <v>552.43124999999998</v>
      </c>
    </row>
    <row r="387" spans="1:21" ht="14.25" customHeight="1" x14ac:dyDescent="0.25">
      <c r="A387" s="80" t="s">
        <v>2298</v>
      </c>
      <c r="B387" s="33" t="s">
        <v>170</v>
      </c>
      <c r="C387" s="33" t="s">
        <v>204</v>
      </c>
      <c r="D387" s="33" t="s">
        <v>1387</v>
      </c>
      <c r="E387" s="33" t="s">
        <v>1571</v>
      </c>
      <c r="F387" s="2" t="s">
        <v>1608</v>
      </c>
      <c r="G387" s="33" t="s">
        <v>1609</v>
      </c>
      <c r="H387" s="26" t="s">
        <v>167</v>
      </c>
      <c r="I387" s="79">
        <v>465</v>
      </c>
      <c r="J387" s="3">
        <v>0.75</v>
      </c>
      <c r="K387" s="139">
        <f t="shared" si="64"/>
        <v>813.75</v>
      </c>
      <c r="L387" s="103">
        <f t="shared" si="58"/>
        <v>732.375</v>
      </c>
      <c r="M387" s="103">
        <f t="shared" si="59"/>
        <v>697.46512499999994</v>
      </c>
      <c r="N387" s="108">
        <f t="shared" si="60"/>
        <v>976.5</v>
      </c>
      <c r="O387" s="64" t="s">
        <v>168</v>
      </c>
      <c r="P387" s="102">
        <f t="shared" ref="P387:P450" si="65">(K387*0.8571)*1.15</f>
        <v>802.08489374999988</v>
      </c>
      <c r="Q387" s="102">
        <f t="shared" ref="Q387:Q450" si="66">K387*1.1</f>
        <v>895.12500000000011</v>
      </c>
      <c r="R387" s="102">
        <f t="shared" ref="R387:R450" si="67">K387</f>
        <v>813.75</v>
      </c>
      <c r="S387" s="102">
        <f t="shared" si="61"/>
        <v>805.61250000000007</v>
      </c>
      <c r="T387" s="102">
        <f t="shared" si="62"/>
        <v>697.46512499999994</v>
      </c>
      <c r="U387" s="18">
        <f t="shared" si="63"/>
        <v>842.23124999999993</v>
      </c>
    </row>
    <row r="388" spans="1:21" ht="14.25" customHeight="1" x14ac:dyDescent="0.25">
      <c r="A388" s="80" t="s">
        <v>2299</v>
      </c>
      <c r="B388" s="33" t="s">
        <v>170</v>
      </c>
      <c r="C388" s="33" t="s">
        <v>204</v>
      </c>
      <c r="D388" s="33" t="s">
        <v>1387</v>
      </c>
      <c r="E388" s="33" t="s">
        <v>1571</v>
      </c>
      <c r="F388" s="2" t="s">
        <v>1610</v>
      </c>
      <c r="G388" s="33" t="s">
        <v>1609</v>
      </c>
      <c r="H388" s="26" t="s">
        <v>167</v>
      </c>
      <c r="I388" s="79">
        <v>465</v>
      </c>
      <c r="J388" s="3">
        <v>0.75</v>
      </c>
      <c r="K388" s="139">
        <f t="shared" si="64"/>
        <v>813.75</v>
      </c>
      <c r="L388" s="103">
        <f t="shared" ref="L388:L451" si="68">K388*0.9</f>
        <v>732.375</v>
      </c>
      <c r="M388" s="103">
        <f t="shared" ref="M388:M451" si="69">K388*0.8571</f>
        <v>697.46512499999994</v>
      </c>
      <c r="N388" s="108">
        <f t="shared" ref="N388:N451" si="70">K388*1.2</f>
        <v>976.5</v>
      </c>
      <c r="O388" s="64" t="s">
        <v>168</v>
      </c>
      <c r="P388" s="102">
        <f t="shared" si="65"/>
        <v>802.08489374999988</v>
      </c>
      <c r="Q388" s="102">
        <f t="shared" si="66"/>
        <v>895.12500000000011</v>
      </c>
      <c r="R388" s="102">
        <f t="shared" si="67"/>
        <v>813.75</v>
      </c>
      <c r="S388" s="102">
        <f t="shared" ref="S388:S451" si="71">(K388*0.9)*1.1</f>
        <v>805.61250000000007</v>
      </c>
      <c r="T388" s="102">
        <f t="shared" ref="T388:T451" si="72">(K388*0.8571)</f>
        <v>697.46512499999994</v>
      </c>
      <c r="U388" s="18">
        <f t="shared" ref="U388:U451" si="73">(K388*0.9)*1.15</f>
        <v>842.23124999999993</v>
      </c>
    </row>
    <row r="389" spans="1:21" ht="14.25" customHeight="1" x14ac:dyDescent="0.25">
      <c r="A389" s="80" t="s">
        <v>2300</v>
      </c>
      <c r="B389" s="33" t="s">
        <v>170</v>
      </c>
      <c r="C389" s="33" t="s">
        <v>204</v>
      </c>
      <c r="D389" s="33" t="s">
        <v>1387</v>
      </c>
      <c r="E389" s="33" t="s">
        <v>1571</v>
      </c>
      <c r="F389" s="2" t="s">
        <v>1611</v>
      </c>
      <c r="G389" s="33" t="s">
        <v>1609</v>
      </c>
      <c r="H389" s="26" t="s">
        <v>167</v>
      </c>
      <c r="I389" s="79">
        <v>465</v>
      </c>
      <c r="J389" s="3">
        <v>0.75</v>
      </c>
      <c r="K389" s="139">
        <f t="shared" si="64"/>
        <v>813.75</v>
      </c>
      <c r="L389" s="103">
        <f t="shared" si="68"/>
        <v>732.375</v>
      </c>
      <c r="M389" s="103">
        <f t="shared" si="69"/>
        <v>697.46512499999994</v>
      </c>
      <c r="N389" s="108">
        <f t="shared" si="70"/>
        <v>976.5</v>
      </c>
      <c r="O389" s="64" t="s">
        <v>168</v>
      </c>
      <c r="P389" s="102">
        <f t="shared" si="65"/>
        <v>802.08489374999988</v>
      </c>
      <c r="Q389" s="102">
        <f t="shared" si="66"/>
        <v>895.12500000000011</v>
      </c>
      <c r="R389" s="102">
        <f t="shared" si="67"/>
        <v>813.75</v>
      </c>
      <c r="S389" s="102">
        <f t="shared" si="71"/>
        <v>805.61250000000007</v>
      </c>
      <c r="T389" s="102">
        <f t="shared" si="72"/>
        <v>697.46512499999994</v>
      </c>
      <c r="U389" s="18">
        <f t="shared" si="73"/>
        <v>842.23124999999993</v>
      </c>
    </row>
    <row r="390" spans="1:21" ht="14.25" customHeight="1" x14ac:dyDescent="0.25">
      <c r="A390" s="80" t="s">
        <v>2301</v>
      </c>
      <c r="B390" s="33" t="s">
        <v>170</v>
      </c>
      <c r="C390" s="33" t="s">
        <v>204</v>
      </c>
      <c r="D390" s="33" t="s">
        <v>1387</v>
      </c>
      <c r="E390" s="33" t="s">
        <v>1571</v>
      </c>
      <c r="F390" s="2" t="s">
        <v>1612</v>
      </c>
      <c r="G390" s="33" t="s">
        <v>1609</v>
      </c>
      <c r="H390" s="26" t="s">
        <v>167</v>
      </c>
      <c r="I390" s="79">
        <v>465</v>
      </c>
      <c r="J390" s="3">
        <v>0.75</v>
      </c>
      <c r="K390" s="139">
        <f t="shared" si="64"/>
        <v>813.75</v>
      </c>
      <c r="L390" s="103">
        <f t="shared" si="68"/>
        <v>732.375</v>
      </c>
      <c r="M390" s="103">
        <f t="shared" si="69"/>
        <v>697.46512499999994</v>
      </c>
      <c r="N390" s="108">
        <f t="shared" si="70"/>
        <v>976.5</v>
      </c>
      <c r="O390" s="64" t="s">
        <v>168</v>
      </c>
      <c r="P390" s="102">
        <f t="shared" si="65"/>
        <v>802.08489374999988</v>
      </c>
      <c r="Q390" s="102">
        <f t="shared" si="66"/>
        <v>895.12500000000011</v>
      </c>
      <c r="R390" s="102">
        <f t="shared" si="67"/>
        <v>813.75</v>
      </c>
      <c r="S390" s="102">
        <f t="shared" si="71"/>
        <v>805.61250000000007</v>
      </c>
      <c r="T390" s="102">
        <f t="shared" si="72"/>
        <v>697.46512499999994</v>
      </c>
      <c r="U390" s="18">
        <f t="shared" si="73"/>
        <v>842.23124999999993</v>
      </c>
    </row>
    <row r="391" spans="1:21" ht="14.25" customHeight="1" x14ac:dyDescent="0.25">
      <c r="A391" s="80" t="s">
        <v>2302</v>
      </c>
      <c r="B391" s="33" t="s">
        <v>170</v>
      </c>
      <c r="C391" s="33" t="s">
        <v>204</v>
      </c>
      <c r="D391" s="33" t="s">
        <v>1387</v>
      </c>
      <c r="E391" s="33" t="s">
        <v>1571</v>
      </c>
      <c r="F391" s="2" t="s">
        <v>1613</v>
      </c>
      <c r="G391" s="33" t="s">
        <v>1609</v>
      </c>
      <c r="H391" s="26" t="s">
        <v>167</v>
      </c>
      <c r="I391" s="79">
        <v>465</v>
      </c>
      <c r="J391" s="3">
        <v>0.75</v>
      </c>
      <c r="K391" s="139">
        <f t="shared" si="64"/>
        <v>813.75</v>
      </c>
      <c r="L391" s="103">
        <f t="shared" si="68"/>
        <v>732.375</v>
      </c>
      <c r="M391" s="103">
        <f t="shared" si="69"/>
        <v>697.46512499999994</v>
      </c>
      <c r="N391" s="108">
        <f t="shared" si="70"/>
        <v>976.5</v>
      </c>
      <c r="O391" s="64" t="s">
        <v>168</v>
      </c>
      <c r="P391" s="102">
        <f t="shared" si="65"/>
        <v>802.08489374999988</v>
      </c>
      <c r="Q391" s="102">
        <f t="shared" si="66"/>
        <v>895.12500000000011</v>
      </c>
      <c r="R391" s="102">
        <f t="shared" si="67"/>
        <v>813.75</v>
      </c>
      <c r="S391" s="102">
        <f t="shared" si="71"/>
        <v>805.61250000000007</v>
      </c>
      <c r="T391" s="102">
        <f t="shared" si="72"/>
        <v>697.46512499999994</v>
      </c>
      <c r="U391" s="18">
        <f t="shared" si="73"/>
        <v>842.23124999999993</v>
      </c>
    </row>
    <row r="392" spans="1:21" ht="14.25" customHeight="1" x14ac:dyDescent="0.25">
      <c r="A392" s="80" t="s">
        <v>2303</v>
      </c>
      <c r="B392" s="33" t="s">
        <v>170</v>
      </c>
      <c r="C392" s="33" t="s">
        <v>204</v>
      </c>
      <c r="D392" s="33" t="s">
        <v>1387</v>
      </c>
      <c r="E392" s="33" t="s">
        <v>1571</v>
      </c>
      <c r="F392" s="2" t="s">
        <v>1614</v>
      </c>
      <c r="G392" s="33" t="s">
        <v>1609</v>
      </c>
      <c r="H392" s="26" t="s">
        <v>167</v>
      </c>
      <c r="I392" s="79">
        <v>465</v>
      </c>
      <c r="J392" s="3">
        <v>0.75</v>
      </c>
      <c r="K392" s="139">
        <f t="shared" si="64"/>
        <v>813.75</v>
      </c>
      <c r="L392" s="103">
        <f t="shared" si="68"/>
        <v>732.375</v>
      </c>
      <c r="M392" s="103">
        <f t="shared" si="69"/>
        <v>697.46512499999994</v>
      </c>
      <c r="N392" s="108">
        <f t="shared" si="70"/>
        <v>976.5</v>
      </c>
      <c r="O392" s="64" t="s">
        <v>168</v>
      </c>
      <c r="P392" s="102">
        <f t="shared" si="65"/>
        <v>802.08489374999988</v>
      </c>
      <c r="Q392" s="102">
        <f t="shared" si="66"/>
        <v>895.12500000000011</v>
      </c>
      <c r="R392" s="102">
        <f t="shared" si="67"/>
        <v>813.75</v>
      </c>
      <c r="S392" s="102">
        <f t="shared" si="71"/>
        <v>805.61250000000007</v>
      </c>
      <c r="T392" s="102">
        <f t="shared" si="72"/>
        <v>697.46512499999994</v>
      </c>
      <c r="U392" s="18">
        <f t="shared" si="73"/>
        <v>842.23124999999993</v>
      </c>
    </row>
    <row r="393" spans="1:21" ht="14.25" customHeight="1" x14ac:dyDescent="0.25">
      <c r="A393" s="80" t="s">
        <v>2304</v>
      </c>
      <c r="B393" s="33" t="s">
        <v>170</v>
      </c>
      <c r="C393" s="33" t="s">
        <v>204</v>
      </c>
      <c r="D393" s="33" t="s">
        <v>1387</v>
      </c>
      <c r="E393" s="33" t="s">
        <v>1571</v>
      </c>
      <c r="F393" s="2" t="s">
        <v>1615</v>
      </c>
      <c r="G393" s="33" t="s">
        <v>1609</v>
      </c>
      <c r="H393" s="26" t="s">
        <v>167</v>
      </c>
      <c r="I393" s="79">
        <v>465</v>
      </c>
      <c r="J393" s="3">
        <v>0.75</v>
      </c>
      <c r="K393" s="139">
        <f t="shared" si="64"/>
        <v>813.75</v>
      </c>
      <c r="L393" s="103">
        <f t="shared" si="68"/>
        <v>732.375</v>
      </c>
      <c r="M393" s="103">
        <f t="shared" si="69"/>
        <v>697.46512499999994</v>
      </c>
      <c r="N393" s="108">
        <f t="shared" si="70"/>
        <v>976.5</v>
      </c>
      <c r="O393" s="64" t="s">
        <v>168</v>
      </c>
      <c r="P393" s="102">
        <f t="shared" si="65"/>
        <v>802.08489374999988</v>
      </c>
      <c r="Q393" s="102">
        <f t="shared" si="66"/>
        <v>895.12500000000011</v>
      </c>
      <c r="R393" s="102">
        <f t="shared" si="67"/>
        <v>813.75</v>
      </c>
      <c r="S393" s="102">
        <f t="shared" si="71"/>
        <v>805.61250000000007</v>
      </c>
      <c r="T393" s="102">
        <f t="shared" si="72"/>
        <v>697.46512499999994</v>
      </c>
      <c r="U393" s="18">
        <f t="shared" si="73"/>
        <v>842.23124999999993</v>
      </c>
    </row>
    <row r="394" spans="1:21" ht="14.25" customHeight="1" x14ac:dyDescent="0.25">
      <c r="A394" s="80" t="s">
        <v>2305</v>
      </c>
      <c r="B394" s="33" t="s">
        <v>170</v>
      </c>
      <c r="C394" s="33" t="s">
        <v>204</v>
      </c>
      <c r="D394" s="33" t="s">
        <v>1387</v>
      </c>
      <c r="E394" s="33" t="s">
        <v>1571</v>
      </c>
      <c r="F394" s="2" t="s">
        <v>1616</v>
      </c>
      <c r="G394" s="33" t="s">
        <v>1609</v>
      </c>
      <c r="H394" s="26" t="s">
        <v>167</v>
      </c>
      <c r="I394" s="79">
        <v>465</v>
      </c>
      <c r="J394" s="3">
        <v>0.75</v>
      </c>
      <c r="K394" s="139">
        <f t="shared" si="64"/>
        <v>813.75</v>
      </c>
      <c r="L394" s="103">
        <f t="shared" si="68"/>
        <v>732.375</v>
      </c>
      <c r="M394" s="103">
        <f t="shared" si="69"/>
        <v>697.46512499999994</v>
      </c>
      <c r="N394" s="108">
        <f t="shared" si="70"/>
        <v>976.5</v>
      </c>
      <c r="O394" s="64" t="s">
        <v>168</v>
      </c>
      <c r="P394" s="102">
        <f t="shared" si="65"/>
        <v>802.08489374999988</v>
      </c>
      <c r="Q394" s="102">
        <f t="shared" si="66"/>
        <v>895.12500000000011</v>
      </c>
      <c r="R394" s="102">
        <f t="shared" si="67"/>
        <v>813.75</v>
      </c>
      <c r="S394" s="102">
        <f t="shared" si="71"/>
        <v>805.61250000000007</v>
      </c>
      <c r="T394" s="102">
        <f t="shared" si="72"/>
        <v>697.46512499999994</v>
      </c>
      <c r="U394" s="18">
        <f t="shared" si="73"/>
        <v>842.23124999999993</v>
      </c>
    </row>
    <row r="395" spans="1:21" ht="14.25" customHeight="1" x14ac:dyDescent="0.25">
      <c r="A395" s="80" t="s">
        <v>2306</v>
      </c>
      <c r="B395" s="33" t="s">
        <v>170</v>
      </c>
      <c r="C395" s="33" t="s">
        <v>204</v>
      </c>
      <c r="D395" s="33" t="s">
        <v>1387</v>
      </c>
      <c r="E395" s="33" t="s">
        <v>1571</v>
      </c>
      <c r="F395" s="2" t="s">
        <v>1617</v>
      </c>
      <c r="G395" s="33" t="s">
        <v>1618</v>
      </c>
      <c r="H395" s="26" t="s">
        <v>167</v>
      </c>
      <c r="I395" s="79">
        <v>465</v>
      </c>
      <c r="J395" s="3">
        <v>0.75</v>
      </c>
      <c r="K395" s="139">
        <f t="shared" si="64"/>
        <v>813.75</v>
      </c>
      <c r="L395" s="103">
        <f t="shared" si="68"/>
        <v>732.375</v>
      </c>
      <c r="M395" s="103">
        <f t="shared" si="69"/>
        <v>697.46512499999994</v>
      </c>
      <c r="N395" s="108">
        <f t="shared" si="70"/>
        <v>976.5</v>
      </c>
      <c r="O395" s="64" t="s">
        <v>168</v>
      </c>
      <c r="P395" s="102">
        <f t="shared" si="65"/>
        <v>802.08489374999988</v>
      </c>
      <c r="Q395" s="102">
        <f t="shared" si="66"/>
        <v>895.12500000000011</v>
      </c>
      <c r="R395" s="102">
        <f t="shared" si="67"/>
        <v>813.75</v>
      </c>
      <c r="S395" s="102">
        <f t="shared" si="71"/>
        <v>805.61250000000007</v>
      </c>
      <c r="T395" s="102">
        <f t="shared" si="72"/>
        <v>697.46512499999994</v>
      </c>
      <c r="U395" s="18">
        <f t="shared" si="73"/>
        <v>842.23124999999993</v>
      </c>
    </row>
    <row r="396" spans="1:21" ht="14.25" customHeight="1" x14ac:dyDescent="0.25">
      <c r="A396" s="80" t="s">
        <v>2307</v>
      </c>
      <c r="B396" s="33" t="s">
        <v>170</v>
      </c>
      <c r="C396" s="33" t="s">
        <v>204</v>
      </c>
      <c r="D396" s="33" t="s">
        <v>1387</v>
      </c>
      <c r="E396" s="33" t="s">
        <v>1571</v>
      </c>
      <c r="F396" s="2" t="s">
        <v>1619</v>
      </c>
      <c r="G396" s="33" t="s">
        <v>1618</v>
      </c>
      <c r="H396" s="26" t="s">
        <v>167</v>
      </c>
      <c r="I396" s="79">
        <v>465</v>
      </c>
      <c r="J396" s="3">
        <v>0.75</v>
      </c>
      <c r="K396" s="139">
        <f t="shared" si="64"/>
        <v>813.75</v>
      </c>
      <c r="L396" s="103">
        <f t="shared" si="68"/>
        <v>732.375</v>
      </c>
      <c r="M396" s="103">
        <f t="shared" si="69"/>
        <v>697.46512499999994</v>
      </c>
      <c r="N396" s="108">
        <f t="shared" si="70"/>
        <v>976.5</v>
      </c>
      <c r="O396" s="64" t="s">
        <v>168</v>
      </c>
      <c r="P396" s="102">
        <f t="shared" si="65"/>
        <v>802.08489374999988</v>
      </c>
      <c r="Q396" s="102">
        <f t="shared" si="66"/>
        <v>895.12500000000011</v>
      </c>
      <c r="R396" s="102">
        <f t="shared" si="67"/>
        <v>813.75</v>
      </c>
      <c r="S396" s="102">
        <f t="shared" si="71"/>
        <v>805.61250000000007</v>
      </c>
      <c r="T396" s="102">
        <f t="shared" si="72"/>
        <v>697.46512499999994</v>
      </c>
      <c r="U396" s="18">
        <f t="shared" si="73"/>
        <v>842.23124999999993</v>
      </c>
    </row>
    <row r="397" spans="1:21" ht="14.25" customHeight="1" x14ac:dyDescent="0.25">
      <c r="A397" s="80" t="s">
        <v>2308</v>
      </c>
      <c r="B397" s="33" t="s">
        <v>170</v>
      </c>
      <c r="C397" s="33" t="s">
        <v>204</v>
      </c>
      <c r="D397" s="33" t="s">
        <v>1387</v>
      </c>
      <c r="E397" s="33" t="s">
        <v>1571</v>
      </c>
      <c r="F397" s="2" t="s">
        <v>1620</v>
      </c>
      <c r="G397" s="33" t="s">
        <v>1618</v>
      </c>
      <c r="H397" s="26" t="s">
        <v>167</v>
      </c>
      <c r="I397" s="79">
        <v>465</v>
      </c>
      <c r="J397" s="3">
        <v>0.75</v>
      </c>
      <c r="K397" s="139">
        <f t="shared" si="64"/>
        <v>813.75</v>
      </c>
      <c r="L397" s="103">
        <f t="shared" si="68"/>
        <v>732.375</v>
      </c>
      <c r="M397" s="103">
        <f t="shared" si="69"/>
        <v>697.46512499999994</v>
      </c>
      <c r="N397" s="108">
        <f t="shared" si="70"/>
        <v>976.5</v>
      </c>
      <c r="O397" s="64" t="s">
        <v>168</v>
      </c>
      <c r="P397" s="102">
        <f t="shared" si="65"/>
        <v>802.08489374999988</v>
      </c>
      <c r="Q397" s="102">
        <f t="shared" si="66"/>
        <v>895.12500000000011</v>
      </c>
      <c r="R397" s="102">
        <f t="shared" si="67"/>
        <v>813.75</v>
      </c>
      <c r="S397" s="102">
        <f t="shared" si="71"/>
        <v>805.61250000000007</v>
      </c>
      <c r="T397" s="102">
        <f t="shared" si="72"/>
        <v>697.46512499999994</v>
      </c>
      <c r="U397" s="18">
        <f t="shared" si="73"/>
        <v>842.23124999999993</v>
      </c>
    </row>
    <row r="398" spans="1:21" ht="14.25" customHeight="1" x14ac:dyDescent="0.25">
      <c r="A398" s="80" t="s">
        <v>2309</v>
      </c>
      <c r="B398" s="33" t="s">
        <v>170</v>
      </c>
      <c r="C398" s="33" t="s">
        <v>204</v>
      </c>
      <c r="D398" s="33" t="s">
        <v>1387</v>
      </c>
      <c r="E398" s="33" t="s">
        <v>1571</v>
      </c>
      <c r="F398" s="2" t="s">
        <v>1621</v>
      </c>
      <c r="G398" s="33" t="s">
        <v>1618</v>
      </c>
      <c r="H398" s="26" t="s">
        <v>167</v>
      </c>
      <c r="I398" s="79">
        <v>465</v>
      </c>
      <c r="J398" s="3">
        <v>0.75</v>
      </c>
      <c r="K398" s="139">
        <f t="shared" si="64"/>
        <v>813.75</v>
      </c>
      <c r="L398" s="103">
        <f t="shared" si="68"/>
        <v>732.375</v>
      </c>
      <c r="M398" s="103">
        <f t="shared" si="69"/>
        <v>697.46512499999994</v>
      </c>
      <c r="N398" s="108">
        <f t="shared" si="70"/>
        <v>976.5</v>
      </c>
      <c r="O398" s="64" t="s">
        <v>168</v>
      </c>
      <c r="P398" s="102">
        <f t="shared" si="65"/>
        <v>802.08489374999988</v>
      </c>
      <c r="Q398" s="102">
        <f t="shared" si="66"/>
        <v>895.12500000000011</v>
      </c>
      <c r="R398" s="102">
        <f t="shared" si="67"/>
        <v>813.75</v>
      </c>
      <c r="S398" s="102">
        <f t="shared" si="71"/>
        <v>805.61250000000007</v>
      </c>
      <c r="T398" s="102">
        <f t="shared" si="72"/>
        <v>697.46512499999994</v>
      </c>
      <c r="U398" s="18">
        <f t="shared" si="73"/>
        <v>842.23124999999993</v>
      </c>
    </row>
    <row r="399" spans="1:21" ht="14.25" customHeight="1" x14ac:dyDescent="0.25">
      <c r="A399" s="80" t="s">
        <v>2310</v>
      </c>
      <c r="B399" s="33" t="s">
        <v>170</v>
      </c>
      <c r="C399" s="33" t="s">
        <v>204</v>
      </c>
      <c r="D399" s="33" t="s">
        <v>1387</v>
      </c>
      <c r="E399" s="33" t="s">
        <v>1571</v>
      </c>
      <c r="F399" s="2" t="s">
        <v>1622</v>
      </c>
      <c r="G399" s="33" t="s">
        <v>1618</v>
      </c>
      <c r="H399" s="26" t="s">
        <v>167</v>
      </c>
      <c r="I399" s="79">
        <v>465</v>
      </c>
      <c r="J399" s="3">
        <v>0.75</v>
      </c>
      <c r="K399" s="139">
        <f t="shared" si="64"/>
        <v>813.75</v>
      </c>
      <c r="L399" s="103">
        <f t="shared" si="68"/>
        <v>732.375</v>
      </c>
      <c r="M399" s="103">
        <f t="shared" si="69"/>
        <v>697.46512499999994</v>
      </c>
      <c r="N399" s="108">
        <f t="shared" si="70"/>
        <v>976.5</v>
      </c>
      <c r="O399" s="64" t="s">
        <v>168</v>
      </c>
      <c r="P399" s="102">
        <f t="shared" si="65"/>
        <v>802.08489374999988</v>
      </c>
      <c r="Q399" s="102">
        <f t="shared" si="66"/>
        <v>895.12500000000011</v>
      </c>
      <c r="R399" s="102">
        <f t="shared" si="67"/>
        <v>813.75</v>
      </c>
      <c r="S399" s="102">
        <f t="shared" si="71"/>
        <v>805.61250000000007</v>
      </c>
      <c r="T399" s="102">
        <f t="shared" si="72"/>
        <v>697.46512499999994</v>
      </c>
      <c r="U399" s="18">
        <f t="shared" si="73"/>
        <v>842.23124999999993</v>
      </c>
    </row>
    <row r="400" spans="1:21" ht="14.25" customHeight="1" x14ac:dyDescent="0.25">
      <c r="A400" s="80" t="s">
        <v>2311</v>
      </c>
      <c r="B400" s="33" t="s">
        <v>170</v>
      </c>
      <c r="C400" s="33" t="s">
        <v>204</v>
      </c>
      <c r="D400" s="33" t="s">
        <v>1387</v>
      </c>
      <c r="E400" s="33" t="s">
        <v>1571</v>
      </c>
      <c r="F400" s="2" t="s">
        <v>1623</v>
      </c>
      <c r="G400" s="33" t="s">
        <v>1618</v>
      </c>
      <c r="H400" s="26" t="s">
        <v>167</v>
      </c>
      <c r="I400" s="79">
        <v>465</v>
      </c>
      <c r="J400" s="3">
        <v>0.75</v>
      </c>
      <c r="K400" s="139">
        <f t="shared" ref="K400:K463" si="74">I400*1.75</f>
        <v>813.75</v>
      </c>
      <c r="L400" s="103">
        <f t="shared" si="68"/>
        <v>732.375</v>
      </c>
      <c r="M400" s="103">
        <f t="shared" si="69"/>
        <v>697.46512499999994</v>
      </c>
      <c r="N400" s="108">
        <f t="shared" si="70"/>
        <v>976.5</v>
      </c>
      <c r="O400" s="64" t="s">
        <v>168</v>
      </c>
      <c r="P400" s="102">
        <f t="shared" si="65"/>
        <v>802.08489374999988</v>
      </c>
      <c r="Q400" s="102">
        <f t="shared" si="66"/>
        <v>895.12500000000011</v>
      </c>
      <c r="R400" s="102">
        <f t="shared" si="67"/>
        <v>813.75</v>
      </c>
      <c r="S400" s="102">
        <f t="shared" si="71"/>
        <v>805.61250000000007</v>
      </c>
      <c r="T400" s="102">
        <f t="shared" si="72"/>
        <v>697.46512499999994</v>
      </c>
      <c r="U400" s="18">
        <f t="shared" si="73"/>
        <v>842.23124999999993</v>
      </c>
    </row>
    <row r="401" spans="1:21" ht="14.25" customHeight="1" x14ac:dyDescent="0.25">
      <c r="A401" s="80" t="s">
        <v>2312</v>
      </c>
      <c r="B401" s="33" t="s">
        <v>170</v>
      </c>
      <c r="C401" s="33" t="s">
        <v>204</v>
      </c>
      <c r="D401" s="33" t="s">
        <v>1387</v>
      </c>
      <c r="E401" s="33" t="s">
        <v>1571</v>
      </c>
      <c r="F401" s="2" t="s">
        <v>1624</v>
      </c>
      <c r="G401" s="33" t="s">
        <v>1618</v>
      </c>
      <c r="H401" s="26" t="s">
        <v>167</v>
      </c>
      <c r="I401" s="79">
        <v>465</v>
      </c>
      <c r="J401" s="3">
        <v>0.75</v>
      </c>
      <c r="K401" s="139">
        <f t="shared" si="74"/>
        <v>813.75</v>
      </c>
      <c r="L401" s="103">
        <f t="shared" si="68"/>
        <v>732.375</v>
      </c>
      <c r="M401" s="103">
        <f t="shared" si="69"/>
        <v>697.46512499999994</v>
      </c>
      <c r="N401" s="108">
        <f t="shared" si="70"/>
        <v>976.5</v>
      </c>
      <c r="O401" s="64" t="s">
        <v>168</v>
      </c>
      <c r="P401" s="102">
        <f t="shared" si="65"/>
        <v>802.08489374999988</v>
      </c>
      <c r="Q401" s="102">
        <f t="shared" si="66"/>
        <v>895.12500000000011</v>
      </c>
      <c r="R401" s="102">
        <f t="shared" si="67"/>
        <v>813.75</v>
      </c>
      <c r="S401" s="102">
        <f t="shared" si="71"/>
        <v>805.61250000000007</v>
      </c>
      <c r="T401" s="102">
        <f t="shared" si="72"/>
        <v>697.46512499999994</v>
      </c>
      <c r="U401" s="18">
        <f t="shared" si="73"/>
        <v>842.23124999999993</v>
      </c>
    </row>
    <row r="402" spans="1:21" ht="14.25" customHeight="1" x14ac:dyDescent="0.25">
      <c r="A402" s="80" t="s">
        <v>2313</v>
      </c>
      <c r="B402" s="33" t="s">
        <v>170</v>
      </c>
      <c r="C402" s="33" t="s">
        <v>204</v>
      </c>
      <c r="D402" s="33" t="s">
        <v>1387</v>
      </c>
      <c r="E402" s="33" t="s">
        <v>1571</v>
      </c>
      <c r="F402" s="2" t="s">
        <v>1625</v>
      </c>
      <c r="G402" s="33" t="s">
        <v>1626</v>
      </c>
      <c r="H402" s="26" t="s">
        <v>167</v>
      </c>
      <c r="I402" s="79">
        <v>465</v>
      </c>
      <c r="J402" s="3">
        <v>0.75</v>
      </c>
      <c r="K402" s="139">
        <f t="shared" si="74"/>
        <v>813.75</v>
      </c>
      <c r="L402" s="103">
        <f t="shared" si="68"/>
        <v>732.375</v>
      </c>
      <c r="M402" s="103">
        <f t="shared" si="69"/>
        <v>697.46512499999994</v>
      </c>
      <c r="N402" s="108">
        <f t="shared" si="70"/>
        <v>976.5</v>
      </c>
      <c r="O402" s="64" t="s">
        <v>168</v>
      </c>
      <c r="P402" s="102">
        <f t="shared" si="65"/>
        <v>802.08489374999988</v>
      </c>
      <c r="Q402" s="102">
        <f t="shared" si="66"/>
        <v>895.12500000000011</v>
      </c>
      <c r="R402" s="102">
        <f t="shared" si="67"/>
        <v>813.75</v>
      </c>
      <c r="S402" s="102">
        <f t="shared" si="71"/>
        <v>805.61250000000007</v>
      </c>
      <c r="T402" s="102">
        <f t="shared" si="72"/>
        <v>697.46512499999994</v>
      </c>
      <c r="U402" s="18">
        <f t="shared" si="73"/>
        <v>842.23124999999993</v>
      </c>
    </row>
    <row r="403" spans="1:21" ht="14.25" customHeight="1" x14ac:dyDescent="0.25">
      <c r="A403" s="80" t="s">
        <v>2314</v>
      </c>
      <c r="B403" s="33" t="s">
        <v>170</v>
      </c>
      <c r="C403" s="33" t="s">
        <v>1409</v>
      </c>
      <c r="D403" s="33" t="s">
        <v>1410</v>
      </c>
      <c r="E403" s="33" t="s">
        <v>1571</v>
      </c>
      <c r="F403" s="2" t="s">
        <v>1627</v>
      </c>
      <c r="G403" s="33" t="s">
        <v>1626</v>
      </c>
      <c r="H403" s="26" t="s">
        <v>167</v>
      </c>
      <c r="I403" s="79">
        <v>65</v>
      </c>
      <c r="J403" s="3">
        <v>0.75</v>
      </c>
      <c r="K403" s="139">
        <f t="shared" si="74"/>
        <v>113.75</v>
      </c>
      <c r="L403" s="103">
        <f t="shared" si="68"/>
        <v>102.375</v>
      </c>
      <c r="M403" s="103">
        <f t="shared" si="69"/>
        <v>97.495125000000002</v>
      </c>
      <c r="N403" s="108">
        <f t="shared" si="70"/>
        <v>136.5</v>
      </c>
      <c r="O403" s="64" t="s">
        <v>168</v>
      </c>
      <c r="P403" s="102">
        <f t="shared" si="65"/>
        <v>112.11939374999999</v>
      </c>
      <c r="Q403" s="102">
        <f t="shared" si="66"/>
        <v>125.12500000000001</v>
      </c>
      <c r="R403" s="102">
        <f t="shared" si="67"/>
        <v>113.75</v>
      </c>
      <c r="S403" s="102">
        <f t="shared" si="71"/>
        <v>112.61250000000001</v>
      </c>
      <c r="T403" s="102">
        <f t="shared" si="72"/>
        <v>97.495125000000002</v>
      </c>
      <c r="U403" s="18">
        <f t="shared" si="73"/>
        <v>117.73124999999999</v>
      </c>
    </row>
    <row r="404" spans="1:21" ht="14.25" customHeight="1" x14ac:dyDescent="0.25">
      <c r="A404" s="80" t="s">
        <v>2315</v>
      </c>
      <c r="B404" s="33" t="s">
        <v>170</v>
      </c>
      <c r="C404" s="33" t="s">
        <v>1409</v>
      </c>
      <c r="D404" s="33" t="s">
        <v>1410</v>
      </c>
      <c r="E404" s="33" t="s">
        <v>1571</v>
      </c>
      <c r="F404" s="2" t="s">
        <v>1628</v>
      </c>
      <c r="G404" s="33" t="s">
        <v>1626</v>
      </c>
      <c r="H404" s="26" t="s">
        <v>167</v>
      </c>
      <c r="I404" s="79">
        <v>65</v>
      </c>
      <c r="J404" s="3">
        <v>0.75</v>
      </c>
      <c r="K404" s="139">
        <f t="shared" si="74"/>
        <v>113.75</v>
      </c>
      <c r="L404" s="103">
        <f t="shared" si="68"/>
        <v>102.375</v>
      </c>
      <c r="M404" s="103">
        <f t="shared" si="69"/>
        <v>97.495125000000002</v>
      </c>
      <c r="N404" s="108">
        <f t="shared" si="70"/>
        <v>136.5</v>
      </c>
      <c r="O404" s="64" t="s">
        <v>168</v>
      </c>
      <c r="P404" s="102">
        <f t="shared" si="65"/>
        <v>112.11939374999999</v>
      </c>
      <c r="Q404" s="102">
        <f t="shared" si="66"/>
        <v>125.12500000000001</v>
      </c>
      <c r="R404" s="102">
        <f t="shared" si="67"/>
        <v>113.75</v>
      </c>
      <c r="S404" s="102">
        <f t="shared" si="71"/>
        <v>112.61250000000001</v>
      </c>
      <c r="T404" s="102">
        <f t="shared" si="72"/>
        <v>97.495125000000002</v>
      </c>
      <c r="U404" s="18">
        <f t="shared" si="73"/>
        <v>117.73124999999999</v>
      </c>
    </row>
    <row r="405" spans="1:21" ht="14.25" customHeight="1" x14ac:dyDescent="0.25">
      <c r="A405" s="80" t="s">
        <v>2316</v>
      </c>
      <c r="B405" s="33" t="s">
        <v>170</v>
      </c>
      <c r="C405" s="33" t="s">
        <v>1409</v>
      </c>
      <c r="D405" s="33" t="s">
        <v>1410</v>
      </c>
      <c r="E405" s="33" t="s">
        <v>1571</v>
      </c>
      <c r="F405" s="2" t="s">
        <v>1629</v>
      </c>
      <c r="G405" s="33" t="s">
        <v>1626</v>
      </c>
      <c r="H405" s="26" t="s">
        <v>167</v>
      </c>
      <c r="I405" s="79">
        <v>65</v>
      </c>
      <c r="J405" s="3">
        <v>0.75</v>
      </c>
      <c r="K405" s="139">
        <f t="shared" si="74"/>
        <v>113.75</v>
      </c>
      <c r="L405" s="103">
        <f t="shared" si="68"/>
        <v>102.375</v>
      </c>
      <c r="M405" s="103">
        <f t="shared" si="69"/>
        <v>97.495125000000002</v>
      </c>
      <c r="N405" s="108">
        <f t="shared" si="70"/>
        <v>136.5</v>
      </c>
      <c r="O405" s="64" t="s">
        <v>168</v>
      </c>
      <c r="P405" s="102">
        <f t="shared" si="65"/>
        <v>112.11939374999999</v>
      </c>
      <c r="Q405" s="102">
        <f t="shared" si="66"/>
        <v>125.12500000000001</v>
      </c>
      <c r="R405" s="102">
        <f t="shared" si="67"/>
        <v>113.75</v>
      </c>
      <c r="S405" s="102">
        <f t="shared" si="71"/>
        <v>112.61250000000001</v>
      </c>
      <c r="T405" s="102">
        <f t="shared" si="72"/>
        <v>97.495125000000002</v>
      </c>
      <c r="U405" s="18">
        <f t="shared" si="73"/>
        <v>117.73124999999999</v>
      </c>
    </row>
    <row r="406" spans="1:21" ht="14.25" customHeight="1" x14ac:dyDescent="0.25">
      <c r="A406" s="80" t="s">
        <v>2317</v>
      </c>
      <c r="B406" s="33" t="s">
        <v>170</v>
      </c>
      <c r="C406" s="33" t="s">
        <v>1409</v>
      </c>
      <c r="D406" s="33" t="s">
        <v>1410</v>
      </c>
      <c r="E406" s="33" t="s">
        <v>1571</v>
      </c>
      <c r="F406" s="2" t="s">
        <v>1630</v>
      </c>
      <c r="G406" s="33" t="s">
        <v>1626</v>
      </c>
      <c r="H406" s="26" t="s">
        <v>167</v>
      </c>
      <c r="I406" s="79">
        <v>65</v>
      </c>
      <c r="J406" s="3">
        <v>0.75</v>
      </c>
      <c r="K406" s="139">
        <f t="shared" si="74"/>
        <v>113.75</v>
      </c>
      <c r="L406" s="103">
        <f t="shared" si="68"/>
        <v>102.375</v>
      </c>
      <c r="M406" s="103">
        <f t="shared" si="69"/>
        <v>97.495125000000002</v>
      </c>
      <c r="N406" s="108">
        <f t="shared" si="70"/>
        <v>136.5</v>
      </c>
      <c r="O406" s="64" t="s">
        <v>168</v>
      </c>
      <c r="P406" s="102">
        <f t="shared" si="65"/>
        <v>112.11939374999999</v>
      </c>
      <c r="Q406" s="102">
        <f t="shared" si="66"/>
        <v>125.12500000000001</v>
      </c>
      <c r="R406" s="102">
        <f t="shared" si="67"/>
        <v>113.75</v>
      </c>
      <c r="S406" s="102">
        <f t="shared" si="71"/>
        <v>112.61250000000001</v>
      </c>
      <c r="T406" s="102">
        <f t="shared" si="72"/>
        <v>97.495125000000002</v>
      </c>
      <c r="U406" s="18">
        <f t="shared" si="73"/>
        <v>117.73124999999999</v>
      </c>
    </row>
    <row r="407" spans="1:21" ht="14.25" customHeight="1" x14ac:dyDescent="0.25">
      <c r="A407" s="80" t="s">
        <v>2318</v>
      </c>
      <c r="B407" s="33" t="s">
        <v>170</v>
      </c>
      <c r="C407" s="33" t="s">
        <v>1409</v>
      </c>
      <c r="D407" s="33" t="s">
        <v>1410</v>
      </c>
      <c r="E407" s="33" t="s">
        <v>1571</v>
      </c>
      <c r="F407" s="2" t="s">
        <v>1631</v>
      </c>
      <c r="G407" s="33" t="s">
        <v>1626</v>
      </c>
      <c r="H407" s="26" t="s">
        <v>167</v>
      </c>
      <c r="I407" s="79">
        <v>65</v>
      </c>
      <c r="J407" s="3">
        <v>0.75</v>
      </c>
      <c r="K407" s="139">
        <f t="shared" si="74"/>
        <v>113.75</v>
      </c>
      <c r="L407" s="103">
        <f t="shared" si="68"/>
        <v>102.375</v>
      </c>
      <c r="M407" s="103">
        <f t="shared" si="69"/>
        <v>97.495125000000002</v>
      </c>
      <c r="N407" s="108">
        <f t="shared" si="70"/>
        <v>136.5</v>
      </c>
      <c r="O407" s="64" t="s">
        <v>168</v>
      </c>
      <c r="P407" s="102">
        <f t="shared" si="65"/>
        <v>112.11939374999999</v>
      </c>
      <c r="Q407" s="102">
        <f t="shared" si="66"/>
        <v>125.12500000000001</v>
      </c>
      <c r="R407" s="102">
        <f t="shared" si="67"/>
        <v>113.75</v>
      </c>
      <c r="S407" s="102">
        <f t="shared" si="71"/>
        <v>112.61250000000001</v>
      </c>
      <c r="T407" s="102">
        <f t="shared" si="72"/>
        <v>97.495125000000002</v>
      </c>
      <c r="U407" s="18">
        <f t="shared" si="73"/>
        <v>117.73124999999999</v>
      </c>
    </row>
    <row r="408" spans="1:21" ht="14.25" customHeight="1" x14ac:dyDescent="0.25">
      <c r="A408" s="80" t="s">
        <v>2319</v>
      </c>
      <c r="B408" s="33" t="s">
        <v>170</v>
      </c>
      <c r="C408" s="33" t="s">
        <v>1409</v>
      </c>
      <c r="D408" s="33" t="s">
        <v>1410</v>
      </c>
      <c r="E408" s="33" t="s">
        <v>1571</v>
      </c>
      <c r="F408" s="2" t="s">
        <v>1632</v>
      </c>
      <c r="G408" s="33" t="s">
        <v>1626</v>
      </c>
      <c r="H408" s="26" t="s">
        <v>167</v>
      </c>
      <c r="I408" s="79">
        <v>65</v>
      </c>
      <c r="J408" s="3">
        <v>0.75</v>
      </c>
      <c r="K408" s="139">
        <f t="shared" si="74"/>
        <v>113.75</v>
      </c>
      <c r="L408" s="103">
        <f t="shared" si="68"/>
        <v>102.375</v>
      </c>
      <c r="M408" s="103">
        <f t="shared" si="69"/>
        <v>97.495125000000002</v>
      </c>
      <c r="N408" s="108">
        <f t="shared" si="70"/>
        <v>136.5</v>
      </c>
      <c r="O408" s="64" t="s">
        <v>168</v>
      </c>
      <c r="P408" s="102">
        <f t="shared" si="65"/>
        <v>112.11939374999999</v>
      </c>
      <c r="Q408" s="102">
        <f t="shared" si="66"/>
        <v>125.12500000000001</v>
      </c>
      <c r="R408" s="102">
        <f t="shared" si="67"/>
        <v>113.75</v>
      </c>
      <c r="S408" s="102">
        <f t="shared" si="71"/>
        <v>112.61250000000001</v>
      </c>
      <c r="T408" s="102">
        <f t="shared" si="72"/>
        <v>97.495125000000002</v>
      </c>
      <c r="U408" s="18">
        <f t="shared" si="73"/>
        <v>117.73124999999999</v>
      </c>
    </row>
    <row r="409" spans="1:21" ht="14.25" customHeight="1" x14ac:dyDescent="0.25">
      <c r="A409" s="80" t="s">
        <v>2320</v>
      </c>
      <c r="B409" s="33" t="s">
        <v>170</v>
      </c>
      <c r="C409" s="33" t="s">
        <v>1409</v>
      </c>
      <c r="D409" s="33" t="s">
        <v>1410</v>
      </c>
      <c r="E409" s="33" t="s">
        <v>1571</v>
      </c>
      <c r="F409" s="2" t="s">
        <v>1633</v>
      </c>
      <c r="G409" s="33" t="s">
        <v>1626</v>
      </c>
      <c r="H409" s="26" t="s">
        <v>167</v>
      </c>
      <c r="I409" s="79">
        <v>65</v>
      </c>
      <c r="J409" s="3">
        <v>0.75</v>
      </c>
      <c r="K409" s="139">
        <f t="shared" si="74"/>
        <v>113.75</v>
      </c>
      <c r="L409" s="103">
        <f t="shared" si="68"/>
        <v>102.375</v>
      </c>
      <c r="M409" s="103">
        <f t="shared" si="69"/>
        <v>97.495125000000002</v>
      </c>
      <c r="N409" s="108">
        <f t="shared" si="70"/>
        <v>136.5</v>
      </c>
      <c r="O409" s="64" t="s">
        <v>168</v>
      </c>
      <c r="P409" s="102">
        <f t="shared" si="65"/>
        <v>112.11939374999999</v>
      </c>
      <c r="Q409" s="102">
        <f t="shared" si="66"/>
        <v>125.12500000000001</v>
      </c>
      <c r="R409" s="102">
        <f t="shared" si="67"/>
        <v>113.75</v>
      </c>
      <c r="S409" s="102">
        <f t="shared" si="71"/>
        <v>112.61250000000001</v>
      </c>
      <c r="T409" s="102">
        <f t="shared" si="72"/>
        <v>97.495125000000002</v>
      </c>
      <c r="U409" s="18">
        <f t="shared" si="73"/>
        <v>117.73124999999999</v>
      </c>
    </row>
    <row r="410" spans="1:21" ht="14.25" customHeight="1" x14ac:dyDescent="0.25">
      <c r="A410" s="80" t="s">
        <v>2321</v>
      </c>
      <c r="B410" s="33" t="s">
        <v>170</v>
      </c>
      <c r="C410" s="33" t="s">
        <v>1409</v>
      </c>
      <c r="D410" s="33" t="s">
        <v>1410</v>
      </c>
      <c r="E410" s="33" t="s">
        <v>1571</v>
      </c>
      <c r="F410" s="2" t="s">
        <v>1634</v>
      </c>
      <c r="G410" s="33" t="s">
        <v>1626</v>
      </c>
      <c r="H410" s="26" t="s">
        <v>167</v>
      </c>
      <c r="I410" s="79">
        <v>65</v>
      </c>
      <c r="J410" s="3">
        <v>0.75</v>
      </c>
      <c r="K410" s="139">
        <f t="shared" si="74"/>
        <v>113.75</v>
      </c>
      <c r="L410" s="103">
        <f t="shared" si="68"/>
        <v>102.375</v>
      </c>
      <c r="M410" s="103">
        <f t="shared" si="69"/>
        <v>97.495125000000002</v>
      </c>
      <c r="N410" s="108">
        <f t="shared" si="70"/>
        <v>136.5</v>
      </c>
      <c r="O410" s="64" t="s">
        <v>168</v>
      </c>
      <c r="P410" s="102">
        <f t="shared" si="65"/>
        <v>112.11939374999999</v>
      </c>
      <c r="Q410" s="102">
        <f t="shared" si="66"/>
        <v>125.12500000000001</v>
      </c>
      <c r="R410" s="102">
        <f t="shared" si="67"/>
        <v>113.75</v>
      </c>
      <c r="S410" s="102">
        <f t="shared" si="71"/>
        <v>112.61250000000001</v>
      </c>
      <c r="T410" s="102">
        <f t="shared" si="72"/>
        <v>97.495125000000002</v>
      </c>
      <c r="U410" s="18">
        <f t="shared" si="73"/>
        <v>117.73124999999999</v>
      </c>
    </row>
    <row r="411" spans="1:21" ht="14.25" customHeight="1" x14ac:dyDescent="0.25">
      <c r="A411" s="80" t="s">
        <v>2322</v>
      </c>
      <c r="B411" s="33" t="s">
        <v>170</v>
      </c>
      <c r="C411" s="33" t="s">
        <v>1409</v>
      </c>
      <c r="D411" s="33" t="s">
        <v>1410</v>
      </c>
      <c r="E411" s="33" t="s">
        <v>1571</v>
      </c>
      <c r="F411" s="2" t="s">
        <v>1635</v>
      </c>
      <c r="G411" s="33" t="s">
        <v>1636</v>
      </c>
      <c r="H411" s="26" t="s">
        <v>167</v>
      </c>
      <c r="I411" s="79">
        <v>95</v>
      </c>
      <c r="J411" s="3">
        <v>0.75</v>
      </c>
      <c r="K411" s="139">
        <f t="shared" si="74"/>
        <v>166.25</v>
      </c>
      <c r="L411" s="103">
        <f t="shared" si="68"/>
        <v>149.625</v>
      </c>
      <c r="M411" s="103">
        <f t="shared" si="69"/>
        <v>142.492875</v>
      </c>
      <c r="N411" s="108">
        <f t="shared" si="70"/>
        <v>199.5</v>
      </c>
      <c r="O411" s="64" t="s">
        <v>168</v>
      </c>
      <c r="P411" s="102">
        <f t="shared" si="65"/>
        <v>163.86680625</v>
      </c>
      <c r="Q411" s="102">
        <f t="shared" si="66"/>
        <v>182.87500000000003</v>
      </c>
      <c r="R411" s="102">
        <f t="shared" si="67"/>
        <v>166.25</v>
      </c>
      <c r="S411" s="102">
        <f t="shared" si="71"/>
        <v>164.58750000000001</v>
      </c>
      <c r="T411" s="102">
        <f t="shared" si="72"/>
        <v>142.492875</v>
      </c>
      <c r="U411" s="18">
        <f t="shared" si="73"/>
        <v>172.06874999999999</v>
      </c>
    </row>
    <row r="412" spans="1:21" ht="14.25" customHeight="1" x14ac:dyDescent="0.25">
      <c r="A412" s="80" t="s">
        <v>2323</v>
      </c>
      <c r="B412" s="33" t="s">
        <v>170</v>
      </c>
      <c r="C412" s="33" t="s">
        <v>1409</v>
      </c>
      <c r="D412" s="33" t="s">
        <v>1410</v>
      </c>
      <c r="E412" s="33" t="s">
        <v>1571</v>
      </c>
      <c r="F412" s="2" t="s">
        <v>1637</v>
      </c>
      <c r="G412" s="33" t="s">
        <v>1636</v>
      </c>
      <c r="H412" s="26" t="s">
        <v>167</v>
      </c>
      <c r="I412" s="79">
        <v>95</v>
      </c>
      <c r="J412" s="3">
        <v>0.75</v>
      </c>
      <c r="K412" s="139">
        <f t="shared" si="74"/>
        <v>166.25</v>
      </c>
      <c r="L412" s="103">
        <f t="shared" si="68"/>
        <v>149.625</v>
      </c>
      <c r="M412" s="103">
        <f t="shared" si="69"/>
        <v>142.492875</v>
      </c>
      <c r="N412" s="108">
        <f t="shared" si="70"/>
        <v>199.5</v>
      </c>
      <c r="O412" s="64" t="s">
        <v>168</v>
      </c>
      <c r="P412" s="102">
        <f t="shared" si="65"/>
        <v>163.86680625</v>
      </c>
      <c r="Q412" s="102">
        <f t="shared" si="66"/>
        <v>182.87500000000003</v>
      </c>
      <c r="R412" s="102">
        <f t="shared" si="67"/>
        <v>166.25</v>
      </c>
      <c r="S412" s="102">
        <f t="shared" si="71"/>
        <v>164.58750000000001</v>
      </c>
      <c r="T412" s="102">
        <f t="shared" si="72"/>
        <v>142.492875</v>
      </c>
      <c r="U412" s="18">
        <f t="shared" si="73"/>
        <v>172.06874999999999</v>
      </c>
    </row>
    <row r="413" spans="1:21" ht="14.25" customHeight="1" x14ac:dyDescent="0.25">
      <c r="A413" s="80" t="s">
        <v>2324</v>
      </c>
      <c r="B413" s="33" t="s">
        <v>170</v>
      </c>
      <c r="C413" s="33" t="s">
        <v>1409</v>
      </c>
      <c r="D413" s="33" t="s">
        <v>1410</v>
      </c>
      <c r="E413" s="33" t="s">
        <v>1571</v>
      </c>
      <c r="F413" s="2" t="s">
        <v>1638</v>
      </c>
      <c r="G413" s="33" t="s">
        <v>1636</v>
      </c>
      <c r="H413" s="26" t="s">
        <v>167</v>
      </c>
      <c r="I413" s="79">
        <v>95</v>
      </c>
      <c r="J413" s="3">
        <v>0.75</v>
      </c>
      <c r="K413" s="139">
        <f t="shared" si="74"/>
        <v>166.25</v>
      </c>
      <c r="L413" s="103">
        <f t="shared" si="68"/>
        <v>149.625</v>
      </c>
      <c r="M413" s="103">
        <f t="shared" si="69"/>
        <v>142.492875</v>
      </c>
      <c r="N413" s="108">
        <f t="shared" si="70"/>
        <v>199.5</v>
      </c>
      <c r="O413" s="64" t="s">
        <v>168</v>
      </c>
      <c r="P413" s="102">
        <f t="shared" si="65"/>
        <v>163.86680625</v>
      </c>
      <c r="Q413" s="102">
        <f t="shared" si="66"/>
        <v>182.87500000000003</v>
      </c>
      <c r="R413" s="102">
        <f t="shared" si="67"/>
        <v>166.25</v>
      </c>
      <c r="S413" s="102">
        <f t="shared" si="71"/>
        <v>164.58750000000001</v>
      </c>
      <c r="T413" s="102">
        <f t="shared" si="72"/>
        <v>142.492875</v>
      </c>
      <c r="U413" s="18">
        <f t="shared" si="73"/>
        <v>172.06874999999999</v>
      </c>
    </row>
    <row r="414" spans="1:21" ht="14.25" customHeight="1" x14ac:dyDescent="0.25">
      <c r="A414" s="80" t="s">
        <v>2325</v>
      </c>
      <c r="B414" s="33" t="s">
        <v>170</v>
      </c>
      <c r="C414" s="33" t="s">
        <v>1409</v>
      </c>
      <c r="D414" s="33" t="s">
        <v>1410</v>
      </c>
      <c r="E414" s="33" t="s">
        <v>1571</v>
      </c>
      <c r="F414" s="2" t="s">
        <v>1639</v>
      </c>
      <c r="G414" s="33" t="s">
        <v>1636</v>
      </c>
      <c r="H414" s="26" t="s">
        <v>167</v>
      </c>
      <c r="I414" s="79">
        <v>95</v>
      </c>
      <c r="J414" s="3">
        <v>0.75</v>
      </c>
      <c r="K414" s="139">
        <f t="shared" si="74"/>
        <v>166.25</v>
      </c>
      <c r="L414" s="103">
        <f t="shared" si="68"/>
        <v>149.625</v>
      </c>
      <c r="M414" s="103">
        <f t="shared" si="69"/>
        <v>142.492875</v>
      </c>
      <c r="N414" s="108">
        <f t="shared" si="70"/>
        <v>199.5</v>
      </c>
      <c r="O414" s="64" t="s">
        <v>168</v>
      </c>
      <c r="P414" s="102">
        <f t="shared" si="65"/>
        <v>163.86680625</v>
      </c>
      <c r="Q414" s="102">
        <f t="shared" si="66"/>
        <v>182.87500000000003</v>
      </c>
      <c r="R414" s="102">
        <f t="shared" si="67"/>
        <v>166.25</v>
      </c>
      <c r="S414" s="102">
        <f t="shared" si="71"/>
        <v>164.58750000000001</v>
      </c>
      <c r="T414" s="102">
        <f t="shared" si="72"/>
        <v>142.492875</v>
      </c>
      <c r="U414" s="18">
        <f t="shared" si="73"/>
        <v>172.06874999999999</v>
      </c>
    </row>
    <row r="415" spans="1:21" ht="14.25" customHeight="1" x14ac:dyDescent="0.25">
      <c r="A415" s="80" t="s">
        <v>2326</v>
      </c>
      <c r="B415" s="33" t="s">
        <v>170</v>
      </c>
      <c r="C415" s="33" t="s">
        <v>1409</v>
      </c>
      <c r="D415" s="33" t="s">
        <v>1410</v>
      </c>
      <c r="E415" s="33" t="s">
        <v>1571</v>
      </c>
      <c r="F415" s="2" t="s">
        <v>1640</v>
      </c>
      <c r="G415" s="33" t="s">
        <v>1636</v>
      </c>
      <c r="H415" s="26" t="s">
        <v>167</v>
      </c>
      <c r="I415" s="79">
        <v>95</v>
      </c>
      <c r="J415" s="3">
        <v>0.75</v>
      </c>
      <c r="K415" s="139">
        <f t="shared" si="74"/>
        <v>166.25</v>
      </c>
      <c r="L415" s="103">
        <f t="shared" si="68"/>
        <v>149.625</v>
      </c>
      <c r="M415" s="103">
        <f t="shared" si="69"/>
        <v>142.492875</v>
      </c>
      <c r="N415" s="108">
        <f t="shared" si="70"/>
        <v>199.5</v>
      </c>
      <c r="O415" s="64" t="s">
        <v>168</v>
      </c>
      <c r="P415" s="102">
        <f t="shared" si="65"/>
        <v>163.86680625</v>
      </c>
      <c r="Q415" s="102">
        <f t="shared" si="66"/>
        <v>182.87500000000003</v>
      </c>
      <c r="R415" s="102">
        <f t="shared" si="67"/>
        <v>166.25</v>
      </c>
      <c r="S415" s="102">
        <f t="shared" si="71"/>
        <v>164.58750000000001</v>
      </c>
      <c r="T415" s="102">
        <f t="shared" si="72"/>
        <v>142.492875</v>
      </c>
      <c r="U415" s="18">
        <f t="shared" si="73"/>
        <v>172.06874999999999</v>
      </c>
    </row>
    <row r="416" spans="1:21" ht="14.25" customHeight="1" x14ac:dyDescent="0.25">
      <c r="A416" s="80" t="s">
        <v>2327</v>
      </c>
      <c r="B416" s="33" t="s">
        <v>170</v>
      </c>
      <c r="C416" s="33" t="s">
        <v>1409</v>
      </c>
      <c r="D416" s="33" t="s">
        <v>1410</v>
      </c>
      <c r="E416" s="33" t="s">
        <v>1571</v>
      </c>
      <c r="F416" s="2" t="s">
        <v>1641</v>
      </c>
      <c r="G416" s="33" t="s">
        <v>1636</v>
      </c>
      <c r="H416" s="26" t="s">
        <v>167</v>
      </c>
      <c r="I416" s="79">
        <v>95</v>
      </c>
      <c r="J416" s="3">
        <v>0.75</v>
      </c>
      <c r="K416" s="139">
        <f t="shared" si="74"/>
        <v>166.25</v>
      </c>
      <c r="L416" s="103">
        <f t="shared" si="68"/>
        <v>149.625</v>
      </c>
      <c r="M416" s="103">
        <f t="shared" si="69"/>
        <v>142.492875</v>
      </c>
      <c r="N416" s="108">
        <f t="shared" si="70"/>
        <v>199.5</v>
      </c>
      <c r="O416" s="64" t="s">
        <v>168</v>
      </c>
      <c r="P416" s="102">
        <f t="shared" si="65"/>
        <v>163.86680625</v>
      </c>
      <c r="Q416" s="102">
        <f t="shared" si="66"/>
        <v>182.87500000000003</v>
      </c>
      <c r="R416" s="102">
        <f t="shared" si="67"/>
        <v>166.25</v>
      </c>
      <c r="S416" s="102">
        <f t="shared" si="71"/>
        <v>164.58750000000001</v>
      </c>
      <c r="T416" s="102">
        <f t="shared" si="72"/>
        <v>142.492875</v>
      </c>
      <c r="U416" s="18">
        <f t="shared" si="73"/>
        <v>172.06874999999999</v>
      </c>
    </row>
    <row r="417" spans="1:21" ht="14.25" customHeight="1" x14ac:dyDescent="0.25">
      <c r="A417" s="80" t="s">
        <v>2328</v>
      </c>
      <c r="B417" s="33" t="s">
        <v>170</v>
      </c>
      <c r="C417" s="33" t="s">
        <v>1409</v>
      </c>
      <c r="D417" s="33" t="s">
        <v>1410</v>
      </c>
      <c r="E417" s="33" t="s">
        <v>1571</v>
      </c>
      <c r="F417" s="2" t="s">
        <v>1642</v>
      </c>
      <c r="G417" s="33" t="s">
        <v>1636</v>
      </c>
      <c r="H417" s="26" t="s">
        <v>167</v>
      </c>
      <c r="I417" s="79">
        <v>95</v>
      </c>
      <c r="J417" s="3">
        <v>0.75</v>
      </c>
      <c r="K417" s="139">
        <f t="shared" si="74"/>
        <v>166.25</v>
      </c>
      <c r="L417" s="103">
        <f t="shared" si="68"/>
        <v>149.625</v>
      </c>
      <c r="M417" s="103">
        <f t="shared" si="69"/>
        <v>142.492875</v>
      </c>
      <c r="N417" s="108">
        <f t="shared" si="70"/>
        <v>199.5</v>
      </c>
      <c r="O417" s="64" t="s">
        <v>168</v>
      </c>
      <c r="P417" s="102">
        <f t="shared" si="65"/>
        <v>163.86680625</v>
      </c>
      <c r="Q417" s="102">
        <f t="shared" si="66"/>
        <v>182.87500000000003</v>
      </c>
      <c r="R417" s="102">
        <f t="shared" si="67"/>
        <v>166.25</v>
      </c>
      <c r="S417" s="102">
        <f t="shared" si="71"/>
        <v>164.58750000000001</v>
      </c>
      <c r="T417" s="102">
        <f t="shared" si="72"/>
        <v>142.492875</v>
      </c>
      <c r="U417" s="18">
        <f t="shared" si="73"/>
        <v>172.06874999999999</v>
      </c>
    </row>
    <row r="418" spans="1:21" ht="14.25" customHeight="1" x14ac:dyDescent="0.25">
      <c r="A418" s="80" t="s">
        <v>2329</v>
      </c>
      <c r="B418" s="33" t="s">
        <v>170</v>
      </c>
      <c r="C418" s="33" t="s">
        <v>1409</v>
      </c>
      <c r="D418" s="33" t="s">
        <v>1410</v>
      </c>
      <c r="E418" s="33" t="s">
        <v>1571</v>
      </c>
      <c r="F418" s="2" t="s">
        <v>1643</v>
      </c>
      <c r="G418" s="33" t="s">
        <v>1636</v>
      </c>
      <c r="H418" s="26" t="s">
        <v>167</v>
      </c>
      <c r="I418" s="79">
        <v>95</v>
      </c>
      <c r="J418" s="3">
        <v>0.75</v>
      </c>
      <c r="K418" s="139">
        <f t="shared" si="74"/>
        <v>166.25</v>
      </c>
      <c r="L418" s="103">
        <f t="shared" si="68"/>
        <v>149.625</v>
      </c>
      <c r="M418" s="103">
        <f t="shared" si="69"/>
        <v>142.492875</v>
      </c>
      <c r="N418" s="108">
        <f t="shared" si="70"/>
        <v>199.5</v>
      </c>
      <c r="O418" s="64" t="s">
        <v>168</v>
      </c>
      <c r="P418" s="102">
        <f t="shared" si="65"/>
        <v>163.86680625</v>
      </c>
      <c r="Q418" s="102">
        <f t="shared" si="66"/>
        <v>182.87500000000003</v>
      </c>
      <c r="R418" s="102">
        <f t="shared" si="67"/>
        <v>166.25</v>
      </c>
      <c r="S418" s="102">
        <f t="shared" si="71"/>
        <v>164.58750000000001</v>
      </c>
      <c r="T418" s="102">
        <f t="shared" si="72"/>
        <v>142.492875</v>
      </c>
      <c r="U418" s="18">
        <f t="shared" si="73"/>
        <v>172.06874999999999</v>
      </c>
    </row>
    <row r="419" spans="1:21" ht="14.25" customHeight="1" x14ac:dyDescent="0.25">
      <c r="A419" s="80" t="s">
        <v>2330</v>
      </c>
      <c r="B419" s="33" t="s">
        <v>145</v>
      </c>
      <c r="C419" s="33" t="s">
        <v>645</v>
      </c>
      <c r="D419" s="33" t="s">
        <v>1644</v>
      </c>
      <c r="E419" s="33" t="s">
        <v>1645</v>
      </c>
      <c r="F419" s="2" t="s">
        <v>1646</v>
      </c>
      <c r="G419" s="33" t="s">
        <v>1647</v>
      </c>
      <c r="H419" s="26" t="s">
        <v>167</v>
      </c>
      <c r="I419" s="79">
        <v>13.99</v>
      </c>
      <c r="J419" s="3">
        <v>0.75</v>
      </c>
      <c r="K419" s="139">
        <f t="shared" si="74"/>
        <v>24.482500000000002</v>
      </c>
      <c r="L419" s="103">
        <f t="shared" si="68"/>
        <v>22.034250000000004</v>
      </c>
      <c r="M419" s="103">
        <f t="shared" si="69"/>
        <v>20.983950750000002</v>
      </c>
      <c r="N419" s="108">
        <f t="shared" si="70"/>
        <v>29.379000000000001</v>
      </c>
      <c r="O419" s="64" t="s">
        <v>394</v>
      </c>
      <c r="P419" s="102">
        <f t="shared" si="65"/>
        <v>24.1315433625</v>
      </c>
      <c r="Q419" s="102">
        <f t="shared" si="66"/>
        <v>26.930750000000003</v>
      </c>
      <c r="R419" s="102">
        <f t="shared" si="67"/>
        <v>24.482500000000002</v>
      </c>
      <c r="S419" s="102">
        <f t="shared" si="71"/>
        <v>24.237675000000007</v>
      </c>
      <c r="T419" s="102">
        <f t="shared" si="72"/>
        <v>20.983950750000002</v>
      </c>
      <c r="U419" s="18">
        <f t="shared" si="73"/>
        <v>25.339387500000001</v>
      </c>
    </row>
    <row r="420" spans="1:21" ht="14.25" customHeight="1" x14ac:dyDescent="0.25">
      <c r="A420" s="80" t="s">
        <v>2331</v>
      </c>
      <c r="B420" s="33" t="s">
        <v>145</v>
      </c>
      <c r="C420" s="33" t="s">
        <v>645</v>
      </c>
      <c r="D420" s="33" t="s">
        <v>1644</v>
      </c>
      <c r="E420" s="33" t="s">
        <v>1645</v>
      </c>
      <c r="F420" s="2" t="s">
        <v>1648</v>
      </c>
      <c r="G420" s="33" t="s">
        <v>1647</v>
      </c>
      <c r="H420" s="26" t="s">
        <v>167</v>
      </c>
      <c r="I420" s="79">
        <v>13.99</v>
      </c>
      <c r="J420" s="3">
        <v>0.75</v>
      </c>
      <c r="K420" s="139">
        <f t="shared" si="74"/>
        <v>24.482500000000002</v>
      </c>
      <c r="L420" s="103">
        <f t="shared" si="68"/>
        <v>22.034250000000004</v>
      </c>
      <c r="M420" s="103">
        <f t="shared" si="69"/>
        <v>20.983950750000002</v>
      </c>
      <c r="N420" s="108">
        <f t="shared" si="70"/>
        <v>29.379000000000001</v>
      </c>
      <c r="O420" s="64" t="s">
        <v>394</v>
      </c>
      <c r="P420" s="102">
        <f t="shared" si="65"/>
        <v>24.1315433625</v>
      </c>
      <c r="Q420" s="102">
        <f t="shared" si="66"/>
        <v>26.930750000000003</v>
      </c>
      <c r="R420" s="102">
        <f t="shared" si="67"/>
        <v>24.482500000000002</v>
      </c>
      <c r="S420" s="102">
        <f t="shared" si="71"/>
        <v>24.237675000000007</v>
      </c>
      <c r="T420" s="102">
        <f t="shared" si="72"/>
        <v>20.983950750000002</v>
      </c>
      <c r="U420" s="18">
        <f t="shared" si="73"/>
        <v>25.339387500000001</v>
      </c>
    </row>
    <row r="421" spans="1:21" ht="14.25" customHeight="1" x14ac:dyDescent="0.25">
      <c r="A421" s="80" t="s">
        <v>2332</v>
      </c>
      <c r="B421" s="33" t="s">
        <v>145</v>
      </c>
      <c r="C421" s="33" t="s">
        <v>645</v>
      </c>
      <c r="D421" s="33" t="s">
        <v>1644</v>
      </c>
      <c r="E421" s="33" t="s">
        <v>1645</v>
      </c>
      <c r="F421" s="2" t="s">
        <v>1649</v>
      </c>
      <c r="G421" s="33" t="s">
        <v>1647</v>
      </c>
      <c r="H421" s="26" t="s">
        <v>167</v>
      </c>
      <c r="I421" s="79">
        <v>13.99</v>
      </c>
      <c r="J421" s="3">
        <v>0.75</v>
      </c>
      <c r="K421" s="139">
        <f t="shared" si="74"/>
        <v>24.482500000000002</v>
      </c>
      <c r="L421" s="103">
        <f t="shared" si="68"/>
        <v>22.034250000000004</v>
      </c>
      <c r="M421" s="103">
        <f t="shared" si="69"/>
        <v>20.983950750000002</v>
      </c>
      <c r="N421" s="108">
        <f t="shared" si="70"/>
        <v>29.379000000000001</v>
      </c>
      <c r="O421" s="64" t="s">
        <v>394</v>
      </c>
      <c r="P421" s="102">
        <f t="shared" si="65"/>
        <v>24.1315433625</v>
      </c>
      <c r="Q421" s="102">
        <f t="shared" si="66"/>
        <v>26.930750000000003</v>
      </c>
      <c r="R421" s="102">
        <f t="shared" si="67"/>
        <v>24.482500000000002</v>
      </c>
      <c r="S421" s="102">
        <f t="shared" si="71"/>
        <v>24.237675000000007</v>
      </c>
      <c r="T421" s="102">
        <f t="shared" si="72"/>
        <v>20.983950750000002</v>
      </c>
      <c r="U421" s="18">
        <f t="shared" si="73"/>
        <v>25.339387500000001</v>
      </c>
    </row>
    <row r="422" spans="1:21" ht="14.25" customHeight="1" x14ac:dyDescent="0.25">
      <c r="A422" s="80" t="s">
        <v>2333</v>
      </c>
      <c r="B422" s="33" t="s">
        <v>145</v>
      </c>
      <c r="C422" s="33" t="s">
        <v>645</v>
      </c>
      <c r="D422" s="33" t="s">
        <v>1644</v>
      </c>
      <c r="E422" s="33" t="s">
        <v>1645</v>
      </c>
      <c r="F422" s="2" t="s">
        <v>1650</v>
      </c>
      <c r="G422" s="33" t="s">
        <v>1647</v>
      </c>
      <c r="H422" s="26" t="s">
        <v>167</v>
      </c>
      <c r="I422" s="79">
        <v>13.99</v>
      </c>
      <c r="J422" s="3">
        <v>0.75</v>
      </c>
      <c r="K422" s="139">
        <f t="shared" si="74"/>
        <v>24.482500000000002</v>
      </c>
      <c r="L422" s="103">
        <f t="shared" si="68"/>
        <v>22.034250000000004</v>
      </c>
      <c r="M422" s="103">
        <f t="shared" si="69"/>
        <v>20.983950750000002</v>
      </c>
      <c r="N422" s="108">
        <f t="shared" si="70"/>
        <v>29.379000000000001</v>
      </c>
      <c r="O422" s="64" t="s">
        <v>394</v>
      </c>
      <c r="P422" s="102">
        <f t="shared" si="65"/>
        <v>24.1315433625</v>
      </c>
      <c r="Q422" s="102">
        <f t="shared" si="66"/>
        <v>26.930750000000003</v>
      </c>
      <c r="R422" s="102">
        <f t="shared" si="67"/>
        <v>24.482500000000002</v>
      </c>
      <c r="S422" s="102">
        <f t="shared" si="71"/>
        <v>24.237675000000007</v>
      </c>
      <c r="T422" s="102">
        <f t="shared" si="72"/>
        <v>20.983950750000002</v>
      </c>
      <c r="U422" s="18">
        <f t="shared" si="73"/>
        <v>25.339387500000001</v>
      </c>
    </row>
    <row r="423" spans="1:21" ht="14.25" customHeight="1" x14ac:dyDescent="0.25">
      <c r="A423" s="80" t="s">
        <v>2334</v>
      </c>
      <c r="B423" s="33" t="s">
        <v>145</v>
      </c>
      <c r="C423" s="33" t="s">
        <v>645</v>
      </c>
      <c r="D423" s="33" t="s">
        <v>1644</v>
      </c>
      <c r="E423" s="33" t="s">
        <v>1645</v>
      </c>
      <c r="F423" s="2" t="s">
        <v>1651</v>
      </c>
      <c r="G423" s="33" t="s">
        <v>1647</v>
      </c>
      <c r="H423" s="26" t="s">
        <v>167</v>
      </c>
      <c r="I423" s="79">
        <v>13.99</v>
      </c>
      <c r="J423" s="3">
        <v>0.75</v>
      </c>
      <c r="K423" s="139">
        <f t="shared" si="74"/>
        <v>24.482500000000002</v>
      </c>
      <c r="L423" s="103">
        <f t="shared" si="68"/>
        <v>22.034250000000004</v>
      </c>
      <c r="M423" s="103">
        <f t="shared" si="69"/>
        <v>20.983950750000002</v>
      </c>
      <c r="N423" s="108">
        <f t="shared" si="70"/>
        <v>29.379000000000001</v>
      </c>
      <c r="O423" s="64" t="s">
        <v>394</v>
      </c>
      <c r="P423" s="102">
        <f t="shared" si="65"/>
        <v>24.1315433625</v>
      </c>
      <c r="Q423" s="102">
        <f t="shared" si="66"/>
        <v>26.930750000000003</v>
      </c>
      <c r="R423" s="102">
        <f t="shared" si="67"/>
        <v>24.482500000000002</v>
      </c>
      <c r="S423" s="102">
        <f t="shared" si="71"/>
        <v>24.237675000000007</v>
      </c>
      <c r="T423" s="102">
        <f t="shared" si="72"/>
        <v>20.983950750000002</v>
      </c>
      <c r="U423" s="18">
        <f t="shared" si="73"/>
        <v>25.339387500000001</v>
      </c>
    </row>
    <row r="424" spans="1:21" ht="14.25" customHeight="1" x14ac:dyDescent="0.25">
      <c r="A424" s="80" t="s">
        <v>2335</v>
      </c>
      <c r="B424" s="33" t="s">
        <v>145</v>
      </c>
      <c r="C424" s="33" t="s">
        <v>645</v>
      </c>
      <c r="D424" s="33" t="s">
        <v>1644</v>
      </c>
      <c r="E424" s="33" t="s">
        <v>1645</v>
      </c>
      <c r="F424" s="2" t="s">
        <v>1652</v>
      </c>
      <c r="G424" s="33" t="s">
        <v>1647</v>
      </c>
      <c r="H424" s="26" t="s">
        <v>167</v>
      </c>
      <c r="I424" s="79">
        <v>13.99</v>
      </c>
      <c r="J424" s="3">
        <v>0.75</v>
      </c>
      <c r="K424" s="139">
        <f t="shared" si="74"/>
        <v>24.482500000000002</v>
      </c>
      <c r="L424" s="103">
        <f t="shared" si="68"/>
        <v>22.034250000000004</v>
      </c>
      <c r="M424" s="103">
        <f t="shared" si="69"/>
        <v>20.983950750000002</v>
      </c>
      <c r="N424" s="108">
        <f t="shared" si="70"/>
        <v>29.379000000000001</v>
      </c>
      <c r="O424" s="64" t="s">
        <v>394</v>
      </c>
      <c r="P424" s="102">
        <f t="shared" si="65"/>
        <v>24.1315433625</v>
      </c>
      <c r="Q424" s="102">
        <f t="shared" si="66"/>
        <v>26.930750000000003</v>
      </c>
      <c r="R424" s="102">
        <f t="shared" si="67"/>
        <v>24.482500000000002</v>
      </c>
      <c r="S424" s="102">
        <f t="shared" si="71"/>
        <v>24.237675000000007</v>
      </c>
      <c r="T424" s="102">
        <f t="shared" si="72"/>
        <v>20.983950750000002</v>
      </c>
      <c r="U424" s="18">
        <f t="shared" si="73"/>
        <v>25.339387500000001</v>
      </c>
    </row>
    <row r="425" spans="1:21" ht="14.25" customHeight="1" x14ac:dyDescent="0.25">
      <c r="A425" s="80" t="s">
        <v>2336</v>
      </c>
      <c r="B425" s="33" t="s">
        <v>145</v>
      </c>
      <c r="C425" s="33" t="s">
        <v>645</v>
      </c>
      <c r="D425" s="33" t="s">
        <v>1644</v>
      </c>
      <c r="E425" s="33" t="s">
        <v>1645</v>
      </c>
      <c r="F425" s="2" t="s">
        <v>1653</v>
      </c>
      <c r="G425" s="33" t="s">
        <v>1647</v>
      </c>
      <c r="H425" s="26" t="s">
        <v>167</v>
      </c>
      <c r="I425" s="79">
        <v>13.99</v>
      </c>
      <c r="J425" s="3">
        <v>0.75</v>
      </c>
      <c r="K425" s="139">
        <f t="shared" si="74"/>
        <v>24.482500000000002</v>
      </c>
      <c r="L425" s="103">
        <f t="shared" si="68"/>
        <v>22.034250000000004</v>
      </c>
      <c r="M425" s="103">
        <f t="shared" si="69"/>
        <v>20.983950750000002</v>
      </c>
      <c r="N425" s="108">
        <f t="shared" si="70"/>
        <v>29.379000000000001</v>
      </c>
      <c r="O425" s="64" t="s">
        <v>394</v>
      </c>
      <c r="P425" s="102">
        <f t="shared" si="65"/>
        <v>24.1315433625</v>
      </c>
      <c r="Q425" s="102">
        <f t="shared" si="66"/>
        <v>26.930750000000003</v>
      </c>
      <c r="R425" s="102">
        <f t="shared" si="67"/>
        <v>24.482500000000002</v>
      </c>
      <c r="S425" s="102">
        <f t="shared" si="71"/>
        <v>24.237675000000007</v>
      </c>
      <c r="T425" s="102">
        <f t="shared" si="72"/>
        <v>20.983950750000002</v>
      </c>
      <c r="U425" s="18">
        <f t="shared" si="73"/>
        <v>25.339387500000001</v>
      </c>
    </row>
    <row r="426" spans="1:21" ht="14.25" customHeight="1" x14ac:dyDescent="0.25">
      <c r="A426" s="80" t="s">
        <v>2337</v>
      </c>
      <c r="B426" s="33" t="s">
        <v>145</v>
      </c>
      <c r="C426" s="33" t="s">
        <v>645</v>
      </c>
      <c r="D426" s="33" t="s">
        <v>1644</v>
      </c>
      <c r="E426" s="33" t="s">
        <v>1645</v>
      </c>
      <c r="F426" s="2" t="s">
        <v>1654</v>
      </c>
      <c r="G426" s="33" t="s">
        <v>1647</v>
      </c>
      <c r="H426" s="26" t="s">
        <v>167</v>
      </c>
      <c r="I426" s="79">
        <v>13.99</v>
      </c>
      <c r="J426" s="3">
        <v>0.75</v>
      </c>
      <c r="K426" s="139">
        <f t="shared" si="74"/>
        <v>24.482500000000002</v>
      </c>
      <c r="L426" s="103">
        <f t="shared" si="68"/>
        <v>22.034250000000004</v>
      </c>
      <c r="M426" s="103">
        <f t="shared" si="69"/>
        <v>20.983950750000002</v>
      </c>
      <c r="N426" s="108">
        <f t="shared" si="70"/>
        <v>29.379000000000001</v>
      </c>
      <c r="O426" s="64" t="s">
        <v>394</v>
      </c>
      <c r="P426" s="102">
        <f t="shared" si="65"/>
        <v>24.1315433625</v>
      </c>
      <c r="Q426" s="102">
        <f t="shared" si="66"/>
        <v>26.930750000000003</v>
      </c>
      <c r="R426" s="102">
        <f t="shared" si="67"/>
        <v>24.482500000000002</v>
      </c>
      <c r="S426" s="102">
        <f t="shared" si="71"/>
        <v>24.237675000000007</v>
      </c>
      <c r="T426" s="102">
        <f t="shared" si="72"/>
        <v>20.983950750000002</v>
      </c>
      <c r="U426" s="18">
        <f t="shared" si="73"/>
        <v>25.339387500000001</v>
      </c>
    </row>
    <row r="427" spans="1:21" ht="14.25" customHeight="1" x14ac:dyDescent="0.25">
      <c r="A427" s="80" t="s">
        <v>2338</v>
      </c>
      <c r="B427" s="33" t="s">
        <v>145</v>
      </c>
      <c r="C427" s="33" t="s">
        <v>645</v>
      </c>
      <c r="D427" s="33" t="s">
        <v>1644</v>
      </c>
      <c r="E427" s="33" t="s">
        <v>1645</v>
      </c>
      <c r="F427" s="2" t="s">
        <v>1655</v>
      </c>
      <c r="G427" s="33" t="s">
        <v>1647</v>
      </c>
      <c r="H427" s="26" t="s">
        <v>167</v>
      </c>
      <c r="I427" s="79">
        <v>13.99</v>
      </c>
      <c r="J427" s="3">
        <v>0.75</v>
      </c>
      <c r="K427" s="139">
        <f t="shared" si="74"/>
        <v>24.482500000000002</v>
      </c>
      <c r="L427" s="103">
        <f t="shared" si="68"/>
        <v>22.034250000000004</v>
      </c>
      <c r="M427" s="103">
        <f t="shared" si="69"/>
        <v>20.983950750000002</v>
      </c>
      <c r="N427" s="108">
        <f t="shared" si="70"/>
        <v>29.379000000000001</v>
      </c>
      <c r="O427" s="64" t="s">
        <v>394</v>
      </c>
      <c r="P427" s="102">
        <f t="shared" si="65"/>
        <v>24.1315433625</v>
      </c>
      <c r="Q427" s="102">
        <f t="shared" si="66"/>
        <v>26.930750000000003</v>
      </c>
      <c r="R427" s="102">
        <f t="shared" si="67"/>
        <v>24.482500000000002</v>
      </c>
      <c r="S427" s="102">
        <f t="shared" si="71"/>
        <v>24.237675000000007</v>
      </c>
      <c r="T427" s="102">
        <f t="shared" si="72"/>
        <v>20.983950750000002</v>
      </c>
      <c r="U427" s="18">
        <f t="shared" si="73"/>
        <v>25.339387500000001</v>
      </c>
    </row>
    <row r="428" spans="1:21" ht="14.25" customHeight="1" x14ac:dyDescent="0.25">
      <c r="A428" s="80" t="s">
        <v>2339</v>
      </c>
      <c r="B428" s="33" t="s">
        <v>145</v>
      </c>
      <c r="C428" s="33" t="s">
        <v>645</v>
      </c>
      <c r="D428" s="33" t="s">
        <v>1644</v>
      </c>
      <c r="E428" s="33" t="s">
        <v>1645</v>
      </c>
      <c r="F428" s="2" t="s">
        <v>1656</v>
      </c>
      <c r="G428" s="33" t="s">
        <v>1647</v>
      </c>
      <c r="H428" s="26" t="s">
        <v>167</v>
      </c>
      <c r="I428" s="79">
        <v>13.99</v>
      </c>
      <c r="J428" s="3">
        <v>0.75</v>
      </c>
      <c r="K428" s="139">
        <f t="shared" si="74"/>
        <v>24.482500000000002</v>
      </c>
      <c r="L428" s="103">
        <f t="shared" si="68"/>
        <v>22.034250000000004</v>
      </c>
      <c r="M428" s="103">
        <f t="shared" si="69"/>
        <v>20.983950750000002</v>
      </c>
      <c r="N428" s="108">
        <f t="shared" si="70"/>
        <v>29.379000000000001</v>
      </c>
      <c r="O428" s="64" t="s">
        <v>394</v>
      </c>
      <c r="P428" s="102">
        <f t="shared" si="65"/>
        <v>24.1315433625</v>
      </c>
      <c r="Q428" s="102">
        <f t="shared" si="66"/>
        <v>26.930750000000003</v>
      </c>
      <c r="R428" s="102">
        <f t="shared" si="67"/>
        <v>24.482500000000002</v>
      </c>
      <c r="S428" s="102">
        <f t="shared" si="71"/>
        <v>24.237675000000007</v>
      </c>
      <c r="T428" s="102">
        <f t="shared" si="72"/>
        <v>20.983950750000002</v>
      </c>
      <c r="U428" s="18">
        <f t="shared" si="73"/>
        <v>25.339387500000001</v>
      </c>
    </row>
    <row r="429" spans="1:21" ht="14.25" customHeight="1" x14ac:dyDescent="0.25">
      <c r="A429" s="80" t="s">
        <v>2340</v>
      </c>
      <c r="B429" s="33" t="s">
        <v>145</v>
      </c>
      <c r="C429" s="33" t="s">
        <v>645</v>
      </c>
      <c r="D429" s="33" t="s">
        <v>1644</v>
      </c>
      <c r="E429" s="33" t="s">
        <v>1645</v>
      </c>
      <c r="F429" s="2" t="s">
        <v>1657</v>
      </c>
      <c r="G429" s="33" t="s">
        <v>1647</v>
      </c>
      <c r="H429" s="26" t="s">
        <v>167</v>
      </c>
      <c r="I429" s="79">
        <v>13.99</v>
      </c>
      <c r="J429" s="3">
        <v>0.75</v>
      </c>
      <c r="K429" s="139">
        <f t="shared" si="74"/>
        <v>24.482500000000002</v>
      </c>
      <c r="L429" s="103">
        <f t="shared" si="68"/>
        <v>22.034250000000004</v>
      </c>
      <c r="M429" s="103">
        <f t="shared" si="69"/>
        <v>20.983950750000002</v>
      </c>
      <c r="N429" s="108">
        <f t="shared" si="70"/>
        <v>29.379000000000001</v>
      </c>
      <c r="O429" s="64" t="s">
        <v>394</v>
      </c>
      <c r="P429" s="102">
        <f t="shared" si="65"/>
        <v>24.1315433625</v>
      </c>
      <c r="Q429" s="102">
        <f t="shared" si="66"/>
        <v>26.930750000000003</v>
      </c>
      <c r="R429" s="102">
        <f t="shared" si="67"/>
        <v>24.482500000000002</v>
      </c>
      <c r="S429" s="102">
        <f t="shared" si="71"/>
        <v>24.237675000000007</v>
      </c>
      <c r="T429" s="102">
        <f t="shared" si="72"/>
        <v>20.983950750000002</v>
      </c>
      <c r="U429" s="18">
        <f t="shared" si="73"/>
        <v>25.339387500000001</v>
      </c>
    </row>
    <row r="430" spans="1:21" ht="14.25" customHeight="1" x14ac:dyDescent="0.25">
      <c r="A430" s="80" t="s">
        <v>2341</v>
      </c>
      <c r="B430" s="33" t="s">
        <v>145</v>
      </c>
      <c r="C430" s="33" t="s">
        <v>645</v>
      </c>
      <c r="D430" s="33" t="s">
        <v>1644</v>
      </c>
      <c r="E430" s="33" t="s">
        <v>1645</v>
      </c>
      <c r="F430" s="2" t="s">
        <v>1658</v>
      </c>
      <c r="G430" s="33" t="s">
        <v>1647</v>
      </c>
      <c r="H430" s="26" t="s">
        <v>167</v>
      </c>
      <c r="I430" s="79">
        <v>13.99</v>
      </c>
      <c r="J430" s="3">
        <v>0.75</v>
      </c>
      <c r="K430" s="139">
        <f t="shared" si="74"/>
        <v>24.482500000000002</v>
      </c>
      <c r="L430" s="103">
        <f t="shared" si="68"/>
        <v>22.034250000000004</v>
      </c>
      <c r="M430" s="103">
        <f t="shared" si="69"/>
        <v>20.983950750000002</v>
      </c>
      <c r="N430" s="108">
        <f t="shared" si="70"/>
        <v>29.379000000000001</v>
      </c>
      <c r="O430" s="64" t="s">
        <v>394</v>
      </c>
      <c r="P430" s="102">
        <f t="shared" si="65"/>
        <v>24.1315433625</v>
      </c>
      <c r="Q430" s="102">
        <f t="shared" si="66"/>
        <v>26.930750000000003</v>
      </c>
      <c r="R430" s="102">
        <f t="shared" si="67"/>
        <v>24.482500000000002</v>
      </c>
      <c r="S430" s="102">
        <f t="shared" si="71"/>
        <v>24.237675000000007</v>
      </c>
      <c r="T430" s="102">
        <f t="shared" si="72"/>
        <v>20.983950750000002</v>
      </c>
      <c r="U430" s="18">
        <f t="shared" si="73"/>
        <v>25.339387500000001</v>
      </c>
    </row>
    <row r="431" spans="1:21" ht="14.25" customHeight="1" x14ac:dyDescent="0.25">
      <c r="A431" s="80" t="s">
        <v>2342</v>
      </c>
      <c r="B431" s="33" t="s">
        <v>145</v>
      </c>
      <c r="C431" s="33" t="s">
        <v>645</v>
      </c>
      <c r="D431" s="33" t="s">
        <v>1644</v>
      </c>
      <c r="E431" s="33" t="s">
        <v>1645</v>
      </c>
      <c r="F431" s="2" t="s">
        <v>1659</v>
      </c>
      <c r="G431" s="33" t="s">
        <v>1647</v>
      </c>
      <c r="H431" s="26" t="s">
        <v>167</v>
      </c>
      <c r="I431" s="79">
        <v>13.99</v>
      </c>
      <c r="J431" s="3">
        <v>0.75</v>
      </c>
      <c r="K431" s="139">
        <f t="shared" si="74"/>
        <v>24.482500000000002</v>
      </c>
      <c r="L431" s="103">
        <f t="shared" si="68"/>
        <v>22.034250000000004</v>
      </c>
      <c r="M431" s="103">
        <f t="shared" si="69"/>
        <v>20.983950750000002</v>
      </c>
      <c r="N431" s="108">
        <f t="shared" si="70"/>
        <v>29.379000000000001</v>
      </c>
      <c r="O431" s="64" t="s">
        <v>394</v>
      </c>
      <c r="P431" s="102">
        <f t="shared" si="65"/>
        <v>24.1315433625</v>
      </c>
      <c r="Q431" s="102">
        <f t="shared" si="66"/>
        <v>26.930750000000003</v>
      </c>
      <c r="R431" s="102">
        <f t="shared" si="67"/>
        <v>24.482500000000002</v>
      </c>
      <c r="S431" s="102">
        <f t="shared" si="71"/>
        <v>24.237675000000007</v>
      </c>
      <c r="T431" s="102">
        <f t="shared" si="72"/>
        <v>20.983950750000002</v>
      </c>
      <c r="U431" s="18">
        <f t="shared" si="73"/>
        <v>25.339387500000001</v>
      </c>
    </row>
    <row r="432" spans="1:21" ht="14.25" customHeight="1" x14ac:dyDescent="0.25">
      <c r="A432" s="80" t="s">
        <v>2343</v>
      </c>
      <c r="B432" s="33" t="s">
        <v>145</v>
      </c>
      <c r="C432" s="33" t="s">
        <v>645</v>
      </c>
      <c r="D432" s="33" t="s">
        <v>1644</v>
      </c>
      <c r="E432" s="33" t="s">
        <v>1645</v>
      </c>
      <c r="F432" s="2" t="s">
        <v>1660</v>
      </c>
      <c r="G432" s="33" t="s">
        <v>1647</v>
      </c>
      <c r="H432" s="26" t="s">
        <v>167</v>
      </c>
      <c r="I432" s="79">
        <v>13.99</v>
      </c>
      <c r="J432" s="3">
        <v>0.75</v>
      </c>
      <c r="K432" s="139">
        <f t="shared" si="74"/>
        <v>24.482500000000002</v>
      </c>
      <c r="L432" s="103">
        <f t="shared" si="68"/>
        <v>22.034250000000004</v>
      </c>
      <c r="M432" s="103">
        <f t="shared" si="69"/>
        <v>20.983950750000002</v>
      </c>
      <c r="N432" s="108">
        <f t="shared" si="70"/>
        <v>29.379000000000001</v>
      </c>
      <c r="O432" s="64" t="s">
        <v>394</v>
      </c>
      <c r="P432" s="102">
        <f t="shared" si="65"/>
        <v>24.1315433625</v>
      </c>
      <c r="Q432" s="102">
        <f t="shared" si="66"/>
        <v>26.930750000000003</v>
      </c>
      <c r="R432" s="102">
        <f t="shared" si="67"/>
        <v>24.482500000000002</v>
      </c>
      <c r="S432" s="102">
        <f t="shared" si="71"/>
        <v>24.237675000000007</v>
      </c>
      <c r="T432" s="102">
        <f t="shared" si="72"/>
        <v>20.983950750000002</v>
      </c>
      <c r="U432" s="18">
        <f t="shared" si="73"/>
        <v>25.339387500000001</v>
      </c>
    </row>
    <row r="433" spans="1:21" ht="14.25" customHeight="1" x14ac:dyDescent="0.25">
      <c r="A433" s="80" t="s">
        <v>2344</v>
      </c>
      <c r="B433" s="33" t="s">
        <v>145</v>
      </c>
      <c r="C433" s="33" t="s">
        <v>645</v>
      </c>
      <c r="D433" s="33" t="s">
        <v>1644</v>
      </c>
      <c r="E433" s="33" t="s">
        <v>1645</v>
      </c>
      <c r="F433" s="2" t="s">
        <v>1661</v>
      </c>
      <c r="G433" s="33" t="s">
        <v>1647</v>
      </c>
      <c r="H433" s="26" t="s">
        <v>167</v>
      </c>
      <c r="I433" s="79">
        <v>13.99</v>
      </c>
      <c r="J433" s="3">
        <v>0.75</v>
      </c>
      <c r="K433" s="139">
        <f t="shared" si="74"/>
        <v>24.482500000000002</v>
      </c>
      <c r="L433" s="103">
        <f t="shared" si="68"/>
        <v>22.034250000000004</v>
      </c>
      <c r="M433" s="103">
        <f t="shared" si="69"/>
        <v>20.983950750000002</v>
      </c>
      <c r="N433" s="108">
        <f t="shared" si="70"/>
        <v>29.379000000000001</v>
      </c>
      <c r="O433" s="64" t="s">
        <v>394</v>
      </c>
      <c r="P433" s="102">
        <f t="shared" si="65"/>
        <v>24.1315433625</v>
      </c>
      <c r="Q433" s="102">
        <f t="shared" si="66"/>
        <v>26.930750000000003</v>
      </c>
      <c r="R433" s="102">
        <f t="shared" si="67"/>
        <v>24.482500000000002</v>
      </c>
      <c r="S433" s="102">
        <f t="shared" si="71"/>
        <v>24.237675000000007</v>
      </c>
      <c r="T433" s="102">
        <f t="shared" si="72"/>
        <v>20.983950750000002</v>
      </c>
      <c r="U433" s="18">
        <f t="shared" si="73"/>
        <v>25.339387500000001</v>
      </c>
    </row>
    <row r="434" spans="1:21" ht="14.25" customHeight="1" x14ac:dyDescent="0.25">
      <c r="A434" s="80" t="s">
        <v>2345</v>
      </c>
      <c r="B434" s="33" t="s">
        <v>145</v>
      </c>
      <c r="C434" s="33" t="s">
        <v>645</v>
      </c>
      <c r="D434" s="33" t="s">
        <v>1644</v>
      </c>
      <c r="E434" s="33" t="s">
        <v>1645</v>
      </c>
      <c r="F434" s="2" t="s">
        <v>1662</v>
      </c>
      <c r="G434" s="33" t="s">
        <v>1647</v>
      </c>
      <c r="H434" s="26" t="s">
        <v>167</v>
      </c>
      <c r="I434" s="79">
        <v>13.99</v>
      </c>
      <c r="J434" s="3">
        <v>0.75</v>
      </c>
      <c r="K434" s="139">
        <f t="shared" si="74"/>
        <v>24.482500000000002</v>
      </c>
      <c r="L434" s="103">
        <f t="shared" si="68"/>
        <v>22.034250000000004</v>
      </c>
      <c r="M434" s="103">
        <f t="shared" si="69"/>
        <v>20.983950750000002</v>
      </c>
      <c r="N434" s="108">
        <f t="shared" si="70"/>
        <v>29.379000000000001</v>
      </c>
      <c r="O434" s="64" t="s">
        <v>394</v>
      </c>
      <c r="P434" s="102">
        <f t="shared" si="65"/>
        <v>24.1315433625</v>
      </c>
      <c r="Q434" s="102">
        <f t="shared" si="66"/>
        <v>26.930750000000003</v>
      </c>
      <c r="R434" s="102">
        <f t="shared" si="67"/>
        <v>24.482500000000002</v>
      </c>
      <c r="S434" s="102">
        <f t="shared" si="71"/>
        <v>24.237675000000007</v>
      </c>
      <c r="T434" s="102">
        <f t="shared" si="72"/>
        <v>20.983950750000002</v>
      </c>
      <c r="U434" s="18">
        <f t="shared" si="73"/>
        <v>25.339387500000001</v>
      </c>
    </row>
    <row r="435" spans="1:21" ht="14.25" customHeight="1" x14ac:dyDescent="0.25">
      <c r="A435" s="80" t="s">
        <v>2346</v>
      </c>
      <c r="B435" s="33" t="s">
        <v>145</v>
      </c>
      <c r="C435" s="33" t="s">
        <v>645</v>
      </c>
      <c r="D435" s="33" t="s">
        <v>1644</v>
      </c>
      <c r="E435" s="33" t="s">
        <v>1663</v>
      </c>
      <c r="F435" s="2" t="s">
        <v>1664</v>
      </c>
      <c r="G435" s="33" t="s">
        <v>1665</v>
      </c>
      <c r="H435" s="26" t="s">
        <v>167</v>
      </c>
      <c r="I435" s="79">
        <v>6.57</v>
      </c>
      <c r="J435" s="3">
        <v>0.75</v>
      </c>
      <c r="K435" s="139">
        <f t="shared" si="74"/>
        <v>11.4975</v>
      </c>
      <c r="L435" s="103">
        <f t="shared" si="68"/>
        <v>10.347750000000001</v>
      </c>
      <c r="M435" s="103">
        <f t="shared" si="69"/>
        <v>9.8545072499999993</v>
      </c>
      <c r="N435" s="108">
        <f t="shared" si="70"/>
        <v>13.797000000000001</v>
      </c>
      <c r="O435" s="64" t="s">
        <v>394</v>
      </c>
      <c r="P435" s="102">
        <f t="shared" si="65"/>
        <v>11.332683337499999</v>
      </c>
      <c r="Q435" s="102">
        <f t="shared" si="66"/>
        <v>12.647250000000001</v>
      </c>
      <c r="R435" s="102">
        <f t="shared" si="67"/>
        <v>11.4975</v>
      </c>
      <c r="S435" s="102">
        <f t="shared" si="71"/>
        <v>11.382525000000003</v>
      </c>
      <c r="T435" s="102">
        <f t="shared" si="72"/>
        <v>9.8545072499999993</v>
      </c>
      <c r="U435" s="18">
        <f t="shared" si="73"/>
        <v>11.899912500000001</v>
      </c>
    </row>
    <row r="436" spans="1:21" ht="14.25" customHeight="1" x14ac:dyDescent="0.25">
      <c r="A436" s="80" t="s">
        <v>2347</v>
      </c>
      <c r="B436" s="33" t="s">
        <v>145</v>
      </c>
      <c r="C436" s="33" t="s">
        <v>645</v>
      </c>
      <c r="D436" s="33" t="s">
        <v>1644</v>
      </c>
      <c r="E436" s="33" t="s">
        <v>1663</v>
      </c>
      <c r="F436" s="2" t="s">
        <v>1666</v>
      </c>
      <c r="G436" s="33" t="s">
        <v>1665</v>
      </c>
      <c r="H436" s="26" t="s">
        <v>167</v>
      </c>
      <c r="I436" s="79">
        <v>6.57</v>
      </c>
      <c r="J436" s="3">
        <v>0.75</v>
      </c>
      <c r="K436" s="139">
        <f t="shared" si="74"/>
        <v>11.4975</v>
      </c>
      <c r="L436" s="103">
        <f t="shared" si="68"/>
        <v>10.347750000000001</v>
      </c>
      <c r="M436" s="103">
        <f t="shared" si="69"/>
        <v>9.8545072499999993</v>
      </c>
      <c r="N436" s="108">
        <f t="shared" si="70"/>
        <v>13.797000000000001</v>
      </c>
      <c r="O436" s="64" t="s">
        <v>394</v>
      </c>
      <c r="P436" s="102">
        <f t="shared" si="65"/>
        <v>11.332683337499999</v>
      </c>
      <c r="Q436" s="102">
        <f t="shared" si="66"/>
        <v>12.647250000000001</v>
      </c>
      <c r="R436" s="102">
        <f t="shared" si="67"/>
        <v>11.4975</v>
      </c>
      <c r="S436" s="102">
        <f t="shared" si="71"/>
        <v>11.382525000000003</v>
      </c>
      <c r="T436" s="102">
        <f t="shared" si="72"/>
        <v>9.8545072499999993</v>
      </c>
      <c r="U436" s="18">
        <f t="shared" si="73"/>
        <v>11.899912500000001</v>
      </c>
    </row>
    <row r="437" spans="1:21" ht="14.25" customHeight="1" x14ac:dyDescent="0.25">
      <c r="A437" s="80" t="s">
        <v>2348</v>
      </c>
      <c r="B437" s="33" t="s">
        <v>145</v>
      </c>
      <c r="C437" s="33" t="s">
        <v>645</v>
      </c>
      <c r="D437" s="33" t="s">
        <v>1644</v>
      </c>
      <c r="E437" s="33" t="s">
        <v>1663</v>
      </c>
      <c r="F437" s="2" t="s">
        <v>1667</v>
      </c>
      <c r="G437" s="33" t="s">
        <v>1665</v>
      </c>
      <c r="H437" s="26" t="s">
        <v>167</v>
      </c>
      <c r="I437" s="79">
        <v>6.57</v>
      </c>
      <c r="J437" s="3">
        <v>0.75</v>
      </c>
      <c r="K437" s="139">
        <f t="shared" si="74"/>
        <v>11.4975</v>
      </c>
      <c r="L437" s="103">
        <f t="shared" si="68"/>
        <v>10.347750000000001</v>
      </c>
      <c r="M437" s="103">
        <f t="shared" si="69"/>
        <v>9.8545072499999993</v>
      </c>
      <c r="N437" s="108">
        <f t="shared" si="70"/>
        <v>13.797000000000001</v>
      </c>
      <c r="O437" s="64" t="s">
        <v>394</v>
      </c>
      <c r="P437" s="102">
        <f t="shared" si="65"/>
        <v>11.332683337499999</v>
      </c>
      <c r="Q437" s="102">
        <f t="shared" si="66"/>
        <v>12.647250000000001</v>
      </c>
      <c r="R437" s="102">
        <f t="shared" si="67"/>
        <v>11.4975</v>
      </c>
      <c r="S437" s="102">
        <f t="shared" si="71"/>
        <v>11.382525000000003</v>
      </c>
      <c r="T437" s="102">
        <f t="shared" si="72"/>
        <v>9.8545072499999993</v>
      </c>
      <c r="U437" s="18">
        <f t="shared" si="73"/>
        <v>11.899912500000001</v>
      </c>
    </row>
    <row r="438" spans="1:21" ht="14.25" customHeight="1" x14ac:dyDescent="0.25">
      <c r="A438" s="80" t="s">
        <v>2349</v>
      </c>
      <c r="B438" s="33" t="s">
        <v>145</v>
      </c>
      <c r="C438" s="33" t="s">
        <v>645</v>
      </c>
      <c r="D438" s="33" t="s">
        <v>1644</v>
      </c>
      <c r="E438" s="33" t="s">
        <v>1663</v>
      </c>
      <c r="F438" s="2" t="s">
        <v>1668</v>
      </c>
      <c r="G438" s="33" t="s">
        <v>1665</v>
      </c>
      <c r="H438" s="26" t="s">
        <v>167</v>
      </c>
      <c r="I438" s="79">
        <v>6.57</v>
      </c>
      <c r="J438" s="3">
        <v>0.75</v>
      </c>
      <c r="K438" s="139">
        <f t="shared" si="74"/>
        <v>11.4975</v>
      </c>
      <c r="L438" s="103">
        <f t="shared" si="68"/>
        <v>10.347750000000001</v>
      </c>
      <c r="M438" s="103">
        <f t="shared" si="69"/>
        <v>9.8545072499999993</v>
      </c>
      <c r="N438" s="108">
        <f t="shared" si="70"/>
        <v>13.797000000000001</v>
      </c>
      <c r="O438" s="64" t="s">
        <v>394</v>
      </c>
      <c r="P438" s="102">
        <f t="shared" si="65"/>
        <v>11.332683337499999</v>
      </c>
      <c r="Q438" s="102">
        <f t="shared" si="66"/>
        <v>12.647250000000001</v>
      </c>
      <c r="R438" s="102">
        <f t="shared" si="67"/>
        <v>11.4975</v>
      </c>
      <c r="S438" s="102">
        <f t="shared" si="71"/>
        <v>11.382525000000003</v>
      </c>
      <c r="T438" s="102">
        <f t="shared" si="72"/>
        <v>9.8545072499999993</v>
      </c>
      <c r="U438" s="18">
        <f t="shared" si="73"/>
        <v>11.899912500000001</v>
      </c>
    </row>
    <row r="439" spans="1:21" ht="14.25" customHeight="1" x14ac:dyDescent="0.25">
      <c r="A439" s="80" t="s">
        <v>2350</v>
      </c>
      <c r="B439" s="33" t="s">
        <v>145</v>
      </c>
      <c r="C439" s="33" t="s">
        <v>645</v>
      </c>
      <c r="D439" s="33" t="s">
        <v>1644</v>
      </c>
      <c r="E439" s="33" t="s">
        <v>1663</v>
      </c>
      <c r="F439" s="2" t="s">
        <v>1669</v>
      </c>
      <c r="G439" s="33" t="s">
        <v>1665</v>
      </c>
      <c r="H439" s="26" t="s">
        <v>167</v>
      </c>
      <c r="I439" s="79">
        <v>6.57</v>
      </c>
      <c r="J439" s="3">
        <v>0.75</v>
      </c>
      <c r="K439" s="139">
        <f t="shared" si="74"/>
        <v>11.4975</v>
      </c>
      <c r="L439" s="103">
        <f t="shared" si="68"/>
        <v>10.347750000000001</v>
      </c>
      <c r="M439" s="103">
        <f t="shared" si="69"/>
        <v>9.8545072499999993</v>
      </c>
      <c r="N439" s="108">
        <f t="shared" si="70"/>
        <v>13.797000000000001</v>
      </c>
      <c r="O439" s="64" t="s">
        <v>394</v>
      </c>
      <c r="P439" s="102">
        <f t="shared" si="65"/>
        <v>11.332683337499999</v>
      </c>
      <c r="Q439" s="102">
        <f t="shared" si="66"/>
        <v>12.647250000000001</v>
      </c>
      <c r="R439" s="102">
        <f t="shared" si="67"/>
        <v>11.4975</v>
      </c>
      <c r="S439" s="102">
        <f t="shared" si="71"/>
        <v>11.382525000000003</v>
      </c>
      <c r="T439" s="102">
        <f t="shared" si="72"/>
        <v>9.8545072499999993</v>
      </c>
      <c r="U439" s="18">
        <f t="shared" si="73"/>
        <v>11.899912500000001</v>
      </c>
    </row>
    <row r="440" spans="1:21" ht="14.25" customHeight="1" x14ac:dyDescent="0.25">
      <c r="A440" s="80" t="s">
        <v>2351</v>
      </c>
      <c r="B440" s="33" t="s">
        <v>145</v>
      </c>
      <c r="C440" s="33" t="s">
        <v>645</v>
      </c>
      <c r="D440" s="33" t="s">
        <v>1644</v>
      </c>
      <c r="E440" s="33" t="s">
        <v>1663</v>
      </c>
      <c r="F440" s="2" t="s">
        <v>1670</v>
      </c>
      <c r="G440" s="33" t="s">
        <v>1665</v>
      </c>
      <c r="H440" s="26" t="s">
        <v>167</v>
      </c>
      <c r="I440" s="79">
        <v>6.57</v>
      </c>
      <c r="J440" s="3">
        <v>0.75</v>
      </c>
      <c r="K440" s="139">
        <f t="shared" si="74"/>
        <v>11.4975</v>
      </c>
      <c r="L440" s="103">
        <f t="shared" si="68"/>
        <v>10.347750000000001</v>
      </c>
      <c r="M440" s="103">
        <f t="shared" si="69"/>
        <v>9.8545072499999993</v>
      </c>
      <c r="N440" s="108">
        <f t="shared" si="70"/>
        <v>13.797000000000001</v>
      </c>
      <c r="O440" s="64" t="s">
        <v>394</v>
      </c>
      <c r="P440" s="102">
        <f t="shared" si="65"/>
        <v>11.332683337499999</v>
      </c>
      <c r="Q440" s="102">
        <f t="shared" si="66"/>
        <v>12.647250000000001</v>
      </c>
      <c r="R440" s="102">
        <f t="shared" si="67"/>
        <v>11.4975</v>
      </c>
      <c r="S440" s="102">
        <f t="shared" si="71"/>
        <v>11.382525000000003</v>
      </c>
      <c r="T440" s="102">
        <f t="shared" si="72"/>
        <v>9.8545072499999993</v>
      </c>
      <c r="U440" s="18">
        <f t="shared" si="73"/>
        <v>11.899912500000001</v>
      </c>
    </row>
    <row r="441" spans="1:21" ht="14.25" customHeight="1" x14ac:dyDescent="0.25">
      <c r="A441" s="80" t="s">
        <v>2352</v>
      </c>
      <c r="B441" s="33" t="s">
        <v>145</v>
      </c>
      <c r="C441" s="33" t="s">
        <v>645</v>
      </c>
      <c r="D441" s="33" t="s">
        <v>1644</v>
      </c>
      <c r="E441" s="33" t="s">
        <v>1663</v>
      </c>
      <c r="F441" s="2" t="s">
        <v>1671</v>
      </c>
      <c r="G441" s="33" t="s">
        <v>1665</v>
      </c>
      <c r="H441" s="26" t="s">
        <v>167</v>
      </c>
      <c r="I441" s="79">
        <v>6.57</v>
      </c>
      <c r="J441" s="3">
        <v>0.75</v>
      </c>
      <c r="K441" s="139">
        <f t="shared" si="74"/>
        <v>11.4975</v>
      </c>
      <c r="L441" s="103">
        <f t="shared" si="68"/>
        <v>10.347750000000001</v>
      </c>
      <c r="M441" s="103">
        <f t="shared" si="69"/>
        <v>9.8545072499999993</v>
      </c>
      <c r="N441" s="108">
        <f t="shared" si="70"/>
        <v>13.797000000000001</v>
      </c>
      <c r="O441" s="64" t="s">
        <v>394</v>
      </c>
      <c r="P441" s="102">
        <f t="shared" si="65"/>
        <v>11.332683337499999</v>
      </c>
      <c r="Q441" s="102">
        <f t="shared" si="66"/>
        <v>12.647250000000001</v>
      </c>
      <c r="R441" s="102">
        <f t="shared" si="67"/>
        <v>11.4975</v>
      </c>
      <c r="S441" s="102">
        <f t="shared" si="71"/>
        <v>11.382525000000003</v>
      </c>
      <c r="T441" s="102">
        <f t="shared" si="72"/>
        <v>9.8545072499999993</v>
      </c>
      <c r="U441" s="18">
        <f t="shared" si="73"/>
        <v>11.899912500000001</v>
      </c>
    </row>
    <row r="442" spans="1:21" ht="14.25" customHeight="1" x14ac:dyDescent="0.25">
      <c r="A442" s="80" t="s">
        <v>2353</v>
      </c>
      <c r="B442" s="33" t="s">
        <v>145</v>
      </c>
      <c r="C442" s="33" t="s">
        <v>645</v>
      </c>
      <c r="D442" s="33" t="s">
        <v>1644</v>
      </c>
      <c r="E442" s="33" t="s">
        <v>1663</v>
      </c>
      <c r="F442" s="2" t="s">
        <v>1672</v>
      </c>
      <c r="G442" s="33" t="s">
        <v>1665</v>
      </c>
      <c r="H442" s="26" t="s">
        <v>167</v>
      </c>
      <c r="I442" s="79">
        <v>6.57</v>
      </c>
      <c r="J442" s="3">
        <v>0.75</v>
      </c>
      <c r="K442" s="139">
        <f t="shared" si="74"/>
        <v>11.4975</v>
      </c>
      <c r="L442" s="103">
        <f t="shared" si="68"/>
        <v>10.347750000000001</v>
      </c>
      <c r="M442" s="103">
        <f t="shared" si="69"/>
        <v>9.8545072499999993</v>
      </c>
      <c r="N442" s="108">
        <f t="shared" si="70"/>
        <v>13.797000000000001</v>
      </c>
      <c r="O442" s="64" t="s">
        <v>394</v>
      </c>
      <c r="P442" s="102">
        <f t="shared" si="65"/>
        <v>11.332683337499999</v>
      </c>
      <c r="Q442" s="102">
        <f t="shared" si="66"/>
        <v>12.647250000000001</v>
      </c>
      <c r="R442" s="102">
        <f t="shared" si="67"/>
        <v>11.4975</v>
      </c>
      <c r="S442" s="102">
        <f t="shared" si="71"/>
        <v>11.382525000000003</v>
      </c>
      <c r="T442" s="102">
        <f t="shared" si="72"/>
        <v>9.8545072499999993</v>
      </c>
      <c r="U442" s="18">
        <f t="shared" si="73"/>
        <v>11.899912500000001</v>
      </c>
    </row>
    <row r="443" spans="1:21" ht="14.25" customHeight="1" x14ac:dyDescent="0.25">
      <c r="A443" s="80" t="s">
        <v>2354</v>
      </c>
      <c r="B443" s="33" t="s">
        <v>145</v>
      </c>
      <c r="C443" s="33" t="s">
        <v>645</v>
      </c>
      <c r="D443" s="33" t="s">
        <v>1644</v>
      </c>
      <c r="E443" s="33" t="s">
        <v>1663</v>
      </c>
      <c r="F443" s="2" t="s">
        <v>1673</v>
      </c>
      <c r="G443" s="33" t="s">
        <v>1665</v>
      </c>
      <c r="H443" s="26" t="s">
        <v>167</v>
      </c>
      <c r="I443" s="79">
        <v>6.57</v>
      </c>
      <c r="J443" s="3">
        <v>0.75</v>
      </c>
      <c r="K443" s="139">
        <f t="shared" si="74"/>
        <v>11.4975</v>
      </c>
      <c r="L443" s="103">
        <f t="shared" si="68"/>
        <v>10.347750000000001</v>
      </c>
      <c r="M443" s="103">
        <f t="shared" si="69"/>
        <v>9.8545072499999993</v>
      </c>
      <c r="N443" s="108">
        <f t="shared" si="70"/>
        <v>13.797000000000001</v>
      </c>
      <c r="O443" s="64" t="s">
        <v>394</v>
      </c>
      <c r="P443" s="102">
        <f t="shared" si="65"/>
        <v>11.332683337499999</v>
      </c>
      <c r="Q443" s="102">
        <f t="shared" si="66"/>
        <v>12.647250000000001</v>
      </c>
      <c r="R443" s="102">
        <f t="shared" si="67"/>
        <v>11.4975</v>
      </c>
      <c r="S443" s="102">
        <f t="shared" si="71"/>
        <v>11.382525000000003</v>
      </c>
      <c r="T443" s="102">
        <f t="shared" si="72"/>
        <v>9.8545072499999993</v>
      </c>
      <c r="U443" s="18">
        <f t="shared" si="73"/>
        <v>11.899912500000001</v>
      </c>
    </row>
    <row r="444" spans="1:21" ht="14.25" customHeight="1" x14ac:dyDescent="0.25">
      <c r="A444" s="80" t="s">
        <v>2355</v>
      </c>
      <c r="B444" s="33" t="s">
        <v>145</v>
      </c>
      <c r="C444" s="33" t="s">
        <v>645</v>
      </c>
      <c r="D444" s="33" t="s">
        <v>1644</v>
      </c>
      <c r="E444" s="33" t="s">
        <v>1663</v>
      </c>
      <c r="F444" s="2" t="s">
        <v>1674</v>
      </c>
      <c r="G444" s="33" t="s">
        <v>1665</v>
      </c>
      <c r="H444" s="26" t="s">
        <v>167</v>
      </c>
      <c r="I444" s="79">
        <v>6.57</v>
      </c>
      <c r="J444" s="3">
        <v>0.75</v>
      </c>
      <c r="K444" s="139">
        <f t="shared" si="74"/>
        <v>11.4975</v>
      </c>
      <c r="L444" s="103">
        <f t="shared" si="68"/>
        <v>10.347750000000001</v>
      </c>
      <c r="M444" s="103">
        <f t="shared" si="69"/>
        <v>9.8545072499999993</v>
      </c>
      <c r="N444" s="108">
        <f t="shared" si="70"/>
        <v>13.797000000000001</v>
      </c>
      <c r="O444" s="64" t="s">
        <v>394</v>
      </c>
      <c r="P444" s="102">
        <f t="shared" si="65"/>
        <v>11.332683337499999</v>
      </c>
      <c r="Q444" s="102">
        <f t="shared" si="66"/>
        <v>12.647250000000001</v>
      </c>
      <c r="R444" s="102">
        <f t="shared" si="67"/>
        <v>11.4975</v>
      </c>
      <c r="S444" s="102">
        <f t="shared" si="71"/>
        <v>11.382525000000003</v>
      </c>
      <c r="T444" s="102">
        <f t="shared" si="72"/>
        <v>9.8545072499999993</v>
      </c>
      <c r="U444" s="18">
        <f t="shared" si="73"/>
        <v>11.899912500000001</v>
      </c>
    </row>
    <row r="445" spans="1:21" ht="14.25" customHeight="1" x14ac:dyDescent="0.25">
      <c r="A445" s="80" t="s">
        <v>2356</v>
      </c>
      <c r="B445" s="33" t="s">
        <v>145</v>
      </c>
      <c r="C445" s="33" t="s">
        <v>645</v>
      </c>
      <c r="D445" s="33" t="s">
        <v>1644</v>
      </c>
      <c r="E445" s="33" t="s">
        <v>1663</v>
      </c>
      <c r="F445" s="2" t="s">
        <v>1675</v>
      </c>
      <c r="G445" s="33" t="s">
        <v>1665</v>
      </c>
      <c r="H445" s="26" t="s">
        <v>167</v>
      </c>
      <c r="I445" s="79">
        <v>6.57</v>
      </c>
      <c r="J445" s="3">
        <v>0.75</v>
      </c>
      <c r="K445" s="139">
        <f t="shared" si="74"/>
        <v>11.4975</v>
      </c>
      <c r="L445" s="103">
        <f t="shared" si="68"/>
        <v>10.347750000000001</v>
      </c>
      <c r="M445" s="103">
        <f t="shared" si="69"/>
        <v>9.8545072499999993</v>
      </c>
      <c r="N445" s="108">
        <f t="shared" si="70"/>
        <v>13.797000000000001</v>
      </c>
      <c r="O445" s="64" t="s">
        <v>394</v>
      </c>
      <c r="P445" s="102">
        <f t="shared" si="65"/>
        <v>11.332683337499999</v>
      </c>
      <c r="Q445" s="102">
        <f t="shared" si="66"/>
        <v>12.647250000000001</v>
      </c>
      <c r="R445" s="102">
        <f t="shared" si="67"/>
        <v>11.4975</v>
      </c>
      <c r="S445" s="102">
        <f t="shared" si="71"/>
        <v>11.382525000000003</v>
      </c>
      <c r="T445" s="102">
        <f t="shared" si="72"/>
        <v>9.8545072499999993</v>
      </c>
      <c r="U445" s="18">
        <f t="shared" si="73"/>
        <v>11.899912500000001</v>
      </c>
    </row>
    <row r="446" spans="1:21" ht="14.25" customHeight="1" x14ac:dyDescent="0.25">
      <c r="A446" s="80" t="s">
        <v>2357</v>
      </c>
      <c r="B446" s="33" t="s">
        <v>145</v>
      </c>
      <c r="C446" s="33" t="s">
        <v>645</v>
      </c>
      <c r="D446" s="33" t="s">
        <v>1644</v>
      </c>
      <c r="E446" s="33" t="s">
        <v>1663</v>
      </c>
      <c r="F446" s="2" t="s">
        <v>1676</v>
      </c>
      <c r="G446" s="33" t="s">
        <v>1665</v>
      </c>
      <c r="H446" s="26" t="s">
        <v>167</v>
      </c>
      <c r="I446" s="79">
        <v>6.57</v>
      </c>
      <c r="J446" s="3">
        <v>0.75</v>
      </c>
      <c r="K446" s="139">
        <f t="shared" si="74"/>
        <v>11.4975</v>
      </c>
      <c r="L446" s="103">
        <f t="shared" si="68"/>
        <v>10.347750000000001</v>
      </c>
      <c r="M446" s="103">
        <f t="shared" si="69"/>
        <v>9.8545072499999993</v>
      </c>
      <c r="N446" s="108">
        <f t="shared" si="70"/>
        <v>13.797000000000001</v>
      </c>
      <c r="O446" s="64" t="s">
        <v>394</v>
      </c>
      <c r="P446" s="102">
        <f t="shared" si="65"/>
        <v>11.332683337499999</v>
      </c>
      <c r="Q446" s="102">
        <f t="shared" si="66"/>
        <v>12.647250000000001</v>
      </c>
      <c r="R446" s="102">
        <f t="shared" si="67"/>
        <v>11.4975</v>
      </c>
      <c r="S446" s="102">
        <f t="shared" si="71"/>
        <v>11.382525000000003</v>
      </c>
      <c r="T446" s="102">
        <f t="shared" si="72"/>
        <v>9.8545072499999993</v>
      </c>
      <c r="U446" s="18">
        <f t="shared" si="73"/>
        <v>11.899912500000001</v>
      </c>
    </row>
    <row r="447" spans="1:21" ht="14.25" customHeight="1" x14ac:dyDescent="0.25">
      <c r="A447" s="80" t="s">
        <v>2358</v>
      </c>
      <c r="B447" s="33" t="s">
        <v>145</v>
      </c>
      <c r="C447" s="33" t="s">
        <v>645</v>
      </c>
      <c r="D447" s="33" t="s">
        <v>1644</v>
      </c>
      <c r="E447" s="33" t="s">
        <v>1663</v>
      </c>
      <c r="F447" s="2" t="s">
        <v>1677</v>
      </c>
      <c r="G447" s="33" t="s">
        <v>1665</v>
      </c>
      <c r="H447" s="26" t="s">
        <v>167</v>
      </c>
      <c r="I447" s="79">
        <v>6.57</v>
      </c>
      <c r="J447" s="3">
        <v>0.75</v>
      </c>
      <c r="K447" s="139">
        <f t="shared" si="74"/>
        <v>11.4975</v>
      </c>
      <c r="L447" s="103">
        <f t="shared" si="68"/>
        <v>10.347750000000001</v>
      </c>
      <c r="M447" s="103">
        <f t="shared" si="69"/>
        <v>9.8545072499999993</v>
      </c>
      <c r="N447" s="108">
        <f t="shared" si="70"/>
        <v>13.797000000000001</v>
      </c>
      <c r="O447" s="64" t="s">
        <v>394</v>
      </c>
      <c r="P447" s="102">
        <f t="shared" si="65"/>
        <v>11.332683337499999</v>
      </c>
      <c r="Q447" s="102">
        <f t="shared" si="66"/>
        <v>12.647250000000001</v>
      </c>
      <c r="R447" s="102">
        <f t="shared" si="67"/>
        <v>11.4975</v>
      </c>
      <c r="S447" s="102">
        <f t="shared" si="71"/>
        <v>11.382525000000003</v>
      </c>
      <c r="T447" s="102">
        <f t="shared" si="72"/>
        <v>9.8545072499999993</v>
      </c>
      <c r="U447" s="18">
        <f t="shared" si="73"/>
        <v>11.899912500000001</v>
      </c>
    </row>
    <row r="448" spans="1:21" ht="14.25" customHeight="1" x14ac:dyDescent="0.25">
      <c r="A448" s="80" t="s">
        <v>2359</v>
      </c>
      <c r="B448" s="33" t="s">
        <v>145</v>
      </c>
      <c r="C448" s="33" t="s">
        <v>645</v>
      </c>
      <c r="D448" s="33" t="s">
        <v>1644</v>
      </c>
      <c r="E448" s="33" t="s">
        <v>1663</v>
      </c>
      <c r="F448" s="2" t="s">
        <v>1678</v>
      </c>
      <c r="G448" s="33" t="s">
        <v>1665</v>
      </c>
      <c r="H448" s="26" t="s">
        <v>167</v>
      </c>
      <c r="I448" s="79">
        <v>6.57</v>
      </c>
      <c r="J448" s="3">
        <v>0.75</v>
      </c>
      <c r="K448" s="139">
        <f t="shared" si="74"/>
        <v>11.4975</v>
      </c>
      <c r="L448" s="103">
        <f t="shared" si="68"/>
        <v>10.347750000000001</v>
      </c>
      <c r="M448" s="103">
        <f t="shared" si="69"/>
        <v>9.8545072499999993</v>
      </c>
      <c r="N448" s="108">
        <f t="shared" si="70"/>
        <v>13.797000000000001</v>
      </c>
      <c r="O448" s="64" t="s">
        <v>394</v>
      </c>
      <c r="P448" s="102">
        <f t="shared" si="65"/>
        <v>11.332683337499999</v>
      </c>
      <c r="Q448" s="102">
        <f t="shared" si="66"/>
        <v>12.647250000000001</v>
      </c>
      <c r="R448" s="102">
        <f t="shared" si="67"/>
        <v>11.4975</v>
      </c>
      <c r="S448" s="102">
        <f t="shared" si="71"/>
        <v>11.382525000000003</v>
      </c>
      <c r="T448" s="102">
        <f t="shared" si="72"/>
        <v>9.8545072499999993</v>
      </c>
      <c r="U448" s="18">
        <f t="shared" si="73"/>
        <v>11.899912500000001</v>
      </c>
    </row>
    <row r="449" spans="1:21" ht="14.25" customHeight="1" x14ac:dyDescent="0.25">
      <c r="A449" s="80" t="s">
        <v>2360</v>
      </c>
      <c r="B449" s="33" t="s">
        <v>145</v>
      </c>
      <c r="C449" s="33" t="s">
        <v>645</v>
      </c>
      <c r="D449" s="33" t="s">
        <v>1644</v>
      </c>
      <c r="E449" s="33" t="s">
        <v>1679</v>
      </c>
      <c r="F449" s="2" t="s">
        <v>1680</v>
      </c>
      <c r="G449" s="33" t="s">
        <v>1681</v>
      </c>
      <c r="H449" s="26" t="s">
        <v>167</v>
      </c>
      <c r="I449" s="79">
        <v>11.95</v>
      </c>
      <c r="J449" s="3">
        <v>0.75</v>
      </c>
      <c r="K449" s="139">
        <f t="shared" si="74"/>
        <v>20.912499999999998</v>
      </c>
      <c r="L449" s="103">
        <f t="shared" si="68"/>
        <v>18.821249999999999</v>
      </c>
      <c r="M449" s="103">
        <f t="shared" si="69"/>
        <v>17.924103749999997</v>
      </c>
      <c r="N449" s="108">
        <f t="shared" si="70"/>
        <v>25.094999999999995</v>
      </c>
      <c r="O449" s="64" t="s">
        <v>394</v>
      </c>
      <c r="P449" s="102">
        <f t="shared" si="65"/>
        <v>20.612719312499994</v>
      </c>
      <c r="Q449" s="102">
        <f t="shared" si="66"/>
        <v>23.00375</v>
      </c>
      <c r="R449" s="102">
        <f t="shared" si="67"/>
        <v>20.912499999999998</v>
      </c>
      <c r="S449" s="102">
        <f t="shared" si="71"/>
        <v>20.703375000000001</v>
      </c>
      <c r="T449" s="102">
        <f t="shared" si="72"/>
        <v>17.924103749999997</v>
      </c>
      <c r="U449" s="18">
        <f t="shared" si="73"/>
        <v>21.644437499999999</v>
      </c>
    </row>
    <row r="450" spans="1:21" ht="14.25" customHeight="1" x14ac:dyDescent="0.25">
      <c r="A450" s="80" t="s">
        <v>2361</v>
      </c>
      <c r="B450" s="33" t="s">
        <v>145</v>
      </c>
      <c r="C450" s="33" t="s">
        <v>645</v>
      </c>
      <c r="D450" s="33" t="s">
        <v>1644</v>
      </c>
      <c r="E450" s="33" t="s">
        <v>1679</v>
      </c>
      <c r="F450" s="2" t="s">
        <v>1682</v>
      </c>
      <c r="G450" s="33" t="s">
        <v>1681</v>
      </c>
      <c r="H450" s="26" t="s">
        <v>167</v>
      </c>
      <c r="I450" s="79">
        <v>11.95</v>
      </c>
      <c r="J450" s="3">
        <v>0.75</v>
      </c>
      <c r="K450" s="139">
        <f t="shared" si="74"/>
        <v>20.912499999999998</v>
      </c>
      <c r="L450" s="103">
        <f t="shared" si="68"/>
        <v>18.821249999999999</v>
      </c>
      <c r="M450" s="103">
        <f t="shared" si="69"/>
        <v>17.924103749999997</v>
      </c>
      <c r="N450" s="108">
        <f t="shared" si="70"/>
        <v>25.094999999999995</v>
      </c>
      <c r="O450" s="64" t="s">
        <v>394</v>
      </c>
      <c r="P450" s="102">
        <f t="shared" si="65"/>
        <v>20.612719312499994</v>
      </c>
      <c r="Q450" s="102">
        <f t="shared" si="66"/>
        <v>23.00375</v>
      </c>
      <c r="R450" s="102">
        <f t="shared" si="67"/>
        <v>20.912499999999998</v>
      </c>
      <c r="S450" s="102">
        <f t="shared" si="71"/>
        <v>20.703375000000001</v>
      </c>
      <c r="T450" s="102">
        <f t="shared" si="72"/>
        <v>17.924103749999997</v>
      </c>
      <c r="U450" s="18">
        <f t="shared" si="73"/>
        <v>21.644437499999999</v>
      </c>
    </row>
    <row r="451" spans="1:21" ht="14.25" customHeight="1" x14ac:dyDescent="0.25">
      <c r="A451" s="80" t="s">
        <v>2362</v>
      </c>
      <c r="B451" s="33" t="s">
        <v>145</v>
      </c>
      <c r="C451" s="33" t="s">
        <v>645</v>
      </c>
      <c r="D451" s="33" t="s">
        <v>1644</v>
      </c>
      <c r="E451" s="33" t="s">
        <v>1679</v>
      </c>
      <c r="F451" s="2" t="s">
        <v>1683</v>
      </c>
      <c r="G451" s="33" t="s">
        <v>1681</v>
      </c>
      <c r="H451" s="26" t="s">
        <v>167</v>
      </c>
      <c r="I451" s="79">
        <v>11.95</v>
      </c>
      <c r="J451" s="3">
        <v>0.75</v>
      </c>
      <c r="K451" s="139">
        <f t="shared" si="74"/>
        <v>20.912499999999998</v>
      </c>
      <c r="L451" s="103">
        <f t="shared" si="68"/>
        <v>18.821249999999999</v>
      </c>
      <c r="M451" s="103">
        <f t="shared" si="69"/>
        <v>17.924103749999997</v>
      </c>
      <c r="N451" s="108">
        <f t="shared" si="70"/>
        <v>25.094999999999995</v>
      </c>
      <c r="O451" s="64" t="s">
        <v>394</v>
      </c>
      <c r="P451" s="102">
        <f t="shared" ref="P451:P514" si="75">(K451*0.8571)*1.15</f>
        <v>20.612719312499994</v>
      </c>
      <c r="Q451" s="102">
        <f t="shared" ref="Q451:Q515" si="76">K451*1.1</f>
        <v>23.00375</v>
      </c>
      <c r="R451" s="102">
        <f t="shared" ref="R451:R515" si="77">K451</f>
        <v>20.912499999999998</v>
      </c>
      <c r="S451" s="102">
        <f t="shared" si="71"/>
        <v>20.703375000000001</v>
      </c>
      <c r="T451" s="102">
        <f t="shared" si="72"/>
        <v>17.924103749999997</v>
      </c>
      <c r="U451" s="18">
        <f t="shared" si="73"/>
        <v>21.644437499999999</v>
      </c>
    </row>
    <row r="452" spans="1:21" ht="14.25" customHeight="1" x14ac:dyDescent="0.25">
      <c r="A452" s="80" t="s">
        <v>2363</v>
      </c>
      <c r="B452" s="33" t="s">
        <v>145</v>
      </c>
      <c r="C452" s="33" t="s">
        <v>645</v>
      </c>
      <c r="D452" s="33" t="s">
        <v>1644</v>
      </c>
      <c r="E452" s="33" t="s">
        <v>1679</v>
      </c>
      <c r="F452" s="2" t="s">
        <v>1684</v>
      </c>
      <c r="G452" s="33" t="s">
        <v>1681</v>
      </c>
      <c r="H452" s="26" t="s">
        <v>167</v>
      </c>
      <c r="I452" s="79">
        <v>11.95</v>
      </c>
      <c r="J452" s="3">
        <v>0.75</v>
      </c>
      <c r="K452" s="139">
        <f t="shared" si="74"/>
        <v>20.912499999999998</v>
      </c>
      <c r="L452" s="103">
        <f t="shared" ref="L452:L515" si="78">K452*0.9</f>
        <v>18.821249999999999</v>
      </c>
      <c r="M452" s="103">
        <f t="shared" ref="M452:M515" si="79">K452*0.8571</f>
        <v>17.924103749999997</v>
      </c>
      <c r="N452" s="108">
        <f t="shared" ref="N452:N515" si="80">K452*1.2</f>
        <v>25.094999999999995</v>
      </c>
      <c r="O452" s="64" t="s">
        <v>394</v>
      </c>
      <c r="P452" s="102">
        <f t="shared" si="75"/>
        <v>20.612719312499994</v>
      </c>
      <c r="Q452" s="102">
        <f t="shared" si="76"/>
        <v>23.00375</v>
      </c>
      <c r="R452" s="102">
        <f t="shared" si="77"/>
        <v>20.912499999999998</v>
      </c>
      <c r="S452" s="102">
        <f t="shared" ref="S452:S515" si="81">(K452*0.9)*1.1</f>
        <v>20.703375000000001</v>
      </c>
      <c r="T452" s="102">
        <f t="shared" ref="T452:T515" si="82">(K452*0.8571)</f>
        <v>17.924103749999997</v>
      </c>
      <c r="U452" s="18">
        <f t="shared" ref="U452:U515" si="83">(K452*0.9)*1.15</f>
        <v>21.644437499999999</v>
      </c>
    </row>
    <row r="453" spans="1:21" ht="14.25" customHeight="1" x14ac:dyDescent="0.25">
      <c r="A453" s="80" t="s">
        <v>2364</v>
      </c>
      <c r="B453" s="33" t="s">
        <v>145</v>
      </c>
      <c r="C453" s="33" t="s">
        <v>645</v>
      </c>
      <c r="D453" s="33" t="s">
        <v>1644</v>
      </c>
      <c r="E453" s="33" t="s">
        <v>1679</v>
      </c>
      <c r="F453" s="2" t="s">
        <v>1685</v>
      </c>
      <c r="G453" s="33" t="s">
        <v>1681</v>
      </c>
      <c r="H453" s="26" t="s">
        <v>167</v>
      </c>
      <c r="I453" s="79">
        <v>11.95</v>
      </c>
      <c r="J453" s="3">
        <v>0.75</v>
      </c>
      <c r="K453" s="139">
        <f t="shared" si="74"/>
        <v>20.912499999999998</v>
      </c>
      <c r="L453" s="103">
        <f t="shared" si="78"/>
        <v>18.821249999999999</v>
      </c>
      <c r="M453" s="103">
        <f t="shared" si="79"/>
        <v>17.924103749999997</v>
      </c>
      <c r="N453" s="108">
        <f t="shared" si="80"/>
        <v>25.094999999999995</v>
      </c>
      <c r="O453" s="64" t="s">
        <v>394</v>
      </c>
      <c r="P453" s="102">
        <f t="shared" si="75"/>
        <v>20.612719312499994</v>
      </c>
      <c r="Q453" s="102">
        <f t="shared" si="76"/>
        <v>23.00375</v>
      </c>
      <c r="R453" s="102">
        <f t="shared" si="77"/>
        <v>20.912499999999998</v>
      </c>
      <c r="S453" s="102">
        <f t="shared" si="81"/>
        <v>20.703375000000001</v>
      </c>
      <c r="T453" s="102">
        <f t="shared" si="82"/>
        <v>17.924103749999997</v>
      </c>
      <c r="U453" s="18">
        <f t="shared" si="83"/>
        <v>21.644437499999999</v>
      </c>
    </row>
    <row r="454" spans="1:21" ht="14.25" customHeight="1" x14ac:dyDescent="0.25">
      <c r="A454" s="80" t="s">
        <v>2365</v>
      </c>
      <c r="B454" s="33" t="s">
        <v>145</v>
      </c>
      <c r="C454" s="33" t="s">
        <v>645</v>
      </c>
      <c r="D454" s="33" t="s">
        <v>1644</v>
      </c>
      <c r="E454" s="33" t="s">
        <v>1679</v>
      </c>
      <c r="F454" s="2" t="s">
        <v>1686</v>
      </c>
      <c r="G454" s="33" t="s">
        <v>1681</v>
      </c>
      <c r="H454" s="26" t="s">
        <v>167</v>
      </c>
      <c r="I454" s="79">
        <v>11.95</v>
      </c>
      <c r="J454" s="3">
        <v>0.75</v>
      </c>
      <c r="K454" s="139">
        <f t="shared" si="74"/>
        <v>20.912499999999998</v>
      </c>
      <c r="L454" s="103">
        <f t="shared" si="78"/>
        <v>18.821249999999999</v>
      </c>
      <c r="M454" s="103">
        <f t="shared" si="79"/>
        <v>17.924103749999997</v>
      </c>
      <c r="N454" s="108">
        <f t="shared" si="80"/>
        <v>25.094999999999995</v>
      </c>
      <c r="O454" s="64" t="s">
        <v>394</v>
      </c>
      <c r="P454" s="102">
        <f t="shared" si="75"/>
        <v>20.612719312499994</v>
      </c>
      <c r="Q454" s="102">
        <f t="shared" si="76"/>
        <v>23.00375</v>
      </c>
      <c r="R454" s="102">
        <f t="shared" si="77"/>
        <v>20.912499999999998</v>
      </c>
      <c r="S454" s="102">
        <f t="shared" si="81"/>
        <v>20.703375000000001</v>
      </c>
      <c r="T454" s="102">
        <f t="shared" si="82"/>
        <v>17.924103749999997</v>
      </c>
      <c r="U454" s="18">
        <f t="shared" si="83"/>
        <v>21.644437499999999</v>
      </c>
    </row>
    <row r="455" spans="1:21" ht="14.25" customHeight="1" x14ac:dyDescent="0.25">
      <c r="A455" s="80" t="s">
        <v>2366</v>
      </c>
      <c r="B455" s="33" t="s">
        <v>145</v>
      </c>
      <c r="C455" s="33" t="s">
        <v>645</v>
      </c>
      <c r="D455" s="33" t="s">
        <v>1644</v>
      </c>
      <c r="E455" s="33" t="s">
        <v>1679</v>
      </c>
      <c r="F455" s="2" t="s">
        <v>1687</v>
      </c>
      <c r="G455" s="33" t="s">
        <v>1681</v>
      </c>
      <c r="H455" s="26" t="s">
        <v>167</v>
      </c>
      <c r="I455" s="79">
        <v>11.95</v>
      </c>
      <c r="J455" s="3">
        <v>0.75</v>
      </c>
      <c r="K455" s="139">
        <f t="shared" si="74"/>
        <v>20.912499999999998</v>
      </c>
      <c r="L455" s="103">
        <f t="shared" si="78"/>
        <v>18.821249999999999</v>
      </c>
      <c r="M455" s="103">
        <f t="shared" si="79"/>
        <v>17.924103749999997</v>
      </c>
      <c r="N455" s="108">
        <f t="shared" si="80"/>
        <v>25.094999999999995</v>
      </c>
      <c r="O455" s="64" t="s">
        <v>394</v>
      </c>
      <c r="P455" s="102">
        <f t="shared" si="75"/>
        <v>20.612719312499994</v>
      </c>
      <c r="Q455" s="102">
        <f t="shared" si="76"/>
        <v>23.00375</v>
      </c>
      <c r="R455" s="102">
        <f t="shared" si="77"/>
        <v>20.912499999999998</v>
      </c>
      <c r="S455" s="102">
        <f t="shared" si="81"/>
        <v>20.703375000000001</v>
      </c>
      <c r="T455" s="102">
        <f t="shared" si="82"/>
        <v>17.924103749999997</v>
      </c>
      <c r="U455" s="18">
        <f t="shared" si="83"/>
        <v>21.644437499999999</v>
      </c>
    </row>
    <row r="456" spans="1:21" ht="14.25" customHeight="1" x14ac:dyDescent="0.25">
      <c r="A456" s="80" t="s">
        <v>2367</v>
      </c>
      <c r="B456" s="33" t="s">
        <v>145</v>
      </c>
      <c r="C456" s="33" t="s">
        <v>645</v>
      </c>
      <c r="D456" s="33" t="s">
        <v>1644</v>
      </c>
      <c r="E456" s="33" t="s">
        <v>1679</v>
      </c>
      <c r="F456" s="2" t="s">
        <v>1688</v>
      </c>
      <c r="G456" s="33" t="s">
        <v>1681</v>
      </c>
      <c r="H456" s="26" t="s">
        <v>167</v>
      </c>
      <c r="I456" s="79">
        <v>11.95</v>
      </c>
      <c r="J456" s="3">
        <v>0.75</v>
      </c>
      <c r="K456" s="139">
        <f t="shared" si="74"/>
        <v>20.912499999999998</v>
      </c>
      <c r="L456" s="103">
        <f t="shared" si="78"/>
        <v>18.821249999999999</v>
      </c>
      <c r="M456" s="103">
        <f t="shared" si="79"/>
        <v>17.924103749999997</v>
      </c>
      <c r="N456" s="108">
        <f t="shared" si="80"/>
        <v>25.094999999999995</v>
      </c>
      <c r="O456" s="64" t="s">
        <v>394</v>
      </c>
      <c r="P456" s="102">
        <f t="shared" si="75"/>
        <v>20.612719312499994</v>
      </c>
      <c r="Q456" s="102">
        <f t="shared" si="76"/>
        <v>23.00375</v>
      </c>
      <c r="R456" s="102">
        <f t="shared" si="77"/>
        <v>20.912499999999998</v>
      </c>
      <c r="S456" s="102">
        <f t="shared" si="81"/>
        <v>20.703375000000001</v>
      </c>
      <c r="T456" s="102">
        <f t="shared" si="82"/>
        <v>17.924103749999997</v>
      </c>
      <c r="U456" s="18">
        <f t="shared" si="83"/>
        <v>21.644437499999999</v>
      </c>
    </row>
    <row r="457" spans="1:21" ht="14.25" customHeight="1" x14ac:dyDescent="0.25">
      <c r="A457" s="80" t="s">
        <v>2368</v>
      </c>
      <c r="B457" s="33" t="s">
        <v>145</v>
      </c>
      <c r="C457" s="33" t="s">
        <v>645</v>
      </c>
      <c r="D457" s="33" t="s">
        <v>1644</v>
      </c>
      <c r="E457" s="33" t="s">
        <v>1679</v>
      </c>
      <c r="F457" s="2" t="s">
        <v>1689</v>
      </c>
      <c r="G457" s="33" t="s">
        <v>1681</v>
      </c>
      <c r="H457" s="26" t="s">
        <v>167</v>
      </c>
      <c r="I457" s="79">
        <v>11.95</v>
      </c>
      <c r="J457" s="3">
        <v>0.75</v>
      </c>
      <c r="K457" s="139">
        <f t="shared" si="74"/>
        <v>20.912499999999998</v>
      </c>
      <c r="L457" s="103">
        <f t="shared" si="78"/>
        <v>18.821249999999999</v>
      </c>
      <c r="M457" s="103">
        <f t="shared" si="79"/>
        <v>17.924103749999997</v>
      </c>
      <c r="N457" s="108">
        <f t="shared" si="80"/>
        <v>25.094999999999995</v>
      </c>
      <c r="O457" s="64" t="s">
        <v>394</v>
      </c>
      <c r="P457" s="102">
        <f t="shared" si="75"/>
        <v>20.612719312499994</v>
      </c>
      <c r="Q457" s="102">
        <f t="shared" si="76"/>
        <v>23.00375</v>
      </c>
      <c r="R457" s="102">
        <f t="shared" si="77"/>
        <v>20.912499999999998</v>
      </c>
      <c r="S457" s="102">
        <f t="shared" si="81"/>
        <v>20.703375000000001</v>
      </c>
      <c r="T457" s="102">
        <f t="shared" si="82"/>
        <v>17.924103749999997</v>
      </c>
      <c r="U457" s="18">
        <f t="shared" si="83"/>
        <v>21.644437499999999</v>
      </c>
    </row>
    <row r="458" spans="1:21" ht="14.25" customHeight="1" x14ac:dyDescent="0.25">
      <c r="A458" s="80" t="s">
        <v>2369</v>
      </c>
      <c r="B458" s="33" t="s">
        <v>145</v>
      </c>
      <c r="C458" s="33" t="s">
        <v>645</v>
      </c>
      <c r="D458" s="33" t="s">
        <v>1644</v>
      </c>
      <c r="E458" s="33" t="s">
        <v>1679</v>
      </c>
      <c r="F458" s="2" t="s">
        <v>1690</v>
      </c>
      <c r="G458" s="33" t="s">
        <v>1681</v>
      </c>
      <c r="H458" s="26" t="s">
        <v>167</v>
      </c>
      <c r="I458" s="79">
        <v>11.95</v>
      </c>
      <c r="J458" s="3">
        <v>0.75</v>
      </c>
      <c r="K458" s="139">
        <f t="shared" si="74"/>
        <v>20.912499999999998</v>
      </c>
      <c r="L458" s="103">
        <f t="shared" si="78"/>
        <v>18.821249999999999</v>
      </c>
      <c r="M458" s="103">
        <f t="shared" si="79"/>
        <v>17.924103749999997</v>
      </c>
      <c r="N458" s="108">
        <f t="shared" si="80"/>
        <v>25.094999999999995</v>
      </c>
      <c r="O458" s="64" t="s">
        <v>394</v>
      </c>
      <c r="P458" s="102">
        <f t="shared" si="75"/>
        <v>20.612719312499994</v>
      </c>
      <c r="Q458" s="102">
        <f t="shared" si="76"/>
        <v>23.00375</v>
      </c>
      <c r="R458" s="102">
        <f t="shared" si="77"/>
        <v>20.912499999999998</v>
      </c>
      <c r="S458" s="102">
        <f t="shared" si="81"/>
        <v>20.703375000000001</v>
      </c>
      <c r="T458" s="102">
        <f t="shared" si="82"/>
        <v>17.924103749999997</v>
      </c>
      <c r="U458" s="18">
        <f t="shared" si="83"/>
        <v>21.644437499999999</v>
      </c>
    </row>
    <row r="459" spans="1:21" ht="14.25" customHeight="1" x14ac:dyDescent="0.25">
      <c r="A459" s="80" t="s">
        <v>2370</v>
      </c>
      <c r="B459" s="33" t="s">
        <v>145</v>
      </c>
      <c r="C459" s="33" t="s">
        <v>645</v>
      </c>
      <c r="D459" s="33" t="s">
        <v>1644</v>
      </c>
      <c r="E459" s="33" t="s">
        <v>1691</v>
      </c>
      <c r="F459" s="2" t="s">
        <v>1692</v>
      </c>
      <c r="G459" s="33" t="s">
        <v>1693</v>
      </c>
      <c r="H459" s="26" t="s">
        <v>167</v>
      </c>
      <c r="I459" s="79">
        <v>3.97</v>
      </c>
      <c r="J459" s="3">
        <v>0.75</v>
      </c>
      <c r="K459" s="139">
        <f t="shared" si="74"/>
        <v>6.9475000000000007</v>
      </c>
      <c r="L459" s="103">
        <f t="shared" si="78"/>
        <v>6.2527500000000007</v>
      </c>
      <c r="M459" s="103">
        <f t="shared" si="79"/>
        <v>5.9547022500000004</v>
      </c>
      <c r="N459" s="108">
        <f t="shared" si="80"/>
        <v>8.3369999999999997</v>
      </c>
      <c r="O459" s="64" t="s">
        <v>394</v>
      </c>
      <c r="P459" s="102">
        <f t="shared" si="75"/>
        <v>6.8479075874999999</v>
      </c>
      <c r="Q459" s="102">
        <f t="shared" si="76"/>
        <v>7.6422500000000015</v>
      </c>
      <c r="R459" s="102">
        <f t="shared" si="77"/>
        <v>6.9475000000000007</v>
      </c>
      <c r="S459" s="102">
        <f t="shared" si="81"/>
        <v>6.8780250000000009</v>
      </c>
      <c r="T459" s="102">
        <f t="shared" si="82"/>
        <v>5.9547022500000004</v>
      </c>
      <c r="U459" s="18">
        <f t="shared" si="83"/>
        <v>7.1906625000000002</v>
      </c>
    </row>
    <row r="460" spans="1:21" ht="14.25" customHeight="1" x14ac:dyDescent="0.25">
      <c r="A460" s="80" t="s">
        <v>2371</v>
      </c>
      <c r="B460" s="33" t="s">
        <v>145</v>
      </c>
      <c r="C460" s="33" t="s">
        <v>645</v>
      </c>
      <c r="D460" s="33" t="s">
        <v>1644</v>
      </c>
      <c r="E460" s="33" t="s">
        <v>1691</v>
      </c>
      <c r="F460" s="2" t="s">
        <v>1694</v>
      </c>
      <c r="G460" s="33" t="s">
        <v>1693</v>
      </c>
      <c r="H460" s="26" t="s">
        <v>167</v>
      </c>
      <c r="I460" s="79">
        <v>3.97</v>
      </c>
      <c r="J460" s="3">
        <v>0.75</v>
      </c>
      <c r="K460" s="139">
        <f t="shared" si="74"/>
        <v>6.9475000000000007</v>
      </c>
      <c r="L460" s="103">
        <f t="shared" si="78"/>
        <v>6.2527500000000007</v>
      </c>
      <c r="M460" s="103">
        <f t="shared" si="79"/>
        <v>5.9547022500000004</v>
      </c>
      <c r="N460" s="108">
        <f t="shared" si="80"/>
        <v>8.3369999999999997</v>
      </c>
      <c r="O460" s="64" t="s">
        <v>394</v>
      </c>
      <c r="P460" s="102">
        <f t="shared" si="75"/>
        <v>6.8479075874999999</v>
      </c>
      <c r="Q460" s="102">
        <f t="shared" si="76"/>
        <v>7.6422500000000015</v>
      </c>
      <c r="R460" s="102">
        <f t="shared" si="77"/>
        <v>6.9475000000000007</v>
      </c>
      <c r="S460" s="102">
        <f t="shared" si="81"/>
        <v>6.8780250000000009</v>
      </c>
      <c r="T460" s="102">
        <f t="shared" si="82"/>
        <v>5.9547022500000004</v>
      </c>
      <c r="U460" s="18">
        <f t="shared" si="83"/>
        <v>7.1906625000000002</v>
      </c>
    </row>
    <row r="461" spans="1:21" ht="14.25" customHeight="1" x14ac:dyDescent="0.25">
      <c r="A461" s="80" t="s">
        <v>2372</v>
      </c>
      <c r="B461" s="33" t="s">
        <v>145</v>
      </c>
      <c r="C461" s="33" t="s">
        <v>645</v>
      </c>
      <c r="D461" s="33" t="s">
        <v>1644</v>
      </c>
      <c r="E461" s="33" t="s">
        <v>1691</v>
      </c>
      <c r="F461" s="2" t="s">
        <v>1695</v>
      </c>
      <c r="G461" s="33" t="s">
        <v>1693</v>
      </c>
      <c r="H461" s="26" t="s">
        <v>167</v>
      </c>
      <c r="I461" s="79">
        <v>3.97</v>
      </c>
      <c r="J461" s="3">
        <v>0.75</v>
      </c>
      <c r="K461" s="139">
        <f t="shared" si="74"/>
        <v>6.9475000000000007</v>
      </c>
      <c r="L461" s="103">
        <f t="shared" si="78"/>
        <v>6.2527500000000007</v>
      </c>
      <c r="M461" s="103">
        <f t="shared" si="79"/>
        <v>5.9547022500000004</v>
      </c>
      <c r="N461" s="108">
        <f t="shared" si="80"/>
        <v>8.3369999999999997</v>
      </c>
      <c r="O461" s="64" t="s">
        <v>394</v>
      </c>
      <c r="P461" s="102">
        <f t="shared" si="75"/>
        <v>6.8479075874999999</v>
      </c>
      <c r="Q461" s="102">
        <f t="shared" si="76"/>
        <v>7.6422500000000015</v>
      </c>
      <c r="R461" s="102">
        <f t="shared" si="77"/>
        <v>6.9475000000000007</v>
      </c>
      <c r="S461" s="102">
        <f t="shared" si="81"/>
        <v>6.8780250000000009</v>
      </c>
      <c r="T461" s="102">
        <f t="shared" si="82"/>
        <v>5.9547022500000004</v>
      </c>
      <c r="U461" s="18">
        <f t="shared" si="83"/>
        <v>7.1906625000000002</v>
      </c>
    </row>
    <row r="462" spans="1:21" ht="14.25" customHeight="1" x14ac:dyDescent="0.25">
      <c r="A462" s="80" t="s">
        <v>2373</v>
      </c>
      <c r="B462" s="33" t="s">
        <v>145</v>
      </c>
      <c r="C462" s="33" t="s">
        <v>645</v>
      </c>
      <c r="D462" s="33" t="s">
        <v>1644</v>
      </c>
      <c r="E462" s="33" t="s">
        <v>1691</v>
      </c>
      <c r="F462" s="2" t="s">
        <v>1696</v>
      </c>
      <c r="G462" s="33" t="s">
        <v>1693</v>
      </c>
      <c r="H462" s="26" t="s">
        <v>167</v>
      </c>
      <c r="I462" s="79">
        <v>3.97</v>
      </c>
      <c r="J462" s="3">
        <v>0.75</v>
      </c>
      <c r="K462" s="139">
        <f t="shared" si="74"/>
        <v>6.9475000000000007</v>
      </c>
      <c r="L462" s="103">
        <f t="shared" si="78"/>
        <v>6.2527500000000007</v>
      </c>
      <c r="M462" s="103">
        <f t="shared" si="79"/>
        <v>5.9547022500000004</v>
      </c>
      <c r="N462" s="108">
        <f t="shared" si="80"/>
        <v>8.3369999999999997</v>
      </c>
      <c r="O462" s="64" t="s">
        <v>394</v>
      </c>
      <c r="P462" s="102">
        <f t="shared" si="75"/>
        <v>6.8479075874999999</v>
      </c>
      <c r="Q462" s="102">
        <f t="shared" si="76"/>
        <v>7.6422500000000015</v>
      </c>
      <c r="R462" s="102">
        <f t="shared" si="77"/>
        <v>6.9475000000000007</v>
      </c>
      <c r="S462" s="102">
        <f t="shared" si="81"/>
        <v>6.8780250000000009</v>
      </c>
      <c r="T462" s="102">
        <f t="shared" si="82"/>
        <v>5.9547022500000004</v>
      </c>
      <c r="U462" s="18">
        <f t="shared" si="83"/>
        <v>7.1906625000000002</v>
      </c>
    </row>
    <row r="463" spans="1:21" ht="14.25" customHeight="1" x14ac:dyDescent="0.25">
      <c r="A463" s="80" t="s">
        <v>2374</v>
      </c>
      <c r="B463" s="33" t="s">
        <v>145</v>
      </c>
      <c r="C463" s="33" t="s">
        <v>645</v>
      </c>
      <c r="D463" s="33" t="s">
        <v>1644</v>
      </c>
      <c r="E463" s="33" t="s">
        <v>1691</v>
      </c>
      <c r="F463" s="2" t="s">
        <v>1697</v>
      </c>
      <c r="G463" s="33" t="s">
        <v>1693</v>
      </c>
      <c r="H463" s="26" t="s">
        <v>167</v>
      </c>
      <c r="I463" s="79">
        <v>3.97</v>
      </c>
      <c r="J463" s="3">
        <v>0.75</v>
      </c>
      <c r="K463" s="139">
        <f t="shared" si="74"/>
        <v>6.9475000000000007</v>
      </c>
      <c r="L463" s="103">
        <f t="shared" si="78"/>
        <v>6.2527500000000007</v>
      </c>
      <c r="M463" s="103">
        <f t="shared" si="79"/>
        <v>5.9547022500000004</v>
      </c>
      <c r="N463" s="108">
        <f t="shared" si="80"/>
        <v>8.3369999999999997</v>
      </c>
      <c r="O463" s="64" t="s">
        <v>394</v>
      </c>
      <c r="P463" s="102">
        <f t="shared" si="75"/>
        <v>6.8479075874999999</v>
      </c>
      <c r="Q463" s="102">
        <f t="shared" si="76"/>
        <v>7.6422500000000015</v>
      </c>
      <c r="R463" s="102">
        <f t="shared" si="77"/>
        <v>6.9475000000000007</v>
      </c>
      <c r="S463" s="102">
        <f t="shared" si="81"/>
        <v>6.8780250000000009</v>
      </c>
      <c r="T463" s="102">
        <f t="shared" si="82"/>
        <v>5.9547022500000004</v>
      </c>
      <c r="U463" s="18">
        <f t="shared" si="83"/>
        <v>7.1906625000000002</v>
      </c>
    </row>
    <row r="464" spans="1:21" ht="14.25" customHeight="1" x14ac:dyDescent="0.25">
      <c r="A464" s="80" t="s">
        <v>2375</v>
      </c>
      <c r="B464" s="33" t="s">
        <v>145</v>
      </c>
      <c r="C464" s="33" t="s">
        <v>645</v>
      </c>
      <c r="D464" s="33" t="s">
        <v>1644</v>
      </c>
      <c r="E464" s="33" t="s">
        <v>1691</v>
      </c>
      <c r="F464" s="2" t="s">
        <v>1698</v>
      </c>
      <c r="G464" s="33" t="s">
        <v>1693</v>
      </c>
      <c r="H464" s="26" t="s">
        <v>167</v>
      </c>
      <c r="I464" s="79">
        <v>3.97</v>
      </c>
      <c r="J464" s="3">
        <v>0.75</v>
      </c>
      <c r="K464" s="139">
        <f t="shared" ref="K464:K527" si="84">I464*1.75</f>
        <v>6.9475000000000007</v>
      </c>
      <c r="L464" s="103">
        <f t="shared" si="78"/>
        <v>6.2527500000000007</v>
      </c>
      <c r="M464" s="103">
        <f t="shared" si="79"/>
        <v>5.9547022500000004</v>
      </c>
      <c r="N464" s="108">
        <f t="shared" si="80"/>
        <v>8.3369999999999997</v>
      </c>
      <c r="O464" s="64" t="s">
        <v>394</v>
      </c>
      <c r="P464" s="102">
        <f t="shared" si="75"/>
        <v>6.8479075874999999</v>
      </c>
      <c r="Q464" s="102">
        <f t="shared" si="76"/>
        <v>7.6422500000000015</v>
      </c>
      <c r="R464" s="102">
        <f t="shared" si="77"/>
        <v>6.9475000000000007</v>
      </c>
      <c r="S464" s="102">
        <f t="shared" si="81"/>
        <v>6.8780250000000009</v>
      </c>
      <c r="T464" s="102">
        <f t="shared" si="82"/>
        <v>5.9547022500000004</v>
      </c>
      <c r="U464" s="18">
        <f t="shared" si="83"/>
        <v>7.1906625000000002</v>
      </c>
    </row>
    <row r="465" spans="1:21" ht="14.25" customHeight="1" x14ac:dyDescent="0.25">
      <c r="A465" s="80" t="s">
        <v>2376</v>
      </c>
      <c r="B465" s="33" t="s">
        <v>145</v>
      </c>
      <c r="C465" s="33" t="s">
        <v>645</v>
      </c>
      <c r="D465" s="33" t="s">
        <v>1644</v>
      </c>
      <c r="E465" s="33" t="s">
        <v>1691</v>
      </c>
      <c r="F465" s="2" t="s">
        <v>1699</v>
      </c>
      <c r="G465" s="33" t="s">
        <v>1693</v>
      </c>
      <c r="H465" s="26" t="s">
        <v>167</v>
      </c>
      <c r="I465" s="79">
        <v>3.97</v>
      </c>
      <c r="J465" s="3">
        <v>0.75</v>
      </c>
      <c r="K465" s="139">
        <f t="shared" si="84"/>
        <v>6.9475000000000007</v>
      </c>
      <c r="L465" s="103">
        <f t="shared" si="78"/>
        <v>6.2527500000000007</v>
      </c>
      <c r="M465" s="103">
        <f t="shared" si="79"/>
        <v>5.9547022500000004</v>
      </c>
      <c r="N465" s="108">
        <f t="shared" si="80"/>
        <v>8.3369999999999997</v>
      </c>
      <c r="O465" s="64" t="s">
        <v>394</v>
      </c>
      <c r="P465" s="102">
        <f t="shared" si="75"/>
        <v>6.8479075874999999</v>
      </c>
      <c r="Q465" s="102">
        <f t="shared" si="76"/>
        <v>7.6422500000000015</v>
      </c>
      <c r="R465" s="102">
        <f t="shared" si="77"/>
        <v>6.9475000000000007</v>
      </c>
      <c r="S465" s="102">
        <f t="shared" si="81"/>
        <v>6.8780250000000009</v>
      </c>
      <c r="T465" s="102">
        <f t="shared" si="82"/>
        <v>5.9547022500000004</v>
      </c>
      <c r="U465" s="18">
        <f t="shared" si="83"/>
        <v>7.1906625000000002</v>
      </c>
    </row>
    <row r="466" spans="1:21" ht="14.25" customHeight="1" x14ac:dyDescent="0.25">
      <c r="A466" s="80" t="s">
        <v>2377</v>
      </c>
      <c r="B466" s="33" t="s">
        <v>145</v>
      </c>
      <c r="C466" s="33" t="s">
        <v>645</v>
      </c>
      <c r="D466" s="33" t="s">
        <v>1644</v>
      </c>
      <c r="E466" s="33" t="s">
        <v>1691</v>
      </c>
      <c r="F466" s="2" t="s">
        <v>1700</v>
      </c>
      <c r="G466" s="33" t="s">
        <v>1693</v>
      </c>
      <c r="H466" s="26" t="s">
        <v>167</v>
      </c>
      <c r="I466" s="79">
        <v>3.97</v>
      </c>
      <c r="J466" s="3">
        <v>0.75</v>
      </c>
      <c r="K466" s="139">
        <f t="shared" si="84"/>
        <v>6.9475000000000007</v>
      </c>
      <c r="L466" s="103">
        <f t="shared" si="78"/>
        <v>6.2527500000000007</v>
      </c>
      <c r="M466" s="103">
        <f t="shared" si="79"/>
        <v>5.9547022500000004</v>
      </c>
      <c r="N466" s="108">
        <f t="shared" si="80"/>
        <v>8.3369999999999997</v>
      </c>
      <c r="O466" s="64" t="s">
        <v>394</v>
      </c>
      <c r="P466" s="102">
        <f t="shared" si="75"/>
        <v>6.8479075874999999</v>
      </c>
      <c r="Q466" s="102">
        <f t="shared" si="76"/>
        <v>7.6422500000000015</v>
      </c>
      <c r="R466" s="102">
        <f t="shared" si="77"/>
        <v>6.9475000000000007</v>
      </c>
      <c r="S466" s="102">
        <f t="shared" si="81"/>
        <v>6.8780250000000009</v>
      </c>
      <c r="T466" s="102">
        <f t="shared" si="82"/>
        <v>5.9547022500000004</v>
      </c>
      <c r="U466" s="18">
        <f t="shared" si="83"/>
        <v>7.1906625000000002</v>
      </c>
    </row>
    <row r="467" spans="1:21" ht="14.25" customHeight="1" x14ac:dyDescent="0.25">
      <c r="A467" s="80" t="s">
        <v>2378</v>
      </c>
      <c r="B467" s="33" t="s">
        <v>145</v>
      </c>
      <c r="C467" s="33" t="s">
        <v>645</v>
      </c>
      <c r="D467" s="33" t="s">
        <v>1644</v>
      </c>
      <c r="E467" s="33" t="s">
        <v>1691</v>
      </c>
      <c r="F467" s="2" t="s">
        <v>1701</v>
      </c>
      <c r="G467" s="33" t="s">
        <v>1693</v>
      </c>
      <c r="H467" s="26" t="s">
        <v>167</v>
      </c>
      <c r="I467" s="79">
        <v>3.97</v>
      </c>
      <c r="J467" s="3">
        <v>0.75</v>
      </c>
      <c r="K467" s="139">
        <f t="shared" si="84"/>
        <v>6.9475000000000007</v>
      </c>
      <c r="L467" s="103">
        <f t="shared" si="78"/>
        <v>6.2527500000000007</v>
      </c>
      <c r="M467" s="103">
        <f t="shared" si="79"/>
        <v>5.9547022500000004</v>
      </c>
      <c r="N467" s="108">
        <f t="shared" si="80"/>
        <v>8.3369999999999997</v>
      </c>
      <c r="O467" s="64" t="s">
        <v>394</v>
      </c>
      <c r="P467" s="102">
        <f t="shared" si="75"/>
        <v>6.8479075874999999</v>
      </c>
      <c r="Q467" s="102">
        <f t="shared" si="76"/>
        <v>7.6422500000000015</v>
      </c>
      <c r="R467" s="102">
        <f t="shared" si="77"/>
        <v>6.9475000000000007</v>
      </c>
      <c r="S467" s="102">
        <f t="shared" si="81"/>
        <v>6.8780250000000009</v>
      </c>
      <c r="T467" s="102">
        <f t="shared" si="82"/>
        <v>5.9547022500000004</v>
      </c>
      <c r="U467" s="18">
        <f t="shared" si="83"/>
        <v>7.1906625000000002</v>
      </c>
    </row>
    <row r="468" spans="1:21" ht="14.25" customHeight="1" x14ac:dyDescent="0.25">
      <c r="A468" s="80" t="s">
        <v>2379</v>
      </c>
      <c r="B468" s="33" t="s">
        <v>145</v>
      </c>
      <c r="C468" s="33" t="s">
        <v>645</v>
      </c>
      <c r="D468" s="33" t="s">
        <v>1644</v>
      </c>
      <c r="E468" s="33" t="s">
        <v>1702</v>
      </c>
      <c r="F468" s="2" t="s">
        <v>1703</v>
      </c>
      <c r="G468" s="33" t="s">
        <v>1704</v>
      </c>
      <c r="H468" s="26" t="s">
        <v>167</v>
      </c>
      <c r="I468" s="79">
        <v>5.67</v>
      </c>
      <c r="J468" s="3">
        <v>0.75</v>
      </c>
      <c r="K468" s="139">
        <f t="shared" si="84"/>
        <v>9.9224999999999994</v>
      </c>
      <c r="L468" s="103">
        <f t="shared" si="78"/>
        <v>8.9302499999999991</v>
      </c>
      <c r="M468" s="103">
        <f t="shared" si="79"/>
        <v>8.5045747499999997</v>
      </c>
      <c r="N468" s="108">
        <f t="shared" si="80"/>
        <v>11.906999999999998</v>
      </c>
      <c r="O468" s="64" t="s">
        <v>394</v>
      </c>
      <c r="P468" s="102">
        <f t="shared" si="75"/>
        <v>9.7802609624999981</v>
      </c>
      <c r="Q468" s="102">
        <f t="shared" si="76"/>
        <v>10.91475</v>
      </c>
      <c r="R468" s="102">
        <f t="shared" si="77"/>
        <v>9.9224999999999994</v>
      </c>
      <c r="S468" s="102">
        <f t="shared" si="81"/>
        <v>9.8232750000000006</v>
      </c>
      <c r="T468" s="102">
        <f t="shared" si="82"/>
        <v>8.5045747499999997</v>
      </c>
      <c r="U468" s="18">
        <f t="shared" si="83"/>
        <v>10.269787499999998</v>
      </c>
    </row>
    <row r="469" spans="1:21" ht="14.25" customHeight="1" x14ac:dyDescent="0.25">
      <c r="A469" s="80" t="s">
        <v>2380</v>
      </c>
      <c r="B469" s="33" t="s">
        <v>145</v>
      </c>
      <c r="C469" s="33" t="s">
        <v>645</v>
      </c>
      <c r="D469" s="33" t="s">
        <v>1644</v>
      </c>
      <c r="E469" s="33" t="s">
        <v>1702</v>
      </c>
      <c r="F469" s="2" t="s">
        <v>1705</v>
      </c>
      <c r="G469" s="33" t="s">
        <v>1704</v>
      </c>
      <c r="H469" s="26" t="s">
        <v>167</v>
      </c>
      <c r="I469" s="79">
        <v>5.67</v>
      </c>
      <c r="J469" s="3">
        <v>0.75</v>
      </c>
      <c r="K469" s="139">
        <f t="shared" si="84"/>
        <v>9.9224999999999994</v>
      </c>
      <c r="L469" s="103">
        <f t="shared" si="78"/>
        <v>8.9302499999999991</v>
      </c>
      <c r="M469" s="103">
        <f t="shared" si="79"/>
        <v>8.5045747499999997</v>
      </c>
      <c r="N469" s="108">
        <f t="shared" si="80"/>
        <v>11.906999999999998</v>
      </c>
      <c r="O469" s="64" t="s">
        <v>394</v>
      </c>
      <c r="P469" s="102">
        <f t="shared" si="75"/>
        <v>9.7802609624999981</v>
      </c>
      <c r="Q469" s="102">
        <f t="shared" si="76"/>
        <v>10.91475</v>
      </c>
      <c r="R469" s="102">
        <f t="shared" si="77"/>
        <v>9.9224999999999994</v>
      </c>
      <c r="S469" s="102">
        <f t="shared" si="81"/>
        <v>9.8232750000000006</v>
      </c>
      <c r="T469" s="102">
        <f t="shared" si="82"/>
        <v>8.5045747499999997</v>
      </c>
      <c r="U469" s="18">
        <f t="shared" si="83"/>
        <v>10.269787499999998</v>
      </c>
    </row>
    <row r="470" spans="1:21" ht="14.25" customHeight="1" x14ac:dyDescent="0.25">
      <c r="A470" s="80" t="s">
        <v>2381</v>
      </c>
      <c r="B470" s="33" t="s">
        <v>145</v>
      </c>
      <c r="C470" s="33" t="s">
        <v>645</v>
      </c>
      <c r="D470" s="33" t="s">
        <v>1644</v>
      </c>
      <c r="E470" s="33" t="s">
        <v>1702</v>
      </c>
      <c r="F470" s="2" t="s">
        <v>1706</v>
      </c>
      <c r="G470" s="33" t="s">
        <v>1704</v>
      </c>
      <c r="H470" s="26" t="s">
        <v>167</v>
      </c>
      <c r="I470" s="79">
        <v>5.67</v>
      </c>
      <c r="J470" s="3">
        <v>0.75</v>
      </c>
      <c r="K470" s="139">
        <f t="shared" si="84"/>
        <v>9.9224999999999994</v>
      </c>
      <c r="L470" s="103">
        <f t="shared" si="78"/>
        <v>8.9302499999999991</v>
      </c>
      <c r="M470" s="103">
        <f t="shared" si="79"/>
        <v>8.5045747499999997</v>
      </c>
      <c r="N470" s="108">
        <f t="shared" si="80"/>
        <v>11.906999999999998</v>
      </c>
      <c r="O470" s="64" t="s">
        <v>394</v>
      </c>
      <c r="P470" s="102">
        <f t="shared" si="75"/>
        <v>9.7802609624999981</v>
      </c>
      <c r="Q470" s="102">
        <f t="shared" si="76"/>
        <v>10.91475</v>
      </c>
      <c r="R470" s="102">
        <f t="shared" si="77"/>
        <v>9.9224999999999994</v>
      </c>
      <c r="S470" s="102">
        <f t="shared" si="81"/>
        <v>9.8232750000000006</v>
      </c>
      <c r="T470" s="102">
        <f t="shared" si="82"/>
        <v>8.5045747499999997</v>
      </c>
      <c r="U470" s="18">
        <f t="shared" si="83"/>
        <v>10.269787499999998</v>
      </c>
    </row>
    <row r="471" spans="1:21" ht="14.25" customHeight="1" x14ac:dyDescent="0.25">
      <c r="A471" s="80" t="s">
        <v>2382</v>
      </c>
      <c r="B471" s="33" t="s">
        <v>145</v>
      </c>
      <c r="C471" s="33" t="s">
        <v>645</v>
      </c>
      <c r="D471" s="33" t="s">
        <v>1644</v>
      </c>
      <c r="E471" s="33" t="s">
        <v>1702</v>
      </c>
      <c r="F471" s="2" t="s">
        <v>1707</v>
      </c>
      <c r="G471" s="33" t="s">
        <v>1704</v>
      </c>
      <c r="H471" s="26" t="s">
        <v>167</v>
      </c>
      <c r="I471" s="79">
        <v>5.67</v>
      </c>
      <c r="J471" s="3">
        <v>0.75</v>
      </c>
      <c r="K471" s="139">
        <f t="shared" si="84"/>
        <v>9.9224999999999994</v>
      </c>
      <c r="L471" s="103">
        <f t="shared" si="78"/>
        <v>8.9302499999999991</v>
      </c>
      <c r="M471" s="103">
        <f t="shared" si="79"/>
        <v>8.5045747499999997</v>
      </c>
      <c r="N471" s="108">
        <f t="shared" si="80"/>
        <v>11.906999999999998</v>
      </c>
      <c r="O471" s="64" t="s">
        <v>394</v>
      </c>
      <c r="P471" s="102">
        <f t="shared" si="75"/>
        <v>9.7802609624999981</v>
      </c>
      <c r="Q471" s="102">
        <f t="shared" si="76"/>
        <v>10.91475</v>
      </c>
      <c r="R471" s="102">
        <f t="shared" si="77"/>
        <v>9.9224999999999994</v>
      </c>
      <c r="S471" s="102">
        <f t="shared" si="81"/>
        <v>9.8232750000000006</v>
      </c>
      <c r="T471" s="102">
        <f t="shared" si="82"/>
        <v>8.5045747499999997</v>
      </c>
      <c r="U471" s="18">
        <f t="shared" si="83"/>
        <v>10.269787499999998</v>
      </c>
    </row>
    <row r="472" spans="1:21" ht="14.25" customHeight="1" x14ac:dyDescent="0.25">
      <c r="A472" s="80" t="s">
        <v>2383</v>
      </c>
      <c r="B472" s="33" t="s">
        <v>145</v>
      </c>
      <c r="C472" s="33" t="s">
        <v>645</v>
      </c>
      <c r="D472" s="33" t="s">
        <v>1644</v>
      </c>
      <c r="E472" s="33" t="s">
        <v>1702</v>
      </c>
      <c r="F472" s="2" t="s">
        <v>1708</v>
      </c>
      <c r="G472" s="33" t="s">
        <v>1704</v>
      </c>
      <c r="H472" s="26" t="s">
        <v>167</v>
      </c>
      <c r="I472" s="79">
        <v>5.67</v>
      </c>
      <c r="J472" s="3">
        <v>0.75</v>
      </c>
      <c r="K472" s="139">
        <f t="shared" si="84"/>
        <v>9.9224999999999994</v>
      </c>
      <c r="L472" s="103">
        <f t="shared" si="78"/>
        <v>8.9302499999999991</v>
      </c>
      <c r="M472" s="103">
        <f t="shared" si="79"/>
        <v>8.5045747499999997</v>
      </c>
      <c r="N472" s="108">
        <f t="shared" si="80"/>
        <v>11.906999999999998</v>
      </c>
      <c r="O472" s="64" t="s">
        <v>394</v>
      </c>
      <c r="P472" s="102">
        <f t="shared" si="75"/>
        <v>9.7802609624999981</v>
      </c>
      <c r="Q472" s="102">
        <f t="shared" si="76"/>
        <v>10.91475</v>
      </c>
      <c r="R472" s="102">
        <f t="shared" si="77"/>
        <v>9.9224999999999994</v>
      </c>
      <c r="S472" s="102">
        <f t="shared" si="81"/>
        <v>9.8232750000000006</v>
      </c>
      <c r="T472" s="102">
        <f t="shared" si="82"/>
        <v>8.5045747499999997</v>
      </c>
      <c r="U472" s="18">
        <f t="shared" si="83"/>
        <v>10.269787499999998</v>
      </c>
    </row>
    <row r="473" spans="1:21" ht="14.25" customHeight="1" x14ac:dyDescent="0.25">
      <c r="A473" s="80" t="s">
        <v>2384</v>
      </c>
      <c r="B473" s="33" t="s">
        <v>145</v>
      </c>
      <c r="C473" s="33" t="s">
        <v>645</v>
      </c>
      <c r="D473" s="33" t="s">
        <v>1644</v>
      </c>
      <c r="E473" s="33" t="s">
        <v>1702</v>
      </c>
      <c r="F473" s="2" t="s">
        <v>1709</v>
      </c>
      <c r="G473" s="33" t="s">
        <v>1704</v>
      </c>
      <c r="H473" s="26" t="s">
        <v>167</v>
      </c>
      <c r="I473" s="79">
        <v>5.67</v>
      </c>
      <c r="J473" s="3">
        <v>0.75</v>
      </c>
      <c r="K473" s="139">
        <f t="shared" si="84"/>
        <v>9.9224999999999994</v>
      </c>
      <c r="L473" s="103">
        <f t="shared" si="78"/>
        <v>8.9302499999999991</v>
      </c>
      <c r="M473" s="103">
        <f t="shared" si="79"/>
        <v>8.5045747499999997</v>
      </c>
      <c r="N473" s="108">
        <f t="shared" si="80"/>
        <v>11.906999999999998</v>
      </c>
      <c r="O473" s="64" t="s">
        <v>394</v>
      </c>
      <c r="P473" s="102">
        <f t="shared" si="75"/>
        <v>9.7802609624999981</v>
      </c>
      <c r="Q473" s="102">
        <f t="shared" si="76"/>
        <v>10.91475</v>
      </c>
      <c r="R473" s="102">
        <f t="shared" si="77"/>
        <v>9.9224999999999994</v>
      </c>
      <c r="S473" s="102">
        <f t="shared" si="81"/>
        <v>9.8232750000000006</v>
      </c>
      <c r="T473" s="102">
        <f t="shared" si="82"/>
        <v>8.5045747499999997</v>
      </c>
      <c r="U473" s="18">
        <f t="shared" si="83"/>
        <v>10.269787499999998</v>
      </c>
    </row>
    <row r="474" spans="1:21" ht="14.25" customHeight="1" x14ac:dyDescent="0.25">
      <c r="A474" s="80" t="s">
        <v>2385</v>
      </c>
      <c r="B474" s="33" t="s">
        <v>145</v>
      </c>
      <c r="C474" s="33" t="s">
        <v>645</v>
      </c>
      <c r="D474" s="33" t="s">
        <v>1644</v>
      </c>
      <c r="E474" s="33" t="s">
        <v>1702</v>
      </c>
      <c r="F474" s="2" t="s">
        <v>1710</v>
      </c>
      <c r="G474" s="33" t="s">
        <v>1704</v>
      </c>
      <c r="H474" s="26" t="s">
        <v>167</v>
      </c>
      <c r="I474" s="79">
        <v>5.67</v>
      </c>
      <c r="J474" s="3">
        <v>0.75</v>
      </c>
      <c r="K474" s="139">
        <f t="shared" si="84"/>
        <v>9.9224999999999994</v>
      </c>
      <c r="L474" s="103">
        <f t="shared" si="78"/>
        <v>8.9302499999999991</v>
      </c>
      <c r="M474" s="103">
        <f t="shared" si="79"/>
        <v>8.5045747499999997</v>
      </c>
      <c r="N474" s="108">
        <f t="shared" si="80"/>
        <v>11.906999999999998</v>
      </c>
      <c r="O474" s="64" t="s">
        <v>394</v>
      </c>
      <c r="P474" s="102">
        <f t="shared" si="75"/>
        <v>9.7802609624999981</v>
      </c>
      <c r="Q474" s="102">
        <f t="shared" si="76"/>
        <v>10.91475</v>
      </c>
      <c r="R474" s="102">
        <f t="shared" si="77"/>
        <v>9.9224999999999994</v>
      </c>
      <c r="S474" s="102">
        <f t="shared" si="81"/>
        <v>9.8232750000000006</v>
      </c>
      <c r="T474" s="102">
        <f t="shared" si="82"/>
        <v>8.5045747499999997</v>
      </c>
      <c r="U474" s="18">
        <f t="shared" si="83"/>
        <v>10.269787499999998</v>
      </c>
    </row>
    <row r="475" spans="1:21" ht="14.25" customHeight="1" x14ac:dyDescent="0.25">
      <c r="A475" s="80" t="s">
        <v>2386</v>
      </c>
      <c r="B475" s="33" t="s">
        <v>145</v>
      </c>
      <c r="C475" s="33" t="s">
        <v>645</v>
      </c>
      <c r="D475" s="33" t="s">
        <v>1644</v>
      </c>
      <c r="E475" s="33" t="s">
        <v>1702</v>
      </c>
      <c r="F475" s="2" t="s">
        <v>1711</v>
      </c>
      <c r="G475" s="33" t="s">
        <v>1704</v>
      </c>
      <c r="H475" s="26" t="s">
        <v>167</v>
      </c>
      <c r="I475" s="79">
        <v>5.67</v>
      </c>
      <c r="J475" s="3">
        <v>0.75</v>
      </c>
      <c r="K475" s="139">
        <f t="shared" si="84"/>
        <v>9.9224999999999994</v>
      </c>
      <c r="L475" s="103">
        <f t="shared" si="78"/>
        <v>8.9302499999999991</v>
      </c>
      <c r="M475" s="103">
        <f t="shared" si="79"/>
        <v>8.5045747499999997</v>
      </c>
      <c r="N475" s="108">
        <f t="shared" si="80"/>
        <v>11.906999999999998</v>
      </c>
      <c r="O475" s="64" t="s">
        <v>394</v>
      </c>
      <c r="P475" s="102">
        <f t="shared" si="75"/>
        <v>9.7802609624999981</v>
      </c>
      <c r="Q475" s="102">
        <f t="shared" si="76"/>
        <v>10.91475</v>
      </c>
      <c r="R475" s="102">
        <f t="shared" si="77"/>
        <v>9.9224999999999994</v>
      </c>
      <c r="S475" s="102">
        <f t="shared" si="81"/>
        <v>9.8232750000000006</v>
      </c>
      <c r="T475" s="102">
        <f t="shared" si="82"/>
        <v>8.5045747499999997</v>
      </c>
      <c r="U475" s="18">
        <f t="shared" si="83"/>
        <v>10.269787499999998</v>
      </c>
    </row>
    <row r="476" spans="1:21" ht="14.25" customHeight="1" x14ac:dyDescent="0.25">
      <c r="A476" s="80" t="s">
        <v>2387</v>
      </c>
      <c r="B476" s="33" t="s">
        <v>145</v>
      </c>
      <c r="C476" s="33" t="s">
        <v>645</v>
      </c>
      <c r="D476" s="33" t="s">
        <v>1644</v>
      </c>
      <c r="E476" s="33" t="s">
        <v>1702</v>
      </c>
      <c r="F476" s="2" t="s">
        <v>1712</v>
      </c>
      <c r="G476" s="33" t="s">
        <v>1704</v>
      </c>
      <c r="H476" s="26" t="s">
        <v>167</v>
      </c>
      <c r="I476" s="79">
        <v>5.67</v>
      </c>
      <c r="J476" s="3">
        <v>0.75</v>
      </c>
      <c r="K476" s="139">
        <f t="shared" si="84"/>
        <v>9.9224999999999994</v>
      </c>
      <c r="L476" s="103">
        <f t="shared" si="78"/>
        <v>8.9302499999999991</v>
      </c>
      <c r="M476" s="103">
        <f t="shared" si="79"/>
        <v>8.5045747499999997</v>
      </c>
      <c r="N476" s="108">
        <f t="shared" si="80"/>
        <v>11.906999999999998</v>
      </c>
      <c r="O476" s="64" t="s">
        <v>394</v>
      </c>
      <c r="P476" s="102">
        <f t="shared" si="75"/>
        <v>9.7802609624999981</v>
      </c>
      <c r="Q476" s="102">
        <f t="shared" si="76"/>
        <v>10.91475</v>
      </c>
      <c r="R476" s="102">
        <f t="shared" si="77"/>
        <v>9.9224999999999994</v>
      </c>
      <c r="S476" s="102">
        <f t="shared" si="81"/>
        <v>9.8232750000000006</v>
      </c>
      <c r="T476" s="102">
        <f t="shared" si="82"/>
        <v>8.5045747499999997</v>
      </c>
      <c r="U476" s="18">
        <f t="shared" si="83"/>
        <v>10.269787499999998</v>
      </c>
    </row>
    <row r="477" spans="1:21" ht="14.25" customHeight="1" x14ac:dyDescent="0.25">
      <c r="A477" s="80" t="s">
        <v>2388</v>
      </c>
      <c r="B477" s="33" t="s">
        <v>145</v>
      </c>
      <c r="C477" s="33" t="s">
        <v>645</v>
      </c>
      <c r="D477" s="33" t="s">
        <v>1644</v>
      </c>
      <c r="E477" s="33" t="s">
        <v>1713</v>
      </c>
      <c r="F477" s="2" t="s">
        <v>1714</v>
      </c>
      <c r="G477" s="33" t="s">
        <v>1715</v>
      </c>
      <c r="H477" s="26" t="s">
        <v>167</v>
      </c>
      <c r="I477" s="79">
        <v>4.08</v>
      </c>
      <c r="J477" s="3">
        <v>0.75</v>
      </c>
      <c r="K477" s="139">
        <f t="shared" si="84"/>
        <v>7.1400000000000006</v>
      </c>
      <c r="L477" s="103">
        <f t="shared" si="78"/>
        <v>6.426000000000001</v>
      </c>
      <c r="M477" s="103">
        <f t="shared" si="79"/>
        <v>6.119694</v>
      </c>
      <c r="N477" s="108">
        <f t="shared" si="80"/>
        <v>8.5679999999999996</v>
      </c>
      <c r="O477" s="64" t="s">
        <v>394</v>
      </c>
      <c r="P477" s="102">
        <f t="shared" si="75"/>
        <v>7.0376480999999993</v>
      </c>
      <c r="Q477" s="102">
        <f t="shared" si="76"/>
        <v>7.854000000000001</v>
      </c>
      <c r="R477" s="102">
        <f t="shared" si="77"/>
        <v>7.1400000000000006</v>
      </c>
      <c r="S477" s="102">
        <f t="shared" si="81"/>
        <v>7.0686000000000018</v>
      </c>
      <c r="T477" s="102">
        <f t="shared" si="82"/>
        <v>6.119694</v>
      </c>
      <c r="U477" s="18">
        <f t="shared" si="83"/>
        <v>7.3899000000000008</v>
      </c>
    </row>
    <row r="478" spans="1:21" ht="14.25" customHeight="1" x14ac:dyDescent="0.25">
      <c r="A478" s="80" t="s">
        <v>2389</v>
      </c>
      <c r="B478" s="33" t="s">
        <v>145</v>
      </c>
      <c r="C478" s="33" t="s">
        <v>645</v>
      </c>
      <c r="D478" s="33" t="s">
        <v>1644</v>
      </c>
      <c r="E478" s="33" t="s">
        <v>1713</v>
      </c>
      <c r="F478" s="2" t="s">
        <v>1716</v>
      </c>
      <c r="G478" s="33" t="s">
        <v>1715</v>
      </c>
      <c r="H478" s="26" t="s">
        <v>167</v>
      </c>
      <c r="I478" s="79">
        <v>4.08</v>
      </c>
      <c r="J478" s="3">
        <v>0.75</v>
      </c>
      <c r="K478" s="139">
        <f t="shared" si="84"/>
        <v>7.1400000000000006</v>
      </c>
      <c r="L478" s="103">
        <f t="shared" si="78"/>
        <v>6.426000000000001</v>
      </c>
      <c r="M478" s="103">
        <f t="shared" si="79"/>
        <v>6.119694</v>
      </c>
      <c r="N478" s="108">
        <f t="shared" si="80"/>
        <v>8.5679999999999996</v>
      </c>
      <c r="O478" s="64" t="s">
        <v>394</v>
      </c>
      <c r="P478" s="102">
        <f t="shared" si="75"/>
        <v>7.0376480999999993</v>
      </c>
      <c r="Q478" s="102">
        <f t="shared" si="76"/>
        <v>7.854000000000001</v>
      </c>
      <c r="R478" s="102">
        <f t="shared" si="77"/>
        <v>7.1400000000000006</v>
      </c>
      <c r="S478" s="102">
        <f t="shared" si="81"/>
        <v>7.0686000000000018</v>
      </c>
      <c r="T478" s="102">
        <f t="shared" si="82"/>
        <v>6.119694</v>
      </c>
      <c r="U478" s="18">
        <f t="shared" si="83"/>
        <v>7.3899000000000008</v>
      </c>
    </row>
    <row r="479" spans="1:21" ht="14.25" customHeight="1" x14ac:dyDescent="0.25">
      <c r="A479" s="80" t="s">
        <v>2390</v>
      </c>
      <c r="B479" s="33" t="s">
        <v>145</v>
      </c>
      <c r="C479" s="33" t="s">
        <v>645</v>
      </c>
      <c r="D479" s="33" t="s">
        <v>1644</v>
      </c>
      <c r="E479" s="33" t="s">
        <v>1713</v>
      </c>
      <c r="F479" s="2" t="s">
        <v>1717</v>
      </c>
      <c r="G479" s="33" t="s">
        <v>1715</v>
      </c>
      <c r="H479" s="26" t="s">
        <v>167</v>
      </c>
      <c r="I479" s="79">
        <v>4.08</v>
      </c>
      <c r="J479" s="3">
        <v>0.75</v>
      </c>
      <c r="K479" s="139">
        <f t="shared" si="84"/>
        <v>7.1400000000000006</v>
      </c>
      <c r="L479" s="103">
        <f t="shared" si="78"/>
        <v>6.426000000000001</v>
      </c>
      <c r="M479" s="103">
        <f t="shared" si="79"/>
        <v>6.119694</v>
      </c>
      <c r="N479" s="108">
        <f t="shared" si="80"/>
        <v>8.5679999999999996</v>
      </c>
      <c r="O479" s="64" t="s">
        <v>394</v>
      </c>
      <c r="P479" s="102">
        <f t="shared" si="75"/>
        <v>7.0376480999999993</v>
      </c>
      <c r="Q479" s="102">
        <f t="shared" si="76"/>
        <v>7.854000000000001</v>
      </c>
      <c r="R479" s="102">
        <f t="shared" si="77"/>
        <v>7.1400000000000006</v>
      </c>
      <c r="S479" s="102">
        <f t="shared" si="81"/>
        <v>7.0686000000000018</v>
      </c>
      <c r="T479" s="102">
        <f t="shared" si="82"/>
        <v>6.119694</v>
      </c>
      <c r="U479" s="18">
        <f t="shared" si="83"/>
        <v>7.3899000000000008</v>
      </c>
    </row>
    <row r="480" spans="1:21" ht="14.25" customHeight="1" x14ac:dyDescent="0.25">
      <c r="A480" s="80" t="s">
        <v>2391</v>
      </c>
      <c r="B480" s="33" t="s">
        <v>145</v>
      </c>
      <c r="C480" s="33" t="s">
        <v>645</v>
      </c>
      <c r="D480" s="33" t="s">
        <v>1644</v>
      </c>
      <c r="E480" s="33" t="s">
        <v>1713</v>
      </c>
      <c r="F480" s="2" t="s">
        <v>1718</v>
      </c>
      <c r="G480" s="33" t="s">
        <v>1715</v>
      </c>
      <c r="H480" s="26" t="s">
        <v>167</v>
      </c>
      <c r="I480" s="79">
        <v>4.08</v>
      </c>
      <c r="J480" s="3">
        <v>0.75</v>
      </c>
      <c r="K480" s="139">
        <f t="shared" si="84"/>
        <v>7.1400000000000006</v>
      </c>
      <c r="L480" s="103">
        <f t="shared" si="78"/>
        <v>6.426000000000001</v>
      </c>
      <c r="M480" s="103">
        <f t="shared" si="79"/>
        <v>6.119694</v>
      </c>
      <c r="N480" s="108">
        <f t="shared" si="80"/>
        <v>8.5679999999999996</v>
      </c>
      <c r="O480" s="64" t="s">
        <v>394</v>
      </c>
      <c r="P480" s="102">
        <f t="shared" si="75"/>
        <v>7.0376480999999993</v>
      </c>
      <c r="Q480" s="102">
        <f t="shared" si="76"/>
        <v>7.854000000000001</v>
      </c>
      <c r="R480" s="102">
        <f t="shared" si="77"/>
        <v>7.1400000000000006</v>
      </c>
      <c r="S480" s="102">
        <f t="shared" si="81"/>
        <v>7.0686000000000018</v>
      </c>
      <c r="T480" s="102">
        <f t="shared" si="82"/>
        <v>6.119694</v>
      </c>
      <c r="U480" s="18">
        <f t="shared" si="83"/>
        <v>7.3899000000000008</v>
      </c>
    </row>
    <row r="481" spans="1:21" ht="14.25" customHeight="1" x14ac:dyDescent="0.25">
      <c r="A481" s="80" t="s">
        <v>2392</v>
      </c>
      <c r="B481" s="33" t="s">
        <v>145</v>
      </c>
      <c r="C481" s="33" t="s">
        <v>645</v>
      </c>
      <c r="D481" s="33" t="s">
        <v>1644</v>
      </c>
      <c r="E481" s="33" t="s">
        <v>1713</v>
      </c>
      <c r="F481" s="2" t="s">
        <v>1719</v>
      </c>
      <c r="G481" s="33" t="s">
        <v>1715</v>
      </c>
      <c r="H481" s="26" t="s">
        <v>167</v>
      </c>
      <c r="I481" s="79">
        <v>4.08</v>
      </c>
      <c r="J481" s="3">
        <v>0.75</v>
      </c>
      <c r="K481" s="139">
        <f t="shared" si="84"/>
        <v>7.1400000000000006</v>
      </c>
      <c r="L481" s="103">
        <f t="shared" si="78"/>
        <v>6.426000000000001</v>
      </c>
      <c r="M481" s="103">
        <f t="shared" si="79"/>
        <v>6.119694</v>
      </c>
      <c r="N481" s="108">
        <f t="shared" si="80"/>
        <v>8.5679999999999996</v>
      </c>
      <c r="O481" s="64" t="s">
        <v>394</v>
      </c>
      <c r="P481" s="102">
        <f t="shared" si="75"/>
        <v>7.0376480999999993</v>
      </c>
      <c r="Q481" s="102">
        <f t="shared" si="76"/>
        <v>7.854000000000001</v>
      </c>
      <c r="R481" s="102">
        <f t="shared" si="77"/>
        <v>7.1400000000000006</v>
      </c>
      <c r="S481" s="102">
        <f t="shared" si="81"/>
        <v>7.0686000000000018</v>
      </c>
      <c r="T481" s="102">
        <f t="shared" si="82"/>
        <v>6.119694</v>
      </c>
      <c r="U481" s="18">
        <f t="shared" si="83"/>
        <v>7.3899000000000008</v>
      </c>
    </row>
    <row r="482" spans="1:21" ht="14.25" customHeight="1" x14ac:dyDescent="0.25">
      <c r="A482" s="80" t="s">
        <v>2393</v>
      </c>
      <c r="B482" s="33" t="s">
        <v>145</v>
      </c>
      <c r="C482" s="33" t="s">
        <v>645</v>
      </c>
      <c r="D482" s="33" t="s">
        <v>1644</v>
      </c>
      <c r="E482" s="33" t="s">
        <v>1713</v>
      </c>
      <c r="F482" s="2" t="s">
        <v>1720</v>
      </c>
      <c r="G482" s="33" t="s">
        <v>1715</v>
      </c>
      <c r="H482" s="26" t="s">
        <v>167</v>
      </c>
      <c r="I482" s="79">
        <v>4.08</v>
      </c>
      <c r="J482" s="3">
        <v>0.75</v>
      </c>
      <c r="K482" s="139">
        <f t="shared" si="84"/>
        <v>7.1400000000000006</v>
      </c>
      <c r="L482" s="103">
        <f t="shared" si="78"/>
        <v>6.426000000000001</v>
      </c>
      <c r="M482" s="103">
        <f t="shared" si="79"/>
        <v>6.119694</v>
      </c>
      <c r="N482" s="108">
        <f t="shared" si="80"/>
        <v>8.5679999999999996</v>
      </c>
      <c r="O482" s="64" t="s">
        <v>394</v>
      </c>
      <c r="P482" s="102">
        <f t="shared" si="75"/>
        <v>7.0376480999999993</v>
      </c>
      <c r="Q482" s="102">
        <f t="shared" si="76"/>
        <v>7.854000000000001</v>
      </c>
      <c r="R482" s="102">
        <f t="shared" si="77"/>
        <v>7.1400000000000006</v>
      </c>
      <c r="S482" s="102">
        <f t="shared" si="81"/>
        <v>7.0686000000000018</v>
      </c>
      <c r="T482" s="102">
        <f t="shared" si="82"/>
        <v>6.119694</v>
      </c>
      <c r="U482" s="18">
        <f t="shared" si="83"/>
        <v>7.3899000000000008</v>
      </c>
    </row>
    <row r="483" spans="1:21" ht="14.25" customHeight="1" x14ac:dyDescent="0.25">
      <c r="A483" s="80" t="s">
        <v>2394</v>
      </c>
      <c r="B483" s="33" t="s">
        <v>145</v>
      </c>
      <c r="C483" s="33" t="s">
        <v>645</v>
      </c>
      <c r="D483" s="33" t="s">
        <v>1644</v>
      </c>
      <c r="E483" s="33" t="s">
        <v>1713</v>
      </c>
      <c r="F483" s="2" t="s">
        <v>1721</v>
      </c>
      <c r="G483" s="33" t="s">
        <v>1715</v>
      </c>
      <c r="H483" s="26" t="s">
        <v>167</v>
      </c>
      <c r="I483" s="79">
        <v>4.08</v>
      </c>
      <c r="J483" s="3">
        <v>0.75</v>
      </c>
      <c r="K483" s="139">
        <f t="shared" si="84"/>
        <v>7.1400000000000006</v>
      </c>
      <c r="L483" s="103">
        <f t="shared" si="78"/>
        <v>6.426000000000001</v>
      </c>
      <c r="M483" s="103">
        <f t="shared" si="79"/>
        <v>6.119694</v>
      </c>
      <c r="N483" s="108">
        <f t="shared" si="80"/>
        <v>8.5679999999999996</v>
      </c>
      <c r="O483" s="64" t="s">
        <v>394</v>
      </c>
      <c r="P483" s="102">
        <f t="shared" si="75"/>
        <v>7.0376480999999993</v>
      </c>
      <c r="Q483" s="102">
        <f t="shared" si="76"/>
        <v>7.854000000000001</v>
      </c>
      <c r="R483" s="102">
        <f t="shared" si="77"/>
        <v>7.1400000000000006</v>
      </c>
      <c r="S483" s="102">
        <f t="shared" si="81"/>
        <v>7.0686000000000018</v>
      </c>
      <c r="T483" s="102">
        <f t="shared" si="82"/>
        <v>6.119694</v>
      </c>
      <c r="U483" s="18">
        <f t="shared" si="83"/>
        <v>7.3899000000000008</v>
      </c>
    </row>
    <row r="484" spans="1:21" ht="14.25" customHeight="1" x14ac:dyDescent="0.25">
      <c r="A484" s="80" t="s">
        <v>2395</v>
      </c>
      <c r="B484" s="33" t="s">
        <v>145</v>
      </c>
      <c r="C484" s="33" t="s">
        <v>645</v>
      </c>
      <c r="D484" s="33" t="s">
        <v>1644</v>
      </c>
      <c r="E484" s="33" t="s">
        <v>1713</v>
      </c>
      <c r="F484" s="2" t="s">
        <v>1722</v>
      </c>
      <c r="G484" s="33" t="s">
        <v>1715</v>
      </c>
      <c r="H484" s="26" t="s">
        <v>167</v>
      </c>
      <c r="I484" s="79">
        <v>4.08</v>
      </c>
      <c r="J484" s="3">
        <v>0.75</v>
      </c>
      <c r="K484" s="139">
        <f t="shared" si="84"/>
        <v>7.1400000000000006</v>
      </c>
      <c r="L484" s="103">
        <f t="shared" si="78"/>
        <v>6.426000000000001</v>
      </c>
      <c r="M484" s="103">
        <f t="shared" si="79"/>
        <v>6.119694</v>
      </c>
      <c r="N484" s="108">
        <f t="shared" si="80"/>
        <v>8.5679999999999996</v>
      </c>
      <c r="O484" s="64" t="s">
        <v>394</v>
      </c>
      <c r="P484" s="102">
        <f t="shared" si="75"/>
        <v>7.0376480999999993</v>
      </c>
      <c r="Q484" s="102">
        <f t="shared" si="76"/>
        <v>7.854000000000001</v>
      </c>
      <c r="R484" s="102">
        <f t="shared" si="77"/>
        <v>7.1400000000000006</v>
      </c>
      <c r="S484" s="102">
        <f t="shared" si="81"/>
        <v>7.0686000000000018</v>
      </c>
      <c r="T484" s="102">
        <f t="shared" si="82"/>
        <v>6.119694</v>
      </c>
      <c r="U484" s="18">
        <f t="shared" si="83"/>
        <v>7.3899000000000008</v>
      </c>
    </row>
    <row r="485" spans="1:21" ht="14.25" customHeight="1" x14ac:dyDescent="0.25">
      <c r="A485" s="80" t="s">
        <v>2396</v>
      </c>
      <c r="B485" s="33" t="s">
        <v>145</v>
      </c>
      <c r="C485" s="33" t="s">
        <v>645</v>
      </c>
      <c r="D485" s="33" t="s">
        <v>1644</v>
      </c>
      <c r="E485" s="33" t="s">
        <v>1713</v>
      </c>
      <c r="F485" s="2" t="s">
        <v>1723</v>
      </c>
      <c r="G485" s="33" t="s">
        <v>1715</v>
      </c>
      <c r="H485" s="26" t="s">
        <v>167</v>
      </c>
      <c r="I485" s="79">
        <v>4.08</v>
      </c>
      <c r="J485" s="3">
        <v>0.75</v>
      </c>
      <c r="K485" s="139">
        <f t="shared" si="84"/>
        <v>7.1400000000000006</v>
      </c>
      <c r="L485" s="103">
        <f t="shared" si="78"/>
        <v>6.426000000000001</v>
      </c>
      <c r="M485" s="103">
        <f t="shared" si="79"/>
        <v>6.119694</v>
      </c>
      <c r="N485" s="108">
        <f t="shared" si="80"/>
        <v>8.5679999999999996</v>
      </c>
      <c r="O485" s="64" t="s">
        <v>394</v>
      </c>
      <c r="P485" s="102">
        <f t="shared" si="75"/>
        <v>7.0376480999999993</v>
      </c>
      <c r="Q485" s="102">
        <f t="shared" si="76"/>
        <v>7.854000000000001</v>
      </c>
      <c r="R485" s="102">
        <f t="shared" si="77"/>
        <v>7.1400000000000006</v>
      </c>
      <c r="S485" s="102">
        <f t="shared" si="81"/>
        <v>7.0686000000000018</v>
      </c>
      <c r="T485" s="102">
        <f t="shared" si="82"/>
        <v>6.119694</v>
      </c>
      <c r="U485" s="18">
        <f t="shared" si="83"/>
        <v>7.3899000000000008</v>
      </c>
    </row>
    <row r="486" spans="1:21" ht="14.25" customHeight="1" x14ac:dyDescent="0.25">
      <c r="A486" s="80" t="s">
        <v>2397</v>
      </c>
      <c r="B486" s="33" t="s">
        <v>145</v>
      </c>
      <c r="C486" s="33" t="s">
        <v>645</v>
      </c>
      <c r="D486" s="33" t="s">
        <v>1644</v>
      </c>
      <c r="E486" s="33" t="s">
        <v>1713</v>
      </c>
      <c r="F486" s="2" t="s">
        <v>1724</v>
      </c>
      <c r="G486" s="33" t="s">
        <v>1715</v>
      </c>
      <c r="H486" s="26" t="s">
        <v>167</v>
      </c>
      <c r="I486" s="79">
        <v>4.08</v>
      </c>
      <c r="J486" s="3">
        <v>0.75</v>
      </c>
      <c r="K486" s="139">
        <f t="shared" si="84"/>
        <v>7.1400000000000006</v>
      </c>
      <c r="L486" s="103">
        <f t="shared" si="78"/>
        <v>6.426000000000001</v>
      </c>
      <c r="M486" s="103">
        <f t="shared" si="79"/>
        <v>6.119694</v>
      </c>
      <c r="N486" s="108">
        <f t="shared" si="80"/>
        <v>8.5679999999999996</v>
      </c>
      <c r="O486" s="64" t="s">
        <v>394</v>
      </c>
      <c r="P486" s="102">
        <f t="shared" si="75"/>
        <v>7.0376480999999993</v>
      </c>
      <c r="Q486" s="102">
        <f t="shared" si="76"/>
        <v>7.854000000000001</v>
      </c>
      <c r="R486" s="102">
        <f t="shared" si="77"/>
        <v>7.1400000000000006</v>
      </c>
      <c r="S486" s="102">
        <f t="shared" si="81"/>
        <v>7.0686000000000018</v>
      </c>
      <c r="T486" s="102">
        <f t="shared" si="82"/>
        <v>6.119694</v>
      </c>
      <c r="U486" s="18">
        <f t="shared" si="83"/>
        <v>7.3899000000000008</v>
      </c>
    </row>
    <row r="487" spans="1:21" ht="14.25" customHeight="1" x14ac:dyDescent="0.25">
      <c r="A487" s="80" t="s">
        <v>2398</v>
      </c>
      <c r="B487" s="33" t="s">
        <v>145</v>
      </c>
      <c r="C487" s="33" t="s">
        <v>645</v>
      </c>
      <c r="D487" s="33" t="s">
        <v>1644</v>
      </c>
      <c r="E487" s="33" t="s">
        <v>1725</v>
      </c>
      <c r="F487" s="2" t="s">
        <v>1726</v>
      </c>
      <c r="G487" s="33" t="s">
        <v>1727</v>
      </c>
      <c r="H487" s="26" t="s">
        <v>167</v>
      </c>
      <c r="I487" s="79">
        <v>5.67</v>
      </c>
      <c r="J487" s="3">
        <v>0.75</v>
      </c>
      <c r="K487" s="139">
        <f t="shared" si="84"/>
        <v>9.9224999999999994</v>
      </c>
      <c r="L487" s="103">
        <f t="shared" si="78"/>
        <v>8.9302499999999991</v>
      </c>
      <c r="M487" s="103">
        <f t="shared" si="79"/>
        <v>8.5045747499999997</v>
      </c>
      <c r="N487" s="108">
        <f t="shared" si="80"/>
        <v>11.906999999999998</v>
      </c>
      <c r="O487" s="64" t="s">
        <v>394</v>
      </c>
      <c r="P487" s="102">
        <f t="shared" si="75"/>
        <v>9.7802609624999981</v>
      </c>
      <c r="Q487" s="102">
        <f t="shared" si="76"/>
        <v>10.91475</v>
      </c>
      <c r="R487" s="102">
        <f t="shared" si="77"/>
        <v>9.9224999999999994</v>
      </c>
      <c r="S487" s="102">
        <f t="shared" si="81"/>
        <v>9.8232750000000006</v>
      </c>
      <c r="T487" s="102">
        <f t="shared" si="82"/>
        <v>8.5045747499999997</v>
      </c>
      <c r="U487" s="18">
        <f t="shared" si="83"/>
        <v>10.269787499999998</v>
      </c>
    </row>
    <row r="488" spans="1:21" ht="14.25" customHeight="1" x14ac:dyDescent="0.25">
      <c r="A488" s="80" t="s">
        <v>2399</v>
      </c>
      <c r="B488" s="33" t="s">
        <v>145</v>
      </c>
      <c r="C488" s="33" t="s">
        <v>645</v>
      </c>
      <c r="D488" s="33" t="s">
        <v>1644</v>
      </c>
      <c r="E488" s="33" t="s">
        <v>1725</v>
      </c>
      <c r="F488" s="2" t="s">
        <v>1728</v>
      </c>
      <c r="G488" s="33" t="s">
        <v>1727</v>
      </c>
      <c r="H488" s="26" t="s">
        <v>167</v>
      </c>
      <c r="I488" s="79">
        <v>5.67</v>
      </c>
      <c r="J488" s="3">
        <v>0.75</v>
      </c>
      <c r="K488" s="139">
        <f t="shared" si="84"/>
        <v>9.9224999999999994</v>
      </c>
      <c r="L488" s="103">
        <f t="shared" si="78"/>
        <v>8.9302499999999991</v>
      </c>
      <c r="M488" s="103">
        <f t="shared" si="79"/>
        <v>8.5045747499999997</v>
      </c>
      <c r="N488" s="108">
        <f t="shared" si="80"/>
        <v>11.906999999999998</v>
      </c>
      <c r="O488" s="64" t="s">
        <v>394</v>
      </c>
      <c r="P488" s="102">
        <f t="shared" si="75"/>
        <v>9.7802609624999981</v>
      </c>
      <c r="Q488" s="102">
        <f t="shared" si="76"/>
        <v>10.91475</v>
      </c>
      <c r="R488" s="102">
        <f t="shared" si="77"/>
        <v>9.9224999999999994</v>
      </c>
      <c r="S488" s="102">
        <f t="shared" si="81"/>
        <v>9.8232750000000006</v>
      </c>
      <c r="T488" s="102">
        <f t="shared" si="82"/>
        <v>8.5045747499999997</v>
      </c>
      <c r="U488" s="18">
        <f t="shared" si="83"/>
        <v>10.269787499999998</v>
      </c>
    </row>
    <row r="489" spans="1:21" ht="14.25" customHeight="1" x14ac:dyDescent="0.25">
      <c r="A489" s="80" t="s">
        <v>2400</v>
      </c>
      <c r="B489" s="33" t="s">
        <v>145</v>
      </c>
      <c r="C489" s="33" t="s">
        <v>645</v>
      </c>
      <c r="D489" s="33" t="s">
        <v>1644</v>
      </c>
      <c r="E489" s="33" t="s">
        <v>1725</v>
      </c>
      <c r="F489" s="2" t="s">
        <v>1729</v>
      </c>
      <c r="G489" s="33" t="s">
        <v>1727</v>
      </c>
      <c r="H489" s="26" t="s">
        <v>167</v>
      </c>
      <c r="I489" s="79">
        <v>5.67</v>
      </c>
      <c r="J489" s="3">
        <v>0.75</v>
      </c>
      <c r="K489" s="139">
        <f t="shared" si="84"/>
        <v>9.9224999999999994</v>
      </c>
      <c r="L489" s="103">
        <f t="shared" si="78"/>
        <v>8.9302499999999991</v>
      </c>
      <c r="M489" s="103">
        <f t="shared" si="79"/>
        <v>8.5045747499999997</v>
      </c>
      <c r="N489" s="108">
        <f t="shared" si="80"/>
        <v>11.906999999999998</v>
      </c>
      <c r="O489" s="64" t="s">
        <v>394</v>
      </c>
      <c r="P489" s="102">
        <f t="shared" si="75"/>
        <v>9.7802609624999981</v>
      </c>
      <c r="Q489" s="102">
        <f t="shared" si="76"/>
        <v>10.91475</v>
      </c>
      <c r="R489" s="102">
        <f t="shared" si="77"/>
        <v>9.9224999999999994</v>
      </c>
      <c r="S489" s="102">
        <f t="shared" si="81"/>
        <v>9.8232750000000006</v>
      </c>
      <c r="T489" s="102">
        <f t="shared" si="82"/>
        <v>8.5045747499999997</v>
      </c>
      <c r="U489" s="18">
        <f t="shared" si="83"/>
        <v>10.269787499999998</v>
      </c>
    </row>
    <row r="490" spans="1:21" ht="14.25" customHeight="1" x14ac:dyDescent="0.25">
      <c r="A490" s="80" t="s">
        <v>2401</v>
      </c>
      <c r="B490" s="33" t="s">
        <v>145</v>
      </c>
      <c r="C490" s="33" t="s">
        <v>645</v>
      </c>
      <c r="D490" s="33" t="s">
        <v>1644</v>
      </c>
      <c r="E490" s="33" t="s">
        <v>1725</v>
      </c>
      <c r="F490" s="2" t="s">
        <v>1730</v>
      </c>
      <c r="G490" s="33" t="s">
        <v>1727</v>
      </c>
      <c r="H490" s="26" t="s">
        <v>167</v>
      </c>
      <c r="I490" s="79">
        <v>5.67</v>
      </c>
      <c r="J490" s="3">
        <v>0.75</v>
      </c>
      <c r="K490" s="139">
        <f t="shared" si="84"/>
        <v>9.9224999999999994</v>
      </c>
      <c r="L490" s="103">
        <f t="shared" si="78"/>
        <v>8.9302499999999991</v>
      </c>
      <c r="M490" s="103">
        <f t="shared" si="79"/>
        <v>8.5045747499999997</v>
      </c>
      <c r="N490" s="108">
        <f t="shared" si="80"/>
        <v>11.906999999999998</v>
      </c>
      <c r="O490" s="64" t="s">
        <v>394</v>
      </c>
      <c r="P490" s="102">
        <f t="shared" si="75"/>
        <v>9.7802609624999981</v>
      </c>
      <c r="Q490" s="102">
        <f t="shared" si="76"/>
        <v>10.91475</v>
      </c>
      <c r="R490" s="102">
        <f t="shared" si="77"/>
        <v>9.9224999999999994</v>
      </c>
      <c r="S490" s="102">
        <f t="shared" si="81"/>
        <v>9.8232750000000006</v>
      </c>
      <c r="T490" s="102">
        <f t="shared" si="82"/>
        <v>8.5045747499999997</v>
      </c>
      <c r="U490" s="18">
        <f t="shared" si="83"/>
        <v>10.269787499999998</v>
      </c>
    </row>
    <row r="491" spans="1:21" ht="14.25" customHeight="1" x14ac:dyDescent="0.25">
      <c r="A491" s="80" t="s">
        <v>2402</v>
      </c>
      <c r="B491" s="33" t="s">
        <v>145</v>
      </c>
      <c r="C491" s="33" t="s">
        <v>645</v>
      </c>
      <c r="D491" s="33" t="s">
        <v>1644</v>
      </c>
      <c r="E491" s="33" t="s">
        <v>1725</v>
      </c>
      <c r="F491" s="2" t="s">
        <v>1731</v>
      </c>
      <c r="G491" s="33" t="s">
        <v>1727</v>
      </c>
      <c r="H491" s="26" t="s">
        <v>167</v>
      </c>
      <c r="I491" s="79">
        <v>5.67</v>
      </c>
      <c r="J491" s="3">
        <v>0.75</v>
      </c>
      <c r="K491" s="139">
        <f t="shared" si="84"/>
        <v>9.9224999999999994</v>
      </c>
      <c r="L491" s="103">
        <f t="shared" si="78"/>
        <v>8.9302499999999991</v>
      </c>
      <c r="M491" s="103">
        <f t="shared" si="79"/>
        <v>8.5045747499999997</v>
      </c>
      <c r="N491" s="108">
        <f t="shared" si="80"/>
        <v>11.906999999999998</v>
      </c>
      <c r="O491" s="64" t="s">
        <v>394</v>
      </c>
      <c r="P491" s="102">
        <f t="shared" si="75"/>
        <v>9.7802609624999981</v>
      </c>
      <c r="Q491" s="102">
        <f t="shared" si="76"/>
        <v>10.91475</v>
      </c>
      <c r="R491" s="102">
        <f t="shared" si="77"/>
        <v>9.9224999999999994</v>
      </c>
      <c r="S491" s="102">
        <f t="shared" si="81"/>
        <v>9.8232750000000006</v>
      </c>
      <c r="T491" s="102">
        <f t="shared" si="82"/>
        <v>8.5045747499999997</v>
      </c>
      <c r="U491" s="18">
        <f t="shared" si="83"/>
        <v>10.269787499999998</v>
      </c>
    </row>
    <row r="492" spans="1:21" ht="14.25" customHeight="1" x14ac:dyDescent="0.25">
      <c r="A492" s="80" t="s">
        <v>2403</v>
      </c>
      <c r="B492" s="33" t="s">
        <v>145</v>
      </c>
      <c r="C492" s="33" t="s">
        <v>645</v>
      </c>
      <c r="D492" s="33" t="s">
        <v>1644</v>
      </c>
      <c r="E492" s="33" t="s">
        <v>1725</v>
      </c>
      <c r="F492" s="2" t="s">
        <v>1732</v>
      </c>
      <c r="G492" s="33" t="s">
        <v>1727</v>
      </c>
      <c r="H492" s="26" t="s">
        <v>167</v>
      </c>
      <c r="I492" s="79">
        <v>5.67</v>
      </c>
      <c r="J492" s="3">
        <v>0.75</v>
      </c>
      <c r="K492" s="139">
        <f t="shared" si="84"/>
        <v>9.9224999999999994</v>
      </c>
      <c r="L492" s="103">
        <f t="shared" si="78"/>
        <v>8.9302499999999991</v>
      </c>
      <c r="M492" s="103">
        <f t="shared" si="79"/>
        <v>8.5045747499999997</v>
      </c>
      <c r="N492" s="108">
        <f t="shared" si="80"/>
        <v>11.906999999999998</v>
      </c>
      <c r="O492" s="64" t="s">
        <v>394</v>
      </c>
      <c r="P492" s="102">
        <f t="shared" si="75"/>
        <v>9.7802609624999981</v>
      </c>
      <c r="Q492" s="102">
        <f t="shared" si="76"/>
        <v>10.91475</v>
      </c>
      <c r="R492" s="102">
        <f t="shared" si="77"/>
        <v>9.9224999999999994</v>
      </c>
      <c r="S492" s="102">
        <f t="shared" si="81"/>
        <v>9.8232750000000006</v>
      </c>
      <c r="T492" s="102">
        <f t="shared" si="82"/>
        <v>8.5045747499999997</v>
      </c>
      <c r="U492" s="18">
        <f t="shared" si="83"/>
        <v>10.269787499999998</v>
      </c>
    </row>
    <row r="493" spans="1:21" ht="14.25" customHeight="1" x14ac:dyDescent="0.25">
      <c r="A493" s="80" t="s">
        <v>2404</v>
      </c>
      <c r="B493" s="33" t="s">
        <v>145</v>
      </c>
      <c r="C493" s="33" t="s">
        <v>645</v>
      </c>
      <c r="D493" s="33" t="s">
        <v>1644</v>
      </c>
      <c r="E493" s="33" t="s">
        <v>1725</v>
      </c>
      <c r="F493" s="2" t="s">
        <v>1733</v>
      </c>
      <c r="G493" s="33" t="s">
        <v>1727</v>
      </c>
      <c r="H493" s="26" t="s">
        <v>167</v>
      </c>
      <c r="I493" s="79">
        <v>5.67</v>
      </c>
      <c r="J493" s="3">
        <v>0.75</v>
      </c>
      <c r="K493" s="139">
        <f t="shared" si="84"/>
        <v>9.9224999999999994</v>
      </c>
      <c r="L493" s="103">
        <f t="shared" si="78"/>
        <v>8.9302499999999991</v>
      </c>
      <c r="M493" s="103">
        <f t="shared" si="79"/>
        <v>8.5045747499999997</v>
      </c>
      <c r="N493" s="108">
        <f t="shared" si="80"/>
        <v>11.906999999999998</v>
      </c>
      <c r="O493" s="64" t="s">
        <v>394</v>
      </c>
      <c r="P493" s="102">
        <f t="shared" si="75"/>
        <v>9.7802609624999981</v>
      </c>
      <c r="Q493" s="102">
        <f t="shared" si="76"/>
        <v>10.91475</v>
      </c>
      <c r="R493" s="102">
        <f t="shared" si="77"/>
        <v>9.9224999999999994</v>
      </c>
      <c r="S493" s="102">
        <f t="shared" si="81"/>
        <v>9.8232750000000006</v>
      </c>
      <c r="T493" s="102">
        <f t="shared" si="82"/>
        <v>8.5045747499999997</v>
      </c>
      <c r="U493" s="18">
        <f t="shared" si="83"/>
        <v>10.269787499999998</v>
      </c>
    </row>
    <row r="494" spans="1:21" ht="14.25" customHeight="1" x14ac:dyDescent="0.25">
      <c r="A494" s="80" t="s">
        <v>2405</v>
      </c>
      <c r="B494" s="33" t="s">
        <v>145</v>
      </c>
      <c r="C494" s="33" t="s">
        <v>645</v>
      </c>
      <c r="D494" s="33" t="s">
        <v>1644</v>
      </c>
      <c r="E494" s="33" t="s">
        <v>1725</v>
      </c>
      <c r="F494" s="2" t="s">
        <v>1734</v>
      </c>
      <c r="G494" s="33" t="s">
        <v>1727</v>
      </c>
      <c r="H494" s="26" t="s">
        <v>167</v>
      </c>
      <c r="I494" s="79">
        <v>5.67</v>
      </c>
      <c r="J494" s="3">
        <v>0.75</v>
      </c>
      <c r="K494" s="139">
        <f t="shared" si="84"/>
        <v>9.9224999999999994</v>
      </c>
      <c r="L494" s="103">
        <f t="shared" si="78"/>
        <v>8.9302499999999991</v>
      </c>
      <c r="M494" s="103">
        <f t="shared" si="79"/>
        <v>8.5045747499999997</v>
      </c>
      <c r="N494" s="108">
        <f t="shared" si="80"/>
        <v>11.906999999999998</v>
      </c>
      <c r="O494" s="64" t="s">
        <v>394</v>
      </c>
      <c r="P494" s="102">
        <f t="shared" si="75"/>
        <v>9.7802609624999981</v>
      </c>
      <c r="Q494" s="102">
        <f t="shared" si="76"/>
        <v>10.91475</v>
      </c>
      <c r="R494" s="102">
        <f t="shared" si="77"/>
        <v>9.9224999999999994</v>
      </c>
      <c r="S494" s="102">
        <f t="shared" si="81"/>
        <v>9.8232750000000006</v>
      </c>
      <c r="T494" s="102">
        <f t="shared" si="82"/>
        <v>8.5045747499999997</v>
      </c>
      <c r="U494" s="18">
        <f t="shared" si="83"/>
        <v>10.269787499999998</v>
      </c>
    </row>
    <row r="495" spans="1:21" ht="14.25" customHeight="1" x14ac:dyDescent="0.25">
      <c r="A495" s="80" t="s">
        <v>2406</v>
      </c>
      <c r="B495" s="33" t="s">
        <v>145</v>
      </c>
      <c r="C495" s="33" t="s">
        <v>645</v>
      </c>
      <c r="D495" s="33" t="s">
        <v>1644</v>
      </c>
      <c r="E495" s="33" t="s">
        <v>1725</v>
      </c>
      <c r="F495" s="2" t="s">
        <v>1735</v>
      </c>
      <c r="G495" s="33" t="s">
        <v>1727</v>
      </c>
      <c r="H495" s="26" t="s">
        <v>167</v>
      </c>
      <c r="I495" s="79">
        <v>5.67</v>
      </c>
      <c r="J495" s="3">
        <v>0.75</v>
      </c>
      <c r="K495" s="139">
        <f t="shared" si="84"/>
        <v>9.9224999999999994</v>
      </c>
      <c r="L495" s="103">
        <f t="shared" si="78"/>
        <v>8.9302499999999991</v>
      </c>
      <c r="M495" s="103">
        <f t="shared" si="79"/>
        <v>8.5045747499999997</v>
      </c>
      <c r="N495" s="108">
        <f t="shared" si="80"/>
        <v>11.906999999999998</v>
      </c>
      <c r="O495" s="64" t="s">
        <v>394</v>
      </c>
      <c r="P495" s="102">
        <f t="shared" si="75"/>
        <v>9.7802609624999981</v>
      </c>
      <c r="Q495" s="102">
        <f t="shared" si="76"/>
        <v>10.91475</v>
      </c>
      <c r="R495" s="102">
        <f t="shared" si="77"/>
        <v>9.9224999999999994</v>
      </c>
      <c r="S495" s="102">
        <f t="shared" si="81"/>
        <v>9.8232750000000006</v>
      </c>
      <c r="T495" s="102">
        <f t="shared" si="82"/>
        <v>8.5045747499999997</v>
      </c>
      <c r="U495" s="18">
        <f t="shared" si="83"/>
        <v>10.269787499999998</v>
      </c>
    </row>
    <row r="496" spans="1:21" ht="14.25" customHeight="1" x14ac:dyDescent="0.25">
      <c r="A496" s="80" t="s">
        <v>2407</v>
      </c>
      <c r="B496" s="33" t="s">
        <v>145</v>
      </c>
      <c r="C496" s="33" t="s">
        <v>645</v>
      </c>
      <c r="D496" s="33" t="s">
        <v>1644</v>
      </c>
      <c r="E496" s="33" t="s">
        <v>1725</v>
      </c>
      <c r="F496" s="2" t="s">
        <v>1736</v>
      </c>
      <c r="G496" s="33" t="s">
        <v>1727</v>
      </c>
      <c r="H496" s="26" t="s">
        <v>167</v>
      </c>
      <c r="I496" s="79">
        <v>5.67</v>
      </c>
      <c r="J496" s="3">
        <v>0.75</v>
      </c>
      <c r="K496" s="139">
        <f t="shared" si="84"/>
        <v>9.9224999999999994</v>
      </c>
      <c r="L496" s="103">
        <f t="shared" si="78"/>
        <v>8.9302499999999991</v>
      </c>
      <c r="M496" s="103">
        <f t="shared" si="79"/>
        <v>8.5045747499999997</v>
      </c>
      <c r="N496" s="108">
        <f t="shared" si="80"/>
        <v>11.906999999999998</v>
      </c>
      <c r="O496" s="64" t="s">
        <v>394</v>
      </c>
      <c r="P496" s="102">
        <f t="shared" si="75"/>
        <v>9.7802609624999981</v>
      </c>
      <c r="Q496" s="102">
        <f t="shared" si="76"/>
        <v>10.91475</v>
      </c>
      <c r="R496" s="102">
        <f t="shared" si="77"/>
        <v>9.9224999999999994</v>
      </c>
      <c r="S496" s="102">
        <f t="shared" si="81"/>
        <v>9.8232750000000006</v>
      </c>
      <c r="T496" s="102">
        <f t="shared" si="82"/>
        <v>8.5045747499999997</v>
      </c>
      <c r="U496" s="18">
        <f t="shared" si="83"/>
        <v>10.269787499999998</v>
      </c>
    </row>
    <row r="497" spans="1:21" ht="14.25" customHeight="1" x14ac:dyDescent="0.25">
      <c r="A497" s="80" t="s">
        <v>2408</v>
      </c>
      <c r="B497" s="33" t="s">
        <v>145</v>
      </c>
      <c r="C497" s="33" t="s">
        <v>645</v>
      </c>
      <c r="D497" s="33" t="s">
        <v>1644</v>
      </c>
      <c r="E497" s="33" t="s">
        <v>1725</v>
      </c>
      <c r="F497" s="2" t="s">
        <v>1737</v>
      </c>
      <c r="G497" s="33" t="s">
        <v>1727</v>
      </c>
      <c r="H497" s="26" t="s">
        <v>167</v>
      </c>
      <c r="I497" s="79">
        <v>5.67</v>
      </c>
      <c r="J497" s="3">
        <v>0.75</v>
      </c>
      <c r="K497" s="139">
        <f t="shared" si="84"/>
        <v>9.9224999999999994</v>
      </c>
      <c r="L497" s="103">
        <f t="shared" si="78"/>
        <v>8.9302499999999991</v>
      </c>
      <c r="M497" s="103">
        <f t="shared" si="79"/>
        <v>8.5045747499999997</v>
      </c>
      <c r="N497" s="108">
        <f t="shared" si="80"/>
        <v>11.906999999999998</v>
      </c>
      <c r="O497" s="64" t="s">
        <v>394</v>
      </c>
      <c r="P497" s="102">
        <f t="shared" si="75"/>
        <v>9.7802609624999981</v>
      </c>
      <c r="Q497" s="102">
        <f t="shared" si="76"/>
        <v>10.91475</v>
      </c>
      <c r="R497" s="102">
        <f t="shared" si="77"/>
        <v>9.9224999999999994</v>
      </c>
      <c r="S497" s="102">
        <f t="shared" si="81"/>
        <v>9.8232750000000006</v>
      </c>
      <c r="T497" s="102">
        <f t="shared" si="82"/>
        <v>8.5045747499999997</v>
      </c>
      <c r="U497" s="18">
        <f t="shared" si="83"/>
        <v>10.269787499999998</v>
      </c>
    </row>
    <row r="498" spans="1:21" ht="14.25" customHeight="1" x14ac:dyDescent="0.25">
      <c r="A498" s="80" t="s">
        <v>2409</v>
      </c>
      <c r="B498" s="33" t="s">
        <v>145</v>
      </c>
      <c r="C498" s="33" t="s">
        <v>1738</v>
      </c>
      <c r="D498" s="33" t="s">
        <v>1739</v>
      </c>
      <c r="E498" s="33" t="s">
        <v>1740</v>
      </c>
      <c r="F498" s="2" t="s">
        <v>1741</v>
      </c>
      <c r="G498" s="33" t="s">
        <v>1742</v>
      </c>
      <c r="H498" s="26" t="s">
        <v>167</v>
      </c>
      <c r="I498" s="79">
        <v>11.99</v>
      </c>
      <c r="J498" s="3">
        <v>0.75</v>
      </c>
      <c r="K498" s="139">
        <f t="shared" si="84"/>
        <v>20.982500000000002</v>
      </c>
      <c r="L498" s="103">
        <f t="shared" si="78"/>
        <v>18.884250000000002</v>
      </c>
      <c r="M498" s="103">
        <f t="shared" si="79"/>
        <v>17.98410075</v>
      </c>
      <c r="N498" s="108">
        <f t="shared" si="80"/>
        <v>25.179000000000002</v>
      </c>
      <c r="O498" s="64" t="s">
        <v>394</v>
      </c>
      <c r="P498" s="102">
        <f t="shared" si="75"/>
        <v>20.681715862499999</v>
      </c>
      <c r="Q498" s="102">
        <f t="shared" si="76"/>
        <v>23.080750000000005</v>
      </c>
      <c r="R498" s="102">
        <f t="shared" si="77"/>
        <v>20.982500000000002</v>
      </c>
      <c r="S498" s="102">
        <f t="shared" si="81"/>
        <v>20.772675000000003</v>
      </c>
      <c r="T498" s="102">
        <f t="shared" si="82"/>
        <v>17.98410075</v>
      </c>
      <c r="U498" s="18">
        <f t="shared" si="83"/>
        <v>21.716887499999999</v>
      </c>
    </row>
    <row r="499" spans="1:21" ht="14.25" customHeight="1" x14ac:dyDescent="0.25">
      <c r="A499" s="80" t="s">
        <v>2410</v>
      </c>
      <c r="B499" s="33" t="s">
        <v>145</v>
      </c>
      <c r="C499" s="33" t="s">
        <v>1738</v>
      </c>
      <c r="D499" s="33" t="s">
        <v>1739</v>
      </c>
      <c r="E499" s="33" t="s">
        <v>1740</v>
      </c>
      <c r="F499" s="2" t="s">
        <v>1743</v>
      </c>
      <c r="G499" s="33" t="s">
        <v>1742</v>
      </c>
      <c r="H499" s="26" t="s">
        <v>167</v>
      </c>
      <c r="I499" s="79">
        <v>11.99</v>
      </c>
      <c r="J499" s="3">
        <v>0.75</v>
      </c>
      <c r="K499" s="139">
        <f t="shared" si="84"/>
        <v>20.982500000000002</v>
      </c>
      <c r="L499" s="103">
        <f t="shared" si="78"/>
        <v>18.884250000000002</v>
      </c>
      <c r="M499" s="103">
        <f t="shared" si="79"/>
        <v>17.98410075</v>
      </c>
      <c r="N499" s="108">
        <f t="shared" si="80"/>
        <v>25.179000000000002</v>
      </c>
      <c r="O499" s="64" t="s">
        <v>394</v>
      </c>
      <c r="P499" s="102">
        <f t="shared" si="75"/>
        <v>20.681715862499999</v>
      </c>
      <c r="Q499" s="102">
        <f t="shared" si="76"/>
        <v>23.080750000000005</v>
      </c>
      <c r="R499" s="102">
        <f t="shared" si="77"/>
        <v>20.982500000000002</v>
      </c>
      <c r="S499" s="102">
        <f t="shared" si="81"/>
        <v>20.772675000000003</v>
      </c>
      <c r="T499" s="102">
        <f t="shared" si="82"/>
        <v>17.98410075</v>
      </c>
      <c r="U499" s="18">
        <f t="shared" si="83"/>
        <v>21.716887499999999</v>
      </c>
    </row>
    <row r="500" spans="1:21" ht="14.25" customHeight="1" x14ac:dyDescent="0.25">
      <c r="A500" s="80" t="s">
        <v>2411</v>
      </c>
      <c r="B500" s="33" t="s">
        <v>145</v>
      </c>
      <c r="C500" s="33" t="s">
        <v>1738</v>
      </c>
      <c r="D500" s="33" t="s">
        <v>1739</v>
      </c>
      <c r="E500" s="33" t="s">
        <v>1740</v>
      </c>
      <c r="F500" s="2" t="s">
        <v>1744</v>
      </c>
      <c r="G500" s="33" t="s">
        <v>1742</v>
      </c>
      <c r="H500" s="26" t="s">
        <v>167</v>
      </c>
      <c r="I500" s="79">
        <v>11.99</v>
      </c>
      <c r="J500" s="3">
        <v>0.75</v>
      </c>
      <c r="K500" s="139">
        <f t="shared" si="84"/>
        <v>20.982500000000002</v>
      </c>
      <c r="L500" s="103">
        <f t="shared" si="78"/>
        <v>18.884250000000002</v>
      </c>
      <c r="M500" s="103">
        <f t="shared" si="79"/>
        <v>17.98410075</v>
      </c>
      <c r="N500" s="108">
        <f t="shared" si="80"/>
        <v>25.179000000000002</v>
      </c>
      <c r="O500" s="64" t="s">
        <v>394</v>
      </c>
      <c r="P500" s="102">
        <f t="shared" si="75"/>
        <v>20.681715862499999</v>
      </c>
      <c r="Q500" s="102">
        <f t="shared" si="76"/>
        <v>23.080750000000005</v>
      </c>
      <c r="R500" s="102">
        <f t="shared" si="77"/>
        <v>20.982500000000002</v>
      </c>
      <c r="S500" s="102">
        <f t="shared" si="81"/>
        <v>20.772675000000003</v>
      </c>
      <c r="T500" s="102">
        <f t="shared" si="82"/>
        <v>17.98410075</v>
      </c>
      <c r="U500" s="18">
        <f t="shared" si="83"/>
        <v>21.716887499999999</v>
      </c>
    </row>
    <row r="501" spans="1:21" ht="14.25" customHeight="1" x14ac:dyDescent="0.25">
      <c r="A501" s="80" t="s">
        <v>2412</v>
      </c>
      <c r="B501" s="33" t="s">
        <v>145</v>
      </c>
      <c r="C501" s="33" t="s">
        <v>1738</v>
      </c>
      <c r="D501" s="33" t="s">
        <v>1739</v>
      </c>
      <c r="E501" s="33" t="s">
        <v>1740</v>
      </c>
      <c r="F501" s="2" t="s">
        <v>1745</v>
      </c>
      <c r="G501" s="33" t="s">
        <v>1742</v>
      </c>
      <c r="H501" s="26" t="s">
        <v>167</v>
      </c>
      <c r="I501" s="79">
        <v>11.99</v>
      </c>
      <c r="J501" s="3">
        <v>0.75</v>
      </c>
      <c r="K501" s="139">
        <f t="shared" si="84"/>
        <v>20.982500000000002</v>
      </c>
      <c r="L501" s="103">
        <f t="shared" si="78"/>
        <v>18.884250000000002</v>
      </c>
      <c r="M501" s="103">
        <f t="shared" si="79"/>
        <v>17.98410075</v>
      </c>
      <c r="N501" s="108">
        <f t="shared" si="80"/>
        <v>25.179000000000002</v>
      </c>
      <c r="O501" s="64" t="s">
        <v>394</v>
      </c>
      <c r="P501" s="102">
        <f t="shared" si="75"/>
        <v>20.681715862499999</v>
      </c>
      <c r="Q501" s="102">
        <f t="shared" si="76"/>
        <v>23.080750000000005</v>
      </c>
      <c r="R501" s="102">
        <f t="shared" si="77"/>
        <v>20.982500000000002</v>
      </c>
      <c r="S501" s="102">
        <f t="shared" si="81"/>
        <v>20.772675000000003</v>
      </c>
      <c r="T501" s="102">
        <f t="shared" si="82"/>
        <v>17.98410075</v>
      </c>
      <c r="U501" s="18">
        <f t="shared" si="83"/>
        <v>21.716887499999999</v>
      </c>
    </row>
    <row r="502" spans="1:21" ht="14.25" customHeight="1" x14ac:dyDescent="0.25">
      <c r="A502" s="80" t="s">
        <v>2413</v>
      </c>
      <c r="B502" s="33" t="s">
        <v>145</v>
      </c>
      <c r="C502" s="33" t="s">
        <v>1738</v>
      </c>
      <c r="D502" s="33" t="s">
        <v>1739</v>
      </c>
      <c r="E502" s="33" t="s">
        <v>1740</v>
      </c>
      <c r="F502" s="2" t="s">
        <v>1746</v>
      </c>
      <c r="G502" s="33" t="s">
        <v>1742</v>
      </c>
      <c r="H502" s="26" t="s">
        <v>167</v>
      </c>
      <c r="I502" s="79">
        <v>11.99</v>
      </c>
      <c r="J502" s="3">
        <v>0.75</v>
      </c>
      <c r="K502" s="139">
        <f t="shared" si="84"/>
        <v>20.982500000000002</v>
      </c>
      <c r="L502" s="103">
        <f t="shared" si="78"/>
        <v>18.884250000000002</v>
      </c>
      <c r="M502" s="103">
        <f t="shared" si="79"/>
        <v>17.98410075</v>
      </c>
      <c r="N502" s="108">
        <f t="shared" si="80"/>
        <v>25.179000000000002</v>
      </c>
      <c r="O502" s="64" t="s">
        <v>394</v>
      </c>
      <c r="P502" s="102">
        <f t="shared" si="75"/>
        <v>20.681715862499999</v>
      </c>
      <c r="Q502" s="102">
        <f t="shared" si="76"/>
        <v>23.080750000000005</v>
      </c>
      <c r="R502" s="102">
        <f t="shared" si="77"/>
        <v>20.982500000000002</v>
      </c>
      <c r="S502" s="102">
        <f t="shared" si="81"/>
        <v>20.772675000000003</v>
      </c>
      <c r="T502" s="102">
        <f t="shared" si="82"/>
        <v>17.98410075</v>
      </c>
      <c r="U502" s="18">
        <f t="shared" si="83"/>
        <v>21.716887499999999</v>
      </c>
    </row>
    <row r="503" spans="1:21" ht="14.25" customHeight="1" x14ac:dyDescent="0.25">
      <c r="A503" s="80" t="s">
        <v>2414</v>
      </c>
      <c r="B503" s="33" t="s">
        <v>145</v>
      </c>
      <c r="C503" s="33" t="s">
        <v>1738</v>
      </c>
      <c r="D503" s="33" t="s">
        <v>1739</v>
      </c>
      <c r="E503" s="33" t="s">
        <v>1740</v>
      </c>
      <c r="F503" s="2" t="s">
        <v>1747</v>
      </c>
      <c r="G503" s="33" t="s">
        <v>1742</v>
      </c>
      <c r="H503" s="26" t="s">
        <v>167</v>
      </c>
      <c r="I503" s="79">
        <v>11.99</v>
      </c>
      <c r="J503" s="3">
        <v>0.75</v>
      </c>
      <c r="K503" s="139">
        <f t="shared" si="84"/>
        <v>20.982500000000002</v>
      </c>
      <c r="L503" s="103">
        <f t="shared" si="78"/>
        <v>18.884250000000002</v>
      </c>
      <c r="M503" s="103">
        <f t="shared" si="79"/>
        <v>17.98410075</v>
      </c>
      <c r="N503" s="108">
        <f t="shared" si="80"/>
        <v>25.179000000000002</v>
      </c>
      <c r="O503" s="64" t="s">
        <v>394</v>
      </c>
      <c r="P503" s="102">
        <f t="shared" si="75"/>
        <v>20.681715862499999</v>
      </c>
      <c r="Q503" s="102">
        <f t="shared" si="76"/>
        <v>23.080750000000005</v>
      </c>
      <c r="R503" s="102">
        <f t="shared" si="77"/>
        <v>20.982500000000002</v>
      </c>
      <c r="S503" s="102">
        <f t="shared" si="81"/>
        <v>20.772675000000003</v>
      </c>
      <c r="T503" s="102">
        <f t="shared" si="82"/>
        <v>17.98410075</v>
      </c>
      <c r="U503" s="18">
        <f t="shared" si="83"/>
        <v>21.716887499999999</v>
      </c>
    </row>
    <row r="504" spans="1:21" ht="14.25" customHeight="1" x14ac:dyDescent="0.25">
      <c r="A504" s="80" t="s">
        <v>2415</v>
      </c>
      <c r="B504" s="33" t="s">
        <v>145</v>
      </c>
      <c r="C504" s="33" t="s">
        <v>1738</v>
      </c>
      <c r="D504" s="33" t="s">
        <v>1739</v>
      </c>
      <c r="E504" s="33" t="s">
        <v>1740</v>
      </c>
      <c r="F504" s="2" t="s">
        <v>1748</v>
      </c>
      <c r="G504" s="33" t="s">
        <v>1742</v>
      </c>
      <c r="H504" s="26" t="s">
        <v>167</v>
      </c>
      <c r="I504" s="79">
        <v>11.99</v>
      </c>
      <c r="J504" s="3">
        <v>0.75</v>
      </c>
      <c r="K504" s="139">
        <f t="shared" si="84"/>
        <v>20.982500000000002</v>
      </c>
      <c r="L504" s="103">
        <f t="shared" si="78"/>
        <v>18.884250000000002</v>
      </c>
      <c r="M504" s="103">
        <f t="shared" si="79"/>
        <v>17.98410075</v>
      </c>
      <c r="N504" s="108">
        <f t="shared" si="80"/>
        <v>25.179000000000002</v>
      </c>
      <c r="O504" s="64" t="s">
        <v>394</v>
      </c>
      <c r="P504" s="102">
        <f t="shared" si="75"/>
        <v>20.681715862499999</v>
      </c>
      <c r="Q504" s="102">
        <f t="shared" si="76"/>
        <v>23.080750000000005</v>
      </c>
      <c r="R504" s="102">
        <f t="shared" si="77"/>
        <v>20.982500000000002</v>
      </c>
      <c r="S504" s="102">
        <f t="shared" si="81"/>
        <v>20.772675000000003</v>
      </c>
      <c r="T504" s="102">
        <f t="shared" si="82"/>
        <v>17.98410075</v>
      </c>
      <c r="U504" s="18">
        <f t="shared" si="83"/>
        <v>21.716887499999999</v>
      </c>
    </row>
    <row r="505" spans="1:21" ht="14.25" customHeight="1" x14ac:dyDescent="0.25">
      <c r="A505" s="80" t="s">
        <v>2416</v>
      </c>
      <c r="B505" s="33" t="s">
        <v>145</v>
      </c>
      <c r="C505" s="33" t="s">
        <v>1738</v>
      </c>
      <c r="D505" s="33" t="s">
        <v>1739</v>
      </c>
      <c r="E505" s="33" t="s">
        <v>1740</v>
      </c>
      <c r="F505" s="2" t="s">
        <v>1749</v>
      </c>
      <c r="G505" s="33" t="s">
        <v>1742</v>
      </c>
      <c r="H505" s="26" t="s">
        <v>167</v>
      </c>
      <c r="I505" s="79">
        <v>11.99</v>
      </c>
      <c r="J505" s="3">
        <v>0.75</v>
      </c>
      <c r="K505" s="139">
        <f t="shared" si="84"/>
        <v>20.982500000000002</v>
      </c>
      <c r="L505" s="103">
        <f t="shared" si="78"/>
        <v>18.884250000000002</v>
      </c>
      <c r="M505" s="103">
        <f t="shared" si="79"/>
        <v>17.98410075</v>
      </c>
      <c r="N505" s="108">
        <f t="shared" si="80"/>
        <v>25.179000000000002</v>
      </c>
      <c r="O505" s="64" t="s">
        <v>394</v>
      </c>
      <c r="P505" s="102">
        <f t="shared" si="75"/>
        <v>20.681715862499999</v>
      </c>
      <c r="Q505" s="102">
        <f t="shared" si="76"/>
        <v>23.080750000000005</v>
      </c>
      <c r="R505" s="102">
        <f t="shared" si="77"/>
        <v>20.982500000000002</v>
      </c>
      <c r="S505" s="102">
        <f t="shared" si="81"/>
        <v>20.772675000000003</v>
      </c>
      <c r="T505" s="102">
        <f t="shared" si="82"/>
        <v>17.98410075</v>
      </c>
      <c r="U505" s="18">
        <f t="shared" si="83"/>
        <v>21.716887499999999</v>
      </c>
    </row>
    <row r="506" spans="1:21" ht="14.25" customHeight="1" x14ac:dyDescent="0.25">
      <c r="A506" s="80" t="s">
        <v>2417</v>
      </c>
      <c r="B506" s="33" t="s">
        <v>145</v>
      </c>
      <c r="C506" s="33" t="s">
        <v>1738</v>
      </c>
      <c r="D506" s="33" t="s">
        <v>1739</v>
      </c>
      <c r="E506" s="33" t="s">
        <v>1740</v>
      </c>
      <c r="F506" s="2" t="s">
        <v>1750</v>
      </c>
      <c r="G506" s="33" t="s">
        <v>1742</v>
      </c>
      <c r="H506" s="26" t="s">
        <v>167</v>
      </c>
      <c r="I506" s="79">
        <v>11.99</v>
      </c>
      <c r="J506" s="3">
        <v>0.75</v>
      </c>
      <c r="K506" s="139">
        <f t="shared" si="84"/>
        <v>20.982500000000002</v>
      </c>
      <c r="L506" s="103">
        <f t="shared" si="78"/>
        <v>18.884250000000002</v>
      </c>
      <c r="M506" s="103">
        <f t="shared" si="79"/>
        <v>17.98410075</v>
      </c>
      <c r="N506" s="108">
        <f t="shared" si="80"/>
        <v>25.179000000000002</v>
      </c>
      <c r="O506" s="64" t="s">
        <v>394</v>
      </c>
      <c r="P506" s="102">
        <f t="shared" si="75"/>
        <v>20.681715862499999</v>
      </c>
      <c r="Q506" s="102">
        <f t="shared" si="76"/>
        <v>23.080750000000005</v>
      </c>
      <c r="R506" s="102">
        <f t="shared" si="77"/>
        <v>20.982500000000002</v>
      </c>
      <c r="S506" s="102">
        <f t="shared" si="81"/>
        <v>20.772675000000003</v>
      </c>
      <c r="T506" s="102">
        <f t="shared" si="82"/>
        <v>17.98410075</v>
      </c>
      <c r="U506" s="18">
        <f t="shared" si="83"/>
        <v>21.716887499999999</v>
      </c>
    </row>
    <row r="507" spans="1:21" ht="14.25" customHeight="1" x14ac:dyDescent="0.25">
      <c r="A507" s="80" t="s">
        <v>2418</v>
      </c>
      <c r="B507" s="33" t="s">
        <v>145</v>
      </c>
      <c r="C507" s="33" t="s">
        <v>1738</v>
      </c>
      <c r="D507" s="33" t="s">
        <v>1739</v>
      </c>
      <c r="E507" s="33" t="s">
        <v>1740</v>
      </c>
      <c r="F507" s="2" t="s">
        <v>1751</v>
      </c>
      <c r="G507" s="33" t="s">
        <v>1742</v>
      </c>
      <c r="H507" s="26" t="s">
        <v>167</v>
      </c>
      <c r="I507" s="79">
        <v>11.99</v>
      </c>
      <c r="J507" s="3">
        <v>0.75</v>
      </c>
      <c r="K507" s="139">
        <f t="shared" si="84"/>
        <v>20.982500000000002</v>
      </c>
      <c r="L507" s="103">
        <f t="shared" si="78"/>
        <v>18.884250000000002</v>
      </c>
      <c r="M507" s="103">
        <f t="shared" si="79"/>
        <v>17.98410075</v>
      </c>
      <c r="N507" s="108">
        <f t="shared" si="80"/>
        <v>25.179000000000002</v>
      </c>
      <c r="O507" s="64" t="s">
        <v>394</v>
      </c>
      <c r="P507" s="102">
        <f t="shared" si="75"/>
        <v>20.681715862499999</v>
      </c>
      <c r="Q507" s="102">
        <f t="shared" si="76"/>
        <v>23.080750000000005</v>
      </c>
      <c r="R507" s="102">
        <f t="shared" si="77"/>
        <v>20.982500000000002</v>
      </c>
      <c r="S507" s="102">
        <f t="shared" si="81"/>
        <v>20.772675000000003</v>
      </c>
      <c r="T507" s="102">
        <f t="shared" si="82"/>
        <v>17.98410075</v>
      </c>
      <c r="U507" s="18">
        <f t="shared" si="83"/>
        <v>21.716887499999999</v>
      </c>
    </row>
    <row r="508" spans="1:21" ht="14.25" customHeight="1" x14ac:dyDescent="0.25">
      <c r="A508" s="80" t="s">
        <v>2419</v>
      </c>
      <c r="B508" s="33" t="s">
        <v>145</v>
      </c>
      <c r="C508" s="33" t="s">
        <v>1738</v>
      </c>
      <c r="D508" s="33" t="s">
        <v>1739</v>
      </c>
      <c r="E508" s="33" t="s">
        <v>1740</v>
      </c>
      <c r="F508" s="2" t="s">
        <v>1752</v>
      </c>
      <c r="G508" s="33" t="s">
        <v>1742</v>
      </c>
      <c r="H508" s="26" t="s">
        <v>167</v>
      </c>
      <c r="I508" s="79">
        <v>11.99</v>
      </c>
      <c r="J508" s="3">
        <v>0.75</v>
      </c>
      <c r="K508" s="139">
        <f t="shared" si="84"/>
        <v>20.982500000000002</v>
      </c>
      <c r="L508" s="103">
        <f t="shared" si="78"/>
        <v>18.884250000000002</v>
      </c>
      <c r="M508" s="103">
        <f t="shared" si="79"/>
        <v>17.98410075</v>
      </c>
      <c r="N508" s="108">
        <f t="shared" si="80"/>
        <v>25.179000000000002</v>
      </c>
      <c r="O508" s="64" t="s">
        <v>394</v>
      </c>
      <c r="P508" s="102">
        <f t="shared" si="75"/>
        <v>20.681715862499999</v>
      </c>
      <c r="Q508" s="102">
        <f t="shared" si="76"/>
        <v>23.080750000000005</v>
      </c>
      <c r="R508" s="102">
        <f t="shared" si="77"/>
        <v>20.982500000000002</v>
      </c>
      <c r="S508" s="102">
        <f t="shared" si="81"/>
        <v>20.772675000000003</v>
      </c>
      <c r="T508" s="102">
        <f t="shared" si="82"/>
        <v>17.98410075</v>
      </c>
      <c r="U508" s="18">
        <f t="shared" si="83"/>
        <v>21.716887499999999</v>
      </c>
    </row>
    <row r="509" spans="1:21" ht="14.25" customHeight="1" x14ac:dyDescent="0.25">
      <c r="A509" s="80" t="s">
        <v>2420</v>
      </c>
      <c r="B509" s="33" t="s">
        <v>145</v>
      </c>
      <c r="C509" s="33" t="s">
        <v>1738</v>
      </c>
      <c r="D509" s="33" t="s">
        <v>1739</v>
      </c>
      <c r="E509" s="33" t="s">
        <v>1740</v>
      </c>
      <c r="F509" s="2" t="s">
        <v>1753</v>
      </c>
      <c r="G509" s="33" t="s">
        <v>1742</v>
      </c>
      <c r="H509" s="26" t="s">
        <v>167</v>
      </c>
      <c r="I509" s="79">
        <v>11.99</v>
      </c>
      <c r="J509" s="3">
        <v>0.75</v>
      </c>
      <c r="K509" s="139">
        <f t="shared" si="84"/>
        <v>20.982500000000002</v>
      </c>
      <c r="L509" s="103">
        <f t="shared" si="78"/>
        <v>18.884250000000002</v>
      </c>
      <c r="M509" s="103">
        <f t="shared" si="79"/>
        <v>17.98410075</v>
      </c>
      <c r="N509" s="108">
        <f t="shared" si="80"/>
        <v>25.179000000000002</v>
      </c>
      <c r="O509" s="64" t="s">
        <v>394</v>
      </c>
      <c r="P509" s="102">
        <f t="shared" si="75"/>
        <v>20.681715862499999</v>
      </c>
      <c r="Q509" s="102">
        <f t="shared" si="76"/>
        <v>23.080750000000005</v>
      </c>
      <c r="R509" s="102">
        <f t="shared" si="77"/>
        <v>20.982500000000002</v>
      </c>
      <c r="S509" s="102">
        <f t="shared" si="81"/>
        <v>20.772675000000003</v>
      </c>
      <c r="T509" s="102">
        <f t="shared" si="82"/>
        <v>17.98410075</v>
      </c>
      <c r="U509" s="18">
        <f t="shared" si="83"/>
        <v>21.716887499999999</v>
      </c>
    </row>
    <row r="510" spans="1:21" ht="14.25" customHeight="1" x14ac:dyDescent="0.25">
      <c r="A510" s="80" t="s">
        <v>2421</v>
      </c>
      <c r="B510" s="33" t="s">
        <v>145</v>
      </c>
      <c r="C510" s="33" t="s">
        <v>1738</v>
      </c>
      <c r="D510" s="33" t="s">
        <v>1739</v>
      </c>
      <c r="E510" s="33" t="s">
        <v>1754</v>
      </c>
      <c r="F510" s="2" t="s">
        <v>1755</v>
      </c>
      <c r="G510" s="33" t="s">
        <v>1756</v>
      </c>
      <c r="H510" s="26" t="s">
        <v>167</v>
      </c>
      <c r="I510" s="79">
        <v>11.49</v>
      </c>
      <c r="J510" s="3">
        <v>0.75</v>
      </c>
      <c r="K510" s="139">
        <f t="shared" si="84"/>
        <v>20.107500000000002</v>
      </c>
      <c r="L510" s="103">
        <f t="shared" si="78"/>
        <v>18.096750000000004</v>
      </c>
      <c r="M510" s="103">
        <f t="shared" si="79"/>
        <v>17.234138250000001</v>
      </c>
      <c r="N510" s="108">
        <f t="shared" si="80"/>
        <v>24.129000000000001</v>
      </c>
      <c r="O510" s="64" t="s">
        <v>394</v>
      </c>
      <c r="P510" s="102">
        <f t="shared" si="75"/>
        <v>19.8192589875</v>
      </c>
      <c r="Q510" s="102">
        <f t="shared" si="76"/>
        <v>22.118250000000003</v>
      </c>
      <c r="R510" s="102">
        <f t="shared" si="77"/>
        <v>20.107500000000002</v>
      </c>
      <c r="S510" s="102">
        <f t="shared" si="81"/>
        <v>19.906425000000006</v>
      </c>
      <c r="T510" s="102">
        <f t="shared" si="82"/>
        <v>17.234138250000001</v>
      </c>
      <c r="U510" s="18">
        <f t="shared" si="83"/>
        <v>20.811262500000002</v>
      </c>
    </row>
    <row r="511" spans="1:21" ht="14.25" customHeight="1" x14ac:dyDescent="0.25">
      <c r="A511" s="80" t="s">
        <v>2422</v>
      </c>
      <c r="B511" s="33" t="s">
        <v>145</v>
      </c>
      <c r="C511" s="33" t="s">
        <v>1738</v>
      </c>
      <c r="D511" s="33" t="s">
        <v>1739</v>
      </c>
      <c r="E511" s="33" t="s">
        <v>1754</v>
      </c>
      <c r="F511" s="2" t="s">
        <v>1757</v>
      </c>
      <c r="G511" s="33" t="s">
        <v>1756</v>
      </c>
      <c r="H511" s="26" t="s">
        <v>167</v>
      </c>
      <c r="I511" s="79">
        <v>11.49</v>
      </c>
      <c r="J511" s="3">
        <v>0.75</v>
      </c>
      <c r="K511" s="139">
        <f t="shared" si="84"/>
        <v>20.107500000000002</v>
      </c>
      <c r="L511" s="103">
        <f t="shared" si="78"/>
        <v>18.096750000000004</v>
      </c>
      <c r="M511" s="103">
        <f t="shared" si="79"/>
        <v>17.234138250000001</v>
      </c>
      <c r="N511" s="108">
        <f t="shared" si="80"/>
        <v>24.129000000000001</v>
      </c>
      <c r="O511" s="64" t="s">
        <v>394</v>
      </c>
      <c r="P511" s="102">
        <f t="shared" si="75"/>
        <v>19.8192589875</v>
      </c>
      <c r="Q511" s="102">
        <f t="shared" si="76"/>
        <v>22.118250000000003</v>
      </c>
      <c r="R511" s="102">
        <f t="shared" si="77"/>
        <v>20.107500000000002</v>
      </c>
      <c r="S511" s="102">
        <f t="shared" si="81"/>
        <v>19.906425000000006</v>
      </c>
      <c r="T511" s="102">
        <f t="shared" si="82"/>
        <v>17.234138250000001</v>
      </c>
      <c r="U511" s="18">
        <f t="shared" si="83"/>
        <v>20.811262500000002</v>
      </c>
    </row>
    <row r="512" spans="1:21" ht="14.25" customHeight="1" x14ac:dyDescent="0.25">
      <c r="A512" s="80" t="s">
        <v>2423</v>
      </c>
      <c r="B512" s="33" t="s">
        <v>145</v>
      </c>
      <c r="C512" s="33" t="s">
        <v>1738</v>
      </c>
      <c r="D512" s="33" t="s">
        <v>1739</v>
      </c>
      <c r="E512" s="33" t="s">
        <v>1754</v>
      </c>
      <c r="F512" s="2" t="s">
        <v>1758</v>
      </c>
      <c r="G512" s="33" t="s">
        <v>1756</v>
      </c>
      <c r="H512" s="26" t="s">
        <v>167</v>
      </c>
      <c r="I512" s="79">
        <v>11.49</v>
      </c>
      <c r="J512" s="3">
        <v>0.75</v>
      </c>
      <c r="K512" s="139">
        <f t="shared" si="84"/>
        <v>20.107500000000002</v>
      </c>
      <c r="L512" s="103">
        <f t="shared" si="78"/>
        <v>18.096750000000004</v>
      </c>
      <c r="M512" s="103">
        <f t="shared" si="79"/>
        <v>17.234138250000001</v>
      </c>
      <c r="N512" s="108">
        <f t="shared" si="80"/>
        <v>24.129000000000001</v>
      </c>
      <c r="O512" s="64" t="s">
        <v>394</v>
      </c>
      <c r="P512" s="102">
        <f t="shared" si="75"/>
        <v>19.8192589875</v>
      </c>
      <c r="Q512" s="102">
        <f t="shared" si="76"/>
        <v>22.118250000000003</v>
      </c>
      <c r="R512" s="102">
        <f t="shared" si="77"/>
        <v>20.107500000000002</v>
      </c>
      <c r="S512" s="102">
        <f t="shared" si="81"/>
        <v>19.906425000000006</v>
      </c>
      <c r="T512" s="102">
        <f t="shared" si="82"/>
        <v>17.234138250000001</v>
      </c>
      <c r="U512" s="18">
        <f t="shared" si="83"/>
        <v>20.811262500000002</v>
      </c>
    </row>
    <row r="513" spans="1:21" ht="14.25" customHeight="1" x14ac:dyDescent="0.25">
      <c r="A513" s="80" t="s">
        <v>2424</v>
      </c>
      <c r="B513" s="33" t="s">
        <v>145</v>
      </c>
      <c r="C513" s="33" t="s">
        <v>1738</v>
      </c>
      <c r="D513" s="33" t="s">
        <v>1739</v>
      </c>
      <c r="E513" s="33" t="s">
        <v>1754</v>
      </c>
      <c r="F513" s="2" t="s">
        <v>1759</v>
      </c>
      <c r="G513" s="33" t="s">
        <v>1756</v>
      </c>
      <c r="H513" s="26" t="s">
        <v>167</v>
      </c>
      <c r="I513" s="79">
        <v>11.49</v>
      </c>
      <c r="J513" s="3">
        <v>0.75</v>
      </c>
      <c r="K513" s="139">
        <f t="shared" si="84"/>
        <v>20.107500000000002</v>
      </c>
      <c r="L513" s="103">
        <f t="shared" si="78"/>
        <v>18.096750000000004</v>
      </c>
      <c r="M513" s="103">
        <f t="shared" si="79"/>
        <v>17.234138250000001</v>
      </c>
      <c r="N513" s="108">
        <f t="shared" si="80"/>
        <v>24.129000000000001</v>
      </c>
      <c r="O513" s="64" t="s">
        <v>394</v>
      </c>
      <c r="P513" s="102">
        <f t="shared" si="75"/>
        <v>19.8192589875</v>
      </c>
      <c r="Q513" s="102">
        <f t="shared" si="76"/>
        <v>22.118250000000003</v>
      </c>
      <c r="R513" s="102">
        <f t="shared" si="77"/>
        <v>20.107500000000002</v>
      </c>
      <c r="S513" s="102">
        <f t="shared" si="81"/>
        <v>19.906425000000006</v>
      </c>
      <c r="T513" s="102">
        <f t="shared" si="82"/>
        <v>17.234138250000001</v>
      </c>
      <c r="U513" s="18">
        <f t="shared" si="83"/>
        <v>20.811262500000002</v>
      </c>
    </row>
    <row r="514" spans="1:21" ht="14.25" customHeight="1" x14ac:dyDescent="0.25">
      <c r="A514" s="80" t="s">
        <v>2425</v>
      </c>
      <c r="B514" s="33" t="s">
        <v>145</v>
      </c>
      <c r="C514" s="33" t="s">
        <v>1738</v>
      </c>
      <c r="D514" s="33" t="s">
        <v>1739</v>
      </c>
      <c r="E514" s="33" t="s">
        <v>1754</v>
      </c>
      <c r="F514" s="2" t="s">
        <v>1760</v>
      </c>
      <c r="G514" s="33" t="s">
        <v>1756</v>
      </c>
      <c r="H514" s="26" t="s">
        <v>167</v>
      </c>
      <c r="I514" s="79">
        <v>11.49</v>
      </c>
      <c r="J514" s="3">
        <v>0.75</v>
      </c>
      <c r="K514" s="139">
        <f t="shared" si="84"/>
        <v>20.107500000000002</v>
      </c>
      <c r="L514" s="103">
        <f t="shared" si="78"/>
        <v>18.096750000000004</v>
      </c>
      <c r="M514" s="103">
        <f t="shared" si="79"/>
        <v>17.234138250000001</v>
      </c>
      <c r="N514" s="108">
        <f t="shared" si="80"/>
        <v>24.129000000000001</v>
      </c>
      <c r="O514" s="64" t="s">
        <v>394</v>
      </c>
      <c r="P514" s="102">
        <f t="shared" si="75"/>
        <v>19.8192589875</v>
      </c>
      <c r="Q514" s="102">
        <f t="shared" si="76"/>
        <v>22.118250000000003</v>
      </c>
      <c r="R514" s="102">
        <f t="shared" si="77"/>
        <v>20.107500000000002</v>
      </c>
      <c r="S514" s="102">
        <f t="shared" si="81"/>
        <v>19.906425000000006</v>
      </c>
      <c r="T514" s="102">
        <f t="shared" si="82"/>
        <v>17.234138250000001</v>
      </c>
      <c r="U514" s="18">
        <f t="shared" si="83"/>
        <v>20.811262500000002</v>
      </c>
    </row>
    <row r="515" spans="1:21" ht="14.25" customHeight="1" x14ac:dyDescent="0.25">
      <c r="A515" s="80" t="s">
        <v>2426</v>
      </c>
      <c r="B515" s="33" t="s">
        <v>145</v>
      </c>
      <c r="C515" s="33" t="s">
        <v>1738</v>
      </c>
      <c r="D515" s="33" t="s">
        <v>1739</v>
      </c>
      <c r="E515" s="33" t="s">
        <v>1754</v>
      </c>
      <c r="F515" s="2" t="s">
        <v>1761</v>
      </c>
      <c r="G515" s="33" t="s">
        <v>1756</v>
      </c>
      <c r="H515" s="26" t="s">
        <v>167</v>
      </c>
      <c r="I515" s="79">
        <v>11.49</v>
      </c>
      <c r="J515" s="3">
        <v>0.75</v>
      </c>
      <c r="K515" s="139">
        <f t="shared" si="84"/>
        <v>20.107500000000002</v>
      </c>
      <c r="L515" s="103">
        <f t="shared" si="78"/>
        <v>18.096750000000004</v>
      </c>
      <c r="M515" s="103">
        <f t="shared" si="79"/>
        <v>17.234138250000001</v>
      </c>
      <c r="N515" s="108">
        <f t="shared" si="80"/>
        <v>24.129000000000001</v>
      </c>
      <c r="O515" s="64" t="s">
        <v>394</v>
      </c>
      <c r="P515" s="102">
        <f t="shared" ref="P515:P537" si="85">(K515*0.8571)*1.15</f>
        <v>19.8192589875</v>
      </c>
      <c r="Q515" s="102">
        <f t="shared" si="76"/>
        <v>22.118250000000003</v>
      </c>
      <c r="R515" s="102">
        <f t="shared" si="77"/>
        <v>20.107500000000002</v>
      </c>
      <c r="S515" s="102">
        <f t="shared" si="81"/>
        <v>19.906425000000006</v>
      </c>
      <c r="T515" s="102">
        <f t="shared" si="82"/>
        <v>17.234138250000001</v>
      </c>
      <c r="U515" s="18">
        <f t="shared" si="83"/>
        <v>20.811262500000002</v>
      </c>
    </row>
    <row r="516" spans="1:21" ht="14.25" customHeight="1" x14ac:dyDescent="0.25">
      <c r="A516" s="80" t="s">
        <v>2427</v>
      </c>
      <c r="B516" s="33" t="s">
        <v>145</v>
      </c>
      <c r="C516" s="33" t="s">
        <v>1738</v>
      </c>
      <c r="D516" s="33" t="s">
        <v>1739</v>
      </c>
      <c r="E516" s="33" t="s">
        <v>1754</v>
      </c>
      <c r="F516" s="2" t="s">
        <v>1762</v>
      </c>
      <c r="G516" s="33" t="s">
        <v>1756</v>
      </c>
      <c r="H516" s="26" t="s">
        <v>167</v>
      </c>
      <c r="I516" s="79">
        <v>11.49</v>
      </c>
      <c r="J516" s="3">
        <v>0.75</v>
      </c>
      <c r="K516" s="139">
        <f t="shared" si="84"/>
        <v>20.107500000000002</v>
      </c>
      <c r="L516" s="103">
        <f t="shared" ref="L516:L537" si="86">K516*0.9</f>
        <v>18.096750000000004</v>
      </c>
      <c r="M516" s="103">
        <f t="shared" ref="M516:M537" si="87">K516*0.8571</f>
        <v>17.234138250000001</v>
      </c>
      <c r="N516" s="108">
        <f t="shared" ref="N516:N537" si="88">K516*1.2</f>
        <v>24.129000000000001</v>
      </c>
      <c r="O516" s="64" t="s">
        <v>394</v>
      </c>
      <c r="P516" s="102">
        <f t="shared" si="85"/>
        <v>19.8192589875</v>
      </c>
      <c r="Q516" s="102">
        <f t="shared" ref="Q516:Q537" si="89">K516*1.1</f>
        <v>22.118250000000003</v>
      </c>
      <c r="R516" s="102">
        <f t="shared" ref="R516:R537" si="90">K516</f>
        <v>20.107500000000002</v>
      </c>
      <c r="S516" s="102">
        <f t="shared" ref="S516:S537" si="91">(K516*0.9)*1.1</f>
        <v>19.906425000000006</v>
      </c>
      <c r="T516" s="102">
        <f t="shared" ref="T516:T537" si="92">(K516*0.8571)</f>
        <v>17.234138250000001</v>
      </c>
      <c r="U516" s="18">
        <f t="shared" ref="U516:U537" si="93">(K516*0.9)*1.15</f>
        <v>20.811262500000002</v>
      </c>
    </row>
    <row r="517" spans="1:21" ht="14.25" customHeight="1" x14ac:dyDescent="0.25">
      <c r="A517" s="80" t="s">
        <v>2428</v>
      </c>
      <c r="B517" s="33" t="s">
        <v>145</v>
      </c>
      <c r="C517" s="33" t="s">
        <v>1738</v>
      </c>
      <c r="D517" s="33" t="s">
        <v>1739</v>
      </c>
      <c r="E517" s="33" t="s">
        <v>1754</v>
      </c>
      <c r="F517" s="2" t="s">
        <v>1763</v>
      </c>
      <c r="G517" s="33" t="s">
        <v>1756</v>
      </c>
      <c r="H517" s="26" t="s">
        <v>167</v>
      </c>
      <c r="I517" s="79">
        <v>11.49</v>
      </c>
      <c r="J517" s="3">
        <v>0.75</v>
      </c>
      <c r="K517" s="139">
        <f t="shared" si="84"/>
        <v>20.107500000000002</v>
      </c>
      <c r="L517" s="103">
        <f t="shared" si="86"/>
        <v>18.096750000000004</v>
      </c>
      <c r="M517" s="103">
        <f t="shared" si="87"/>
        <v>17.234138250000001</v>
      </c>
      <c r="N517" s="108">
        <f t="shared" si="88"/>
        <v>24.129000000000001</v>
      </c>
      <c r="O517" s="64" t="s">
        <v>394</v>
      </c>
      <c r="P517" s="102">
        <f t="shared" si="85"/>
        <v>19.8192589875</v>
      </c>
      <c r="Q517" s="102">
        <f t="shared" si="89"/>
        <v>22.118250000000003</v>
      </c>
      <c r="R517" s="102">
        <f t="shared" si="90"/>
        <v>20.107500000000002</v>
      </c>
      <c r="S517" s="102">
        <f t="shared" si="91"/>
        <v>19.906425000000006</v>
      </c>
      <c r="T517" s="102">
        <f t="shared" si="92"/>
        <v>17.234138250000001</v>
      </c>
      <c r="U517" s="18">
        <f t="shared" si="93"/>
        <v>20.811262500000002</v>
      </c>
    </row>
    <row r="518" spans="1:21" ht="14.25" customHeight="1" x14ac:dyDescent="0.25">
      <c r="A518" s="80" t="s">
        <v>2429</v>
      </c>
      <c r="B518" s="33" t="s">
        <v>145</v>
      </c>
      <c r="C518" s="33" t="s">
        <v>1738</v>
      </c>
      <c r="D518" s="33" t="s">
        <v>1739</v>
      </c>
      <c r="E518" s="33" t="s">
        <v>1754</v>
      </c>
      <c r="F518" s="2" t="s">
        <v>1764</v>
      </c>
      <c r="G518" s="33" t="s">
        <v>1756</v>
      </c>
      <c r="H518" s="26" t="s">
        <v>167</v>
      </c>
      <c r="I518" s="79">
        <v>11.49</v>
      </c>
      <c r="J518" s="3">
        <v>0.75</v>
      </c>
      <c r="K518" s="139">
        <f t="shared" si="84"/>
        <v>20.107500000000002</v>
      </c>
      <c r="L518" s="103">
        <f t="shared" si="86"/>
        <v>18.096750000000004</v>
      </c>
      <c r="M518" s="103">
        <f t="shared" si="87"/>
        <v>17.234138250000001</v>
      </c>
      <c r="N518" s="108">
        <f t="shared" si="88"/>
        <v>24.129000000000001</v>
      </c>
      <c r="O518" s="64" t="s">
        <v>394</v>
      </c>
      <c r="P518" s="102">
        <f t="shared" si="85"/>
        <v>19.8192589875</v>
      </c>
      <c r="Q518" s="102">
        <f t="shared" si="89"/>
        <v>22.118250000000003</v>
      </c>
      <c r="R518" s="102">
        <f t="shared" si="90"/>
        <v>20.107500000000002</v>
      </c>
      <c r="S518" s="102">
        <f t="shared" si="91"/>
        <v>19.906425000000006</v>
      </c>
      <c r="T518" s="102">
        <f t="shared" si="92"/>
        <v>17.234138250000001</v>
      </c>
      <c r="U518" s="18">
        <f t="shared" si="93"/>
        <v>20.811262500000002</v>
      </c>
    </row>
    <row r="519" spans="1:21" ht="14.25" customHeight="1" x14ac:dyDescent="0.25">
      <c r="A519" s="80" t="s">
        <v>2430</v>
      </c>
      <c r="B519" s="33" t="s">
        <v>145</v>
      </c>
      <c r="C519" s="33" t="s">
        <v>1738</v>
      </c>
      <c r="D519" s="33" t="s">
        <v>1739</v>
      </c>
      <c r="E519" s="33" t="s">
        <v>1754</v>
      </c>
      <c r="F519" s="2" t="s">
        <v>1765</v>
      </c>
      <c r="G519" s="33" t="s">
        <v>1756</v>
      </c>
      <c r="H519" s="26" t="s">
        <v>167</v>
      </c>
      <c r="I519" s="79">
        <v>11.49</v>
      </c>
      <c r="J519" s="3">
        <v>0.75</v>
      </c>
      <c r="K519" s="139">
        <f t="shared" si="84"/>
        <v>20.107500000000002</v>
      </c>
      <c r="L519" s="103">
        <f t="shared" si="86"/>
        <v>18.096750000000004</v>
      </c>
      <c r="M519" s="103">
        <f t="shared" si="87"/>
        <v>17.234138250000001</v>
      </c>
      <c r="N519" s="108">
        <f t="shared" si="88"/>
        <v>24.129000000000001</v>
      </c>
      <c r="O519" s="64" t="s">
        <v>394</v>
      </c>
      <c r="P519" s="102">
        <f t="shared" si="85"/>
        <v>19.8192589875</v>
      </c>
      <c r="Q519" s="102">
        <f t="shared" si="89"/>
        <v>22.118250000000003</v>
      </c>
      <c r="R519" s="102">
        <f t="shared" si="90"/>
        <v>20.107500000000002</v>
      </c>
      <c r="S519" s="102">
        <f t="shared" si="91"/>
        <v>19.906425000000006</v>
      </c>
      <c r="T519" s="102">
        <f t="shared" si="92"/>
        <v>17.234138250000001</v>
      </c>
      <c r="U519" s="18">
        <f t="shared" si="93"/>
        <v>20.811262500000002</v>
      </c>
    </row>
    <row r="520" spans="1:21" ht="14.25" customHeight="1" x14ac:dyDescent="0.25">
      <c r="A520" s="80" t="s">
        <v>2431</v>
      </c>
      <c r="B520" s="33" t="s">
        <v>145</v>
      </c>
      <c r="C520" s="33" t="s">
        <v>1738</v>
      </c>
      <c r="D520" s="33" t="s">
        <v>1739</v>
      </c>
      <c r="E520" s="33" t="s">
        <v>1754</v>
      </c>
      <c r="F520" s="2" t="s">
        <v>1766</v>
      </c>
      <c r="G520" s="33" t="s">
        <v>1756</v>
      </c>
      <c r="H520" s="26" t="s">
        <v>167</v>
      </c>
      <c r="I520" s="79">
        <v>11.49</v>
      </c>
      <c r="J520" s="3">
        <v>0.75</v>
      </c>
      <c r="K520" s="139">
        <f t="shared" si="84"/>
        <v>20.107500000000002</v>
      </c>
      <c r="L520" s="103">
        <f t="shared" si="86"/>
        <v>18.096750000000004</v>
      </c>
      <c r="M520" s="103">
        <f t="shared" si="87"/>
        <v>17.234138250000001</v>
      </c>
      <c r="N520" s="108">
        <f t="shared" si="88"/>
        <v>24.129000000000001</v>
      </c>
      <c r="O520" s="64" t="s">
        <v>394</v>
      </c>
      <c r="P520" s="102">
        <f t="shared" si="85"/>
        <v>19.8192589875</v>
      </c>
      <c r="Q520" s="102">
        <f t="shared" si="89"/>
        <v>22.118250000000003</v>
      </c>
      <c r="R520" s="102">
        <f t="shared" si="90"/>
        <v>20.107500000000002</v>
      </c>
      <c r="S520" s="102">
        <f t="shared" si="91"/>
        <v>19.906425000000006</v>
      </c>
      <c r="T520" s="102">
        <f t="shared" si="92"/>
        <v>17.234138250000001</v>
      </c>
      <c r="U520" s="18">
        <f t="shared" si="93"/>
        <v>20.811262500000002</v>
      </c>
    </row>
    <row r="521" spans="1:21" ht="14.25" customHeight="1" x14ac:dyDescent="0.25">
      <c r="A521" s="80" t="s">
        <v>2432</v>
      </c>
      <c r="B521" s="33" t="s">
        <v>145</v>
      </c>
      <c r="C521" s="33" t="s">
        <v>1738</v>
      </c>
      <c r="D521" s="33" t="s">
        <v>1739</v>
      </c>
      <c r="E521" s="33" t="s">
        <v>1754</v>
      </c>
      <c r="F521" s="2" t="s">
        <v>1767</v>
      </c>
      <c r="G521" s="33" t="s">
        <v>1756</v>
      </c>
      <c r="H521" s="26" t="s">
        <v>167</v>
      </c>
      <c r="I521" s="79">
        <v>11.49</v>
      </c>
      <c r="J521" s="3">
        <v>0.75</v>
      </c>
      <c r="K521" s="139">
        <f t="shared" si="84"/>
        <v>20.107500000000002</v>
      </c>
      <c r="L521" s="103">
        <f t="shared" si="86"/>
        <v>18.096750000000004</v>
      </c>
      <c r="M521" s="103">
        <f t="shared" si="87"/>
        <v>17.234138250000001</v>
      </c>
      <c r="N521" s="108">
        <f t="shared" si="88"/>
        <v>24.129000000000001</v>
      </c>
      <c r="O521" s="64" t="s">
        <v>394</v>
      </c>
      <c r="P521" s="102">
        <f t="shared" si="85"/>
        <v>19.8192589875</v>
      </c>
      <c r="Q521" s="102">
        <f t="shared" si="89"/>
        <v>22.118250000000003</v>
      </c>
      <c r="R521" s="102">
        <f t="shared" si="90"/>
        <v>20.107500000000002</v>
      </c>
      <c r="S521" s="102">
        <f t="shared" si="91"/>
        <v>19.906425000000006</v>
      </c>
      <c r="T521" s="102">
        <f t="shared" si="92"/>
        <v>17.234138250000001</v>
      </c>
      <c r="U521" s="18">
        <f t="shared" si="93"/>
        <v>20.811262500000002</v>
      </c>
    </row>
    <row r="522" spans="1:21" ht="14.25" customHeight="1" x14ac:dyDescent="0.25">
      <c r="A522" s="80" t="s">
        <v>2433</v>
      </c>
      <c r="B522" s="33" t="s">
        <v>145</v>
      </c>
      <c r="C522" s="33" t="s">
        <v>1738</v>
      </c>
      <c r="D522" s="33" t="s">
        <v>1739</v>
      </c>
      <c r="E522" s="33" t="s">
        <v>1754</v>
      </c>
      <c r="F522" s="2" t="s">
        <v>1768</v>
      </c>
      <c r="G522" s="33" t="s">
        <v>1756</v>
      </c>
      <c r="H522" s="26" t="s">
        <v>167</v>
      </c>
      <c r="I522" s="79">
        <v>11.49</v>
      </c>
      <c r="J522" s="3">
        <v>0.75</v>
      </c>
      <c r="K522" s="139">
        <f t="shared" si="84"/>
        <v>20.107500000000002</v>
      </c>
      <c r="L522" s="103">
        <f t="shared" si="86"/>
        <v>18.096750000000004</v>
      </c>
      <c r="M522" s="103">
        <f t="shared" si="87"/>
        <v>17.234138250000001</v>
      </c>
      <c r="N522" s="108">
        <f t="shared" si="88"/>
        <v>24.129000000000001</v>
      </c>
      <c r="O522" s="64" t="s">
        <v>394</v>
      </c>
      <c r="P522" s="102">
        <f t="shared" si="85"/>
        <v>19.8192589875</v>
      </c>
      <c r="Q522" s="102">
        <f t="shared" si="89"/>
        <v>22.118250000000003</v>
      </c>
      <c r="R522" s="102">
        <f t="shared" si="90"/>
        <v>20.107500000000002</v>
      </c>
      <c r="S522" s="102">
        <f t="shared" si="91"/>
        <v>19.906425000000006</v>
      </c>
      <c r="T522" s="102">
        <f t="shared" si="92"/>
        <v>17.234138250000001</v>
      </c>
      <c r="U522" s="18">
        <f t="shared" si="93"/>
        <v>20.811262500000002</v>
      </c>
    </row>
    <row r="523" spans="1:21" ht="14.25" customHeight="1" x14ac:dyDescent="0.25">
      <c r="A523" s="80" t="s">
        <v>2434</v>
      </c>
      <c r="B523" s="33" t="s">
        <v>145</v>
      </c>
      <c r="C523" s="33" t="s">
        <v>1738</v>
      </c>
      <c r="D523" s="33" t="s">
        <v>1739</v>
      </c>
      <c r="E523" s="33" t="s">
        <v>1754</v>
      </c>
      <c r="F523" s="2" t="s">
        <v>1769</v>
      </c>
      <c r="G523" s="33" t="s">
        <v>1756</v>
      </c>
      <c r="H523" s="26" t="s">
        <v>167</v>
      </c>
      <c r="I523" s="79">
        <v>11.49</v>
      </c>
      <c r="J523" s="3">
        <v>0.75</v>
      </c>
      <c r="K523" s="139">
        <f t="shared" si="84"/>
        <v>20.107500000000002</v>
      </c>
      <c r="L523" s="103">
        <f t="shared" si="86"/>
        <v>18.096750000000004</v>
      </c>
      <c r="M523" s="103">
        <f t="shared" si="87"/>
        <v>17.234138250000001</v>
      </c>
      <c r="N523" s="108">
        <f t="shared" si="88"/>
        <v>24.129000000000001</v>
      </c>
      <c r="O523" s="64" t="s">
        <v>394</v>
      </c>
      <c r="P523" s="102">
        <f t="shared" si="85"/>
        <v>19.8192589875</v>
      </c>
      <c r="Q523" s="102">
        <f t="shared" si="89"/>
        <v>22.118250000000003</v>
      </c>
      <c r="R523" s="102">
        <f t="shared" si="90"/>
        <v>20.107500000000002</v>
      </c>
      <c r="S523" s="102">
        <f t="shared" si="91"/>
        <v>19.906425000000006</v>
      </c>
      <c r="T523" s="102">
        <f t="shared" si="92"/>
        <v>17.234138250000001</v>
      </c>
      <c r="U523" s="18">
        <f t="shared" si="93"/>
        <v>20.811262500000002</v>
      </c>
    </row>
    <row r="524" spans="1:21" ht="14.25" customHeight="1" x14ac:dyDescent="0.25">
      <c r="A524" s="80" t="s">
        <v>2435</v>
      </c>
      <c r="B524" s="33" t="s">
        <v>145</v>
      </c>
      <c r="C524" s="33" t="s">
        <v>1738</v>
      </c>
      <c r="D524" s="33" t="s">
        <v>1739</v>
      </c>
      <c r="E524" s="33" t="s">
        <v>1754</v>
      </c>
      <c r="F524" s="2" t="s">
        <v>1770</v>
      </c>
      <c r="G524" s="33" t="s">
        <v>1756</v>
      </c>
      <c r="H524" s="26" t="s">
        <v>167</v>
      </c>
      <c r="I524" s="79">
        <v>11.49</v>
      </c>
      <c r="J524" s="3">
        <v>0.75</v>
      </c>
      <c r="K524" s="139">
        <f t="shared" si="84"/>
        <v>20.107500000000002</v>
      </c>
      <c r="L524" s="103">
        <f t="shared" si="86"/>
        <v>18.096750000000004</v>
      </c>
      <c r="M524" s="103">
        <f t="shared" si="87"/>
        <v>17.234138250000001</v>
      </c>
      <c r="N524" s="108">
        <f t="shared" si="88"/>
        <v>24.129000000000001</v>
      </c>
      <c r="O524" s="64" t="s">
        <v>394</v>
      </c>
      <c r="P524" s="102">
        <f t="shared" si="85"/>
        <v>19.8192589875</v>
      </c>
      <c r="Q524" s="102">
        <f t="shared" si="89"/>
        <v>22.118250000000003</v>
      </c>
      <c r="R524" s="102">
        <f t="shared" si="90"/>
        <v>20.107500000000002</v>
      </c>
      <c r="S524" s="102">
        <f t="shared" si="91"/>
        <v>19.906425000000006</v>
      </c>
      <c r="T524" s="102">
        <f t="shared" si="92"/>
        <v>17.234138250000001</v>
      </c>
      <c r="U524" s="18">
        <f t="shared" si="93"/>
        <v>20.811262500000002</v>
      </c>
    </row>
    <row r="525" spans="1:21" ht="14.25" customHeight="1" x14ac:dyDescent="0.25">
      <c r="A525" s="80" t="s">
        <v>2436</v>
      </c>
      <c r="B525" s="33" t="s">
        <v>145</v>
      </c>
      <c r="C525" s="33" t="s">
        <v>1738</v>
      </c>
      <c r="D525" s="33" t="s">
        <v>1739</v>
      </c>
      <c r="E525" s="33" t="s">
        <v>1754</v>
      </c>
      <c r="F525" s="2" t="s">
        <v>1771</v>
      </c>
      <c r="G525" s="33" t="s">
        <v>1756</v>
      </c>
      <c r="H525" s="26" t="s">
        <v>167</v>
      </c>
      <c r="I525" s="79">
        <v>11.49</v>
      </c>
      <c r="J525" s="3">
        <v>0.75</v>
      </c>
      <c r="K525" s="139">
        <f t="shared" si="84"/>
        <v>20.107500000000002</v>
      </c>
      <c r="L525" s="103">
        <f t="shared" si="86"/>
        <v>18.096750000000004</v>
      </c>
      <c r="M525" s="103">
        <f t="shared" si="87"/>
        <v>17.234138250000001</v>
      </c>
      <c r="N525" s="108">
        <f t="shared" si="88"/>
        <v>24.129000000000001</v>
      </c>
      <c r="O525" s="64" t="s">
        <v>394</v>
      </c>
      <c r="P525" s="102">
        <f t="shared" si="85"/>
        <v>19.8192589875</v>
      </c>
      <c r="Q525" s="102">
        <f t="shared" si="89"/>
        <v>22.118250000000003</v>
      </c>
      <c r="R525" s="102">
        <f t="shared" si="90"/>
        <v>20.107500000000002</v>
      </c>
      <c r="S525" s="102">
        <f t="shared" si="91"/>
        <v>19.906425000000006</v>
      </c>
      <c r="T525" s="102">
        <f t="shared" si="92"/>
        <v>17.234138250000001</v>
      </c>
      <c r="U525" s="18">
        <f t="shared" si="93"/>
        <v>20.811262500000002</v>
      </c>
    </row>
    <row r="526" spans="1:21" ht="14.25" customHeight="1" x14ac:dyDescent="0.25">
      <c r="A526" s="80" t="s">
        <v>2437</v>
      </c>
      <c r="B526" s="33" t="s">
        <v>145</v>
      </c>
      <c r="C526" s="33" t="s">
        <v>1738</v>
      </c>
      <c r="D526" s="33" t="s">
        <v>1739</v>
      </c>
      <c r="E526" s="33" t="s">
        <v>1754</v>
      </c>
      <c r="F526" s="2" t="s">
        <v>1772</v>
      </c>
      <c r="G526" s="33" t="s">
        <v>1756</v>
      </c>
      <c r="H526" s="26" t="s">
        <v>167</v>
      </c>
      <c r="I526" s="79">
        <v>11.49</v>
      </c>
      <c r="J526" s="3">
        <v>0.75</v>
      </c>
      <c r="K526" s="139">
        <f t="shared" si="84"/>
        <v>20.107500000000002</v>
      </c>
      <c r="L526" s="103">
        <f t="shared" si="86"/>
        <v>18.096750000000004</v>
      </c>
      <c r="M526" s="103">
        <f t="shared" si="87"/>
        <v>17.234138250000001</v>
      </c>
      <c r="N526" s="108">
        <f t="shared" si="88"/>
        <v>24.129000000000001</v>
      </c>
      <c r="O526" s="64" t="s">
        <v>394</v>
      </c>
      <c r="P526" s="102">
        <f t="shared" si="85"/>
        <v>19.8192589875</v>
      </c>
      <c r="Q526" s="102">
        <f t="shared" si="89"/>
        <v>22.118250000000003</v>
      </c>
      <c r="R526" s="102">
        <f t="shared" si="90"/>
        <v>20.107500000000002</v>
      </c>
      <c r="S526" s="102">
        <f t="shared" si="91"/>
        <v>19.906425000000006</v>
      </c>
      <c r="T526" s="102">
        <f t="shared" si="92"/>
        <v>17.234138250000001</v>
      </c>
      <c r="U526" s="18">
        <f t="shared" si="93"/>
        <v>20.811262500000002</v>
      </c>
    </row>
    <row r="527" spans="1:21" ht="14.25" customHeight="1" x14ac:dyDescent="0.25">
      <c r="A527" s="80" t="s">
        <v>2438</v>
      </c>
      <c r="B527" s="33" t="s">
        <v>145</v>
      </c>
      <c r="C527" s="33" t="s">
        <v>1738</v>
      </c>
      <c r="D527" s="33" t="s">
        <v>1739</v>
      </c>
      <c r="E527" s="33" t="s">
        <v>1754</v>
      </c>
      <c r="F527" s="2" t="s">
        <v>1773</v>
      </c>
      <c r="G527" s="33" t="s">
        <v>1756</v>
      </c>
      <c r="H527" s="26" t="s">
        <v>167</v>
      </c>
      <c r="I527" s="79">
        <v>11.49</v>
      </c>
      <c r="J527" s="3">
        <v>0.75</v>
      </c>
      <c r="K527" s="139">
        <f t="shared" si="84"/>
        <v>20.107500000000002</v>
      </c>
      <c r="L527" s="103">
        <f t="shared" si="86"/>
        <v>18.096750000000004</v>
      </c>
      <c r="M527" s="103">
        <f t="shared" si="87"/>
        <v>17.234138250000001</v>
      </c>
      <c r="N527" s="108">
        <f t="shared" si="88"/>
        <v>24.129000000000001</v>
      </c>
      <c r="O527" s="64" t="s">
        <v>394</v>
      </c>
      <c r="P527" s="102">
        <f t="shared" si="85"/>
        <v>19.8192589875</v>
      </c>
      <c r="Q527" s="102">
        <f t="shared" si="89"/>
        <v>22.118250000000003</v>
      </c>
      <c r="R527" s="102">
        <f t="shared" si="90"/>
        <v>20.107500000000002</v>
      </c>
      <c r="S527" s="102">
        <f t="shared" si="91"/>
        <v>19.906425000000006</v>
      </c>
      <c r="T527" s="102">
        <f t="shared" si="92"/>
        <v>17.234138250000001</v>
      </c>
      <c r="U527" s="18">
        <f t="shared" si="93"/>
        <v>20.811262500000002</v>
      </c>
    </row>
    <row r="528" spans="1:21" ht="14.25" customHeight="1" x14ac:dyDescent="0.25">
      <c r="A528" s="80" t="s">
        <v>2439</v>
      </c>
      <c r="B528" s="33" t="s">
        <v>145</v>
      </c>
      <c r="C528" s="33" t="s">
        <v>1738</v>
      </c>
      <c r="D528" s="33" t="s">
        <v>1739</v>
      </c>
      <c r="E528" s="33" t="s">
        <v>1754</v>
      </c>
      <c r="F528" s="2" t="s">
        <v>1774</v>
      </c>
      <c r="G528" s="33" t="s">
        <v>1756</v>
      </c>
      <c r="H528" s="26" t="s">
        <v>167</v>
      </c>
      <c r="I528" s="79">
        <v>11.49</v>
      </c>
      <c r="J528" s="3">
        <v>0.75</v>
      </c>
      <c r="K528" s="139">
        <f t="shared" ref="K528:K537" si="94">I528*1.75</f>
        <v>20.107500000000002</v>
      </c>
      <c r="L528" s="103">
        <f t="shared" si="86"/>
        <v>18.096750000000004</v>
      </c>
      <c r="M528" s="103">
        <f t="shared" si="87"/>
        <v>17.234138250000001</v>
      </c>
      <c r="N528" s="108">
        <f t="shared" si="88"/>
        <v>24.129000000000001</v>
      </c>
      <c r="O528" s="64" t="s">
        <v>394</v>
      </c>
      <c r="P528" s="102">
        <f t="shared" si="85"/>
        <v>19.8192589875</v>
      </c>
      <c r="Q528" s="102">
        <f t="shared" si="89"/>
        <v>22.118250000000003</v>
      </c>
      <c r="R528" s="102">
        <f t="shared" si="90"/>
        <v>20.107500000000002</v>
      </c>
      <c r="S528" s="102">
        <f t="shared" si="91"/>
        <v>19.906425000000006</v>
      </c>
      <c r="T528" s="102">
        <f t="shared" si="92"/>
        <v>17.234138250000001</v>
      </c>
      <c r="U528" s="18">
        <f t="shared" si="93"/>
        <v>20.811262500000002</v>
      </c>
    </row>
    <row r="529" spans="1:21" ht="14.25" customHeight="1" x14ac:dyDescent="0.25">
      <c r="A529" s="80" t="s">
        <v>2440</v>
      </c>
      <c r="B529" s="33" t="s">
        <v>145</v>
      </c>
      <c r="C529" s="33" t="s">
        <v>1738</v>
      </c>
      <c r="D529" s="33" t="s">
        <v>1739</v>
      </c>
      <c r="E529" s="33" t="s">
        <v>1754</v>
      </c>
      <c r="F529" s="2" t="s">
        <v>1775</v>
      </c>
      <c r="G529" s="33" t="s">
        <v>1756</v>
      </c>
      <c r="H529" s="26" t="s">
        <v>167</v>
      </c>
      <c r="I529" s="79">
        <v>11.49</v>
      </c>
      <c r="J529" s="3">
        <v>0.75</v>
      </c>
      <c r="K529" s="139">
        <f t="shared" si="94"/>
        <v>20.107500000000002</v>
      </c>
      <c r="L529" s="103">
        <f t="shared" si="86"/>
        <v>18.096750000000004</v>
      </c>
      <c r="M529" s="103">
        <f t="shared" si="87"/>
        <v>17.234138250000001</v>
      </c>
      <c r="N529" s="108">
        <f t="shared" si="88"/>
        <v>24.129000000000001</v>
      </c>
      <c r="O529" s="64" t="s">
        <v>394</v>
      </c>
      <c r="P529" s="102">
        <f t="shared" si="85"/>
        <v>19.8192589875</v>
      </c>
      <c r="Q529" s="102">
        <f t="shared" si="89"/>
        <v>22.118250000000003</v>
      </c>
      <c r="R529" s="102">
        <f t="shared" si="90"/>
        <v>20.107500000000002</v>
      </c>
      <c r="S529" s="102">
        <f t="shared" si="91"/>
        <v>19.906425000000006</v>
      </c>
      <c r="T529" s="102">
        <f t="shared" si="92"/>
        <v>17.234138250000001</v>
      </c>
      <c r="U529" s="18">
        <f t="shared" si="93"/>
        <v>20.811262500000002</v>
      </c>
    </row>
    <row r="530" spans="1:21" ht="14.25" customHeight="1" x14ac:dyDescent="0.25">
      <c r="A530" s="80" t="s">
        <v>2441</v>
      </c>
      <c r="B530" s="33" t="s">
        <v>145</v>
      </c>
      <c r="C530" s="33" t="s">
        <v>1738</v>
      </c>
      <c r="D530" s="33" t="s">
        <v>1739</v>
      </c>
      <c r="E530" s="33" t="s">
        <v>1776</v>
      </c>
      <c r="F530" s="2" t="s">
        <v>1777</v>
      </c>
      <c r="G530" s="33" t="s">
        <v>1778</v>
      </c>
      <c r="H530" s="26" t="s">
        <v>167</v>
      </c>
      <c r="I530" s="79">
        <v>14.49</v>
      </c>
      <c r="J530" s="3">
        <v>0.75</v>
      </c>
      <c r="K530" s="139">
        <f t="shared" si="94"/>
        <v>25.357500000000002</v>
      </c>
      <c r="L530" s="103">
        <f t="shared" si="86"/>
        <v>22.821750000000002</v>
      </c>
      <c r="M530" s="103">
        <f t="shared" si="87"/>
        <v>21.733913250000001</v>
      </c>
      <c r="N530" s="108">
        <f t="shared" si="88"/>
        <v>30.429000000000002</v>
      </c>
      <c r="O530" s="64" t="s">
        <v>394</v>
      </c>
      <c r="P530" s="102">
        <f t="shared" si="85"/>
        <v>24.9940002375</v>
      </c>
      <c r="Q530" s="102">
        <f t="shared" si="89"/>
        <v>27.893250000000005</v>
      </c>
      <c r="R530" s="102">
        <f t="shared" si="90"/>
        <v>25.357500000000002</v>
      </c>
      <c r="S530" s="102">
        <f t="shared" si="91"/>
        <v>25.103925000000004</v>
      </c>
      <c r="T530" s="102">
        <f t="shared" si="92"/>
        <v>21.733913250000001</v>
      </c>
      <c r="U530" s="18">
        <f t="shared" si="93"/>
        <v>26.245012500000001</v>
      </c>
    </row>
    <row r="531" spans="1:21" ht="14.25" customHeight="1" x14ac:dyDescent="0.25">
      <c r="A531" s="80" t="s">
        <v>2442</v>
      </c>
      <c r="B531" s="33" t="s">
        <v>145</v>
      </c>
      <c r="C531" s="33" t="s">
        <v>1738</v>
      </c>
      <c r="D531" s="33" t="s">
        <v>1739</v>
      </c>
      <c r="E531" s="33" t="s">
        <v>1776</v>
      </c>
      <c r="F531" s="2" t="s">
        <v>1779</v>
      </c>
      <c r="G531" s="33" t="s">
        <v>1778</v>
      </c>
      <c r="H531" s="26" t="s">
        <v>167</v>
      </c>
      <c r="I531" s="79">
        <v>14.49</v>
      </c>
      <c r="J531" s="3">
        <v>0.75</v>
      </c>
      <c r="K531" s="139">
        <f t="shared" si="94"/>
        <v>25.357500000000002</v>
      </c>
      <c r="L531" s="103">
        <f t="shared" si="86"/>
        <v>22.821750000000002</v>
      </c>
      <c r="M531" s="103">
        <f t="shared" si="87"/>
        <v>21.733913250000001</v>
      </c>
      <c r="N531" s="108">
        <f t="shared" si="88"/>
        <v>30.429000000000002</v>
      </c>
      <c r="O531" s="64" t="s">
        <v>394</v>
      </c>
      <c r="P531" s="102">
        <f t="shared" si="85"/>
        <v>24.9940002375</v>
      </c>
      <c r="Q531" s="102">
        <f t="shared" si="89"/>
        <v>27.893250000000005</v>
      </c>
      <c r="R531" s="102">
        <f t="shared" si="90"/>
        <v>25.357500000000002</v>
      </c>
      <c r="S531" s="102">
        <f t="shared" si="91"/>
        <v>25.103925000000004</v>
      </c>
      <c r="T531" s="102">
        <f t="shared" si="92"/>
        <v>21.733913250000001</v>
      </c>
      <c r="U531" s="18">
        <f t="shared" si="93"/>
        <v>26.245012500000001</v>
      </c>
    </row>
    <row r="532" spans="1:21" ht="14.25" customHeight="1" x14ac:dyDescent="0.25">
      <c r="A532" s="80" t="s">
        <v>2443</v>
      </c>
      <c r="B532" s="33" t="s">
        <v>145</v>
      </c>
      <c r="C532" s="33" t="s">
        <v>1738</v>
      </c>
      <c r="D532" s="33" t="s">
        <v>1739</v>
      </c>
      <c r="E532" s="33" t="s">
        <v>1776</v>
      </c>
      <c r="F532" s="2" t="s">
        <v>1780</v>
      </c>
      <c r="G532" s="33" t="s">
        <v>1778</v>
      </c>
      <c r="H532" s="26" t="s">
        <v>167</v>
      </c>
      <c r="I532" s="79">
        <v>14.49</v>
      </c>
      <c r="J532" s="3">
        <v>0.75</v>
      </c>
      <c r="K532" s="139">
        <f t="shared" si="94"/>
        <v>25.357500000000002</v>
      </c>
      <c r="L532" s="103">
        <f t="shared" si="86"/>
        <v>22.821750000000002</v>
      </c>
      <c r="M532" s="103">
        <f t="shared" si="87"/>
        <v>21.733913250000001</v>
      </c>
      <c r="N532" s="108">
        <f t="shared" si="88"/>
        <v>30.429000000000002</v>
      </c>
      <c r="O532" s="64" t="s">
        <v>394</v>
      </c>
      <c r="P532" s="102">
        <f t="shared" si="85"/>
        <v>24.9940002375</v>
      </c>
      <c r="Q532" s="102">
        <f t="shared" si="89"/>
        <v>27.893250000000005</v>
      </c>
      <c r="R532" s="102">
        <f t="shared" si="90"/>
        <v>25.357500000000002</v>
      </c>
      <c r="S532" s="102">
        <f t="shared" si="91"/>
        <v>25.103925000000004</v>
      </c>
      <c r="T532" s="102">
        <f t="shared" si="92"/>
        <v>21.733913250000001</v>
      </c>
      <c r="U532" s="18">
        <f t="shared" si="93"/>
        <v>26.245012500000001</v>
      </c>
    </row>
    <row r="533" spans="1:21" ht="14.25" customHeight="1" x14ac:dyDescent="0.25">
      <c r="A533" s="80" t="s">
        <v>2444</v>
      </c>
      <c r="B533" s="33" t="s">
        <v>145</v>
      </c>
      <c r="C533" s="33" t="s">
        <v>1738</v>
      </c>
      <c r="D533" s="33" t="s">
        <v>1739</v>
      </c>
      <c r="E533" s="33" t="s">
        <v>1776</v>
      </c>
      <c r="F533" s="2" t="s">
        <v>1781</v>
      </c>
      <c r="G533" s="33" t="s">
        <v>1778</v>
      </c>
      <c r="H533" s="26" t="s">
        <v>167</v>
      </c>
      <c r="I533" s="79">
        <v>14.49</v>
      </c>
      <c r="J533" s="3">
        <v>0.75</v>
      </c>
      <c r="K533" s="139">
        <f t="shared" si="94"/>
        <v>25.357500000000002</v>
      </c>
      <c r="L533" s="103">
        <f t="shared" si="86"/>
        <v>22.821750000000002</v>
      </c>
      <c r="M533" s="103">
        <f t="shared" si="87"/>
        <v>21.733913250000001</v>
      </c>
      <c r="N533" s="108">
        <f t="shared" si="88"/>
        <v>30.429000000000002</v>
      </c>
      <c r="O533" s="64" t="s">
        <v>394</v>
      </c>
      <c r="P533" s="102">
        <f t="shared" si="85"/>
        <v>24.9940002375</v>
      </c>
      <c r="Q533" s="102">
        <f t="shared" si="89"/>
        <v>27.893250000000005</v>
      </c>
      <c r="R533" s="102">
        <f t="shared" si="90"/>
        <v>25.357500000000002</v>
      </c>
      <c r="S533" s="102">
        <f t="shared" si="91"/>
        <v>25.103925000000004</v>
      </c>
      <c r="T533" s="102">
        <f t="shared" si="92"/>
        <v>21.733913250000001</v>
      </c>
      <c r="U533" s="18">
        <f t="shared" si="93"/>
        <v>26.245012500000001</v>
      </c>
    </row>
    <row r="534" spans="1:21" ht="14.25" customHeight="1" x14ac:dyDescent="0.25">
      <c r="A534" s="80" t="s">
        <v>2445</v>
      </c>
      <c r="B534" s="33" t="s">
        <v>145</v>
      </c>
      <c r="C534" s="33" t="s">
        <v>1738</v>
      </c>
      <c r="D534" s="33" t="s">
        <v>1739</v>
      </c>
      <c r="E534" s="33" t="s">
        <v>1776</v>
      </c>
      <c r="F534" s="2" t="s">
        <v>1782</v>
      </c>
      <c r="G534" s="33" t="s">
        <v>1778</v>
      </c>
      <c r="H534" s="26" t="s">
        <v>167</v>
      </c>
      <c r="I534" s="79">
        <v>14.49</v>
      </c>
      <c r="J534" s="3">
        <v>0.75</v>
      </c>
      <c r="K534" s="139">
        <f t="shared" si="94"/>
        <v>25.357500000000002</v>
      </c>
      <c r="L534" s="103">
        <f t="shared" si="86"/>
        <v>22.821750000000002</v>
      </c>
      <c r="M534" s="103">
        <f t="shared" si="87"/>
        <v>21.733913250000001</v>
      </c>
      <c r="N534" s="108">
        <f t="shared" si="88"/>
        <v>30.429000000000002</v>
      </c>
      <c r="O534" s="64" t="s">
        <v>394</v>
      </c>
      <c r="P534" s="102">
        <f t="shared" si="85"/>
        <v>24.9940002375</v>
      </c>
      <c r="Q534" s="102">
        <f t="shared" si="89"/>
        <v>27.893250000000005</v>
      </c>
      <c r="R534" s="102">
        <f t="shared" si="90"/>
        <v>25.357500000000002</v>
      </c>
      <c r="S534" s="102">
        <f t="shared" si="91"/>
        <v>25.103925000000004</v>
      </c>
      <c r="T534" s="102">
        <f t="shared" si="92"/>
        <v>21.733913250000001</v>
      </c>
      <c r="U534" s="18">
        <f t="shared" si="93"/>
        <v>26.245012500000001</v>
      </c>
    </row>
    <row r="535" spans="1:21" ht="14.25" customHeight="1" x14ac:dyDescent="0.25">
      <c r="A535" s="80" t="s">
        <v>2446</v>
      </c>
      <c r="B535" s="33" t="s">
        <v>145</v>
      </c>
      <c r="C535" s="33" t="s">
        <v>1738</v>
      </c>
      <c r="D535" s="33" t="s">
        <v>1739</v>
      </c>
      <c r="E535" s="33" t="s">
        <v>1776</v>
      </c>
      <c r="F535" s="2" t="s">
        <v>1783</v>
      </c>
      <c r="G535" s="33" t="s">
        <v>1778</v>
      </c>
      <c r="H535" s="26" t="s">
        <v>167</v>
      </c>
      <c r="I535" s="79">
        <v>14.49</v>
      </c>
      <c r="J535" s="3">
        <v>0.75</v>
      </c>
      <c r="K535" s="139">
        <f t="shared" si="94"/>
        <v>25.357500000000002</v>
      </c>
      <c r="L535" s="103">
        <f t="shared" si="86"/>
        <v>22.821750000000002</v>
      </c>
      <c r="M535" s="103">
        <f t="shared" si="87"/>
        <v>21.733913250000001</v>
      </c>
      <c r="N535" s="108">
        <f t="shared" si="88"/>
        <v>30.429000000000002</v>
      </c>
      <c r="O535" s="64" t="s">
        <v>394</v>
      </c>
      <c r="P535" s="102">
        <f t="shared" si="85"/>
        <v>24.9940002375</v>
      </c>
      <c r="Q535" s="102">
        <f t="shared" si="89"/>
        <v>27.893250000000005</v>
      </c>
      <c r="R535" s="102">
        <f t="shared" si="90"/>
        <v>25.357500000000002</v>
      </c>
      <c r="S535" s="102">
        <f t="shared" si="91"/>
        <v>25.103925000000004</v>
      </c>
      <c r="T535" s="102">
        <f t="shared" si="92"/>
        <v>21.733913250000001</v>
      </c>
      <c r="U535" s="18">
        <f t="shared" si="93"/>
        <v>26.245012500000001</v>
      </c>
    </row>
    <row r="536" spans="1:21" ht="14.25" customHeight="1" x14ac:dyDescent="0.25">
      <c r="A536" s="80" t="s">
        <v>2447</v>
      </c>
      <c r="B536" s="33" t="s">
        <v>145</v>
      </c>
      <c r="C536" s="33" t="s">
        <v>1738</v>
      </c>
      <c r="D536" s="33" t="s">
        <v>1739</v>
      </c>
      <c r="E536" s="33" t="s">
        <v>1776</v>
      </c>
      <c r="F536" s="2" t="s">
        <v>1784</v>
      </c>
      <c r="G536" s="33" t="s">
        <v>1778</v>
      </c>
      <c r="H536" s="26" t="s">
        <v>167</v>
      </c>
      <c r="I536" s="79">
        <v>14.49</v>
      </c>
      <c r="J536" s="3">
        <v>0.75</v>
      </c>
      <c r="K536" s="139">
        <f t="shared" si="94"/>
        <v>25.357500000000002</v>
      </c>
      <c r="L536" s="103">
        <f t="shared" si="86"/>
        <v>22.821750000000002</v>
      </c>
      <c r="M536" s="103">
        <f t="shared" si="87"/>
        <v>21.733913250000001</v>
      </c>
      <c r="N536" s="108">
        <f t="shared" si="88"/>
        <v>30.429000000000002</v>
      </c>
      <c r="O536" s="64" t="s">
        <v>394</v>
      </c>
      <c r="P536" s="102">
        <f t="shared" si="85"/>
        <v>24.9940002375</v>
      </c>
      <c r="Q536" s="102">
        <f t="shared" si="89"/>
        <v>27.893250000000005</v>
      </c>
      <c r="R536" s="102">
        <f t="shared" si="90"/>
        <v>25.357500000000002</v>
      </c>
      <c r="S536" s="102">
        <f t="shared" si="91"/>
        <v>25.103925000000004</v>
      </c>
      <c r="T536" s="102">
        <f t="shared" si="92"/>
        <v>21.733913250000001</v>
      </c>
      <c r="U536" s="18">
        <f t="shared" si="93"/>
        <v>26.245012500000001</v>
      </c>
    </row>
    <row r="537" spans="1:21" ht="14.25" customHeight="1" x14ac:dyDescent="0.25">
      <c r="A537" s="80" t="s">
        <v>2448</v>
      </c>
      <c r="B537" s="33" t="s">
        <v>145</v>
      </c>
      <c r="C537" s="33" t="s">
        <v>1738</v>
      </c>
      <c r="D537" s="33" t="s">
        <v>1739</v>
      </c>
      <c r="E537" s="33" t="s">
        <v>1776</v>
      </c>
      <c r="F537" s="2" t="s">
        <v>1785</v>
      </c>
      <c r="G537" s="33" t="s">
        <v>1778</v>
      </c>
      <c r="H537" s="26" t="s">
        <v>167</v>
      </c>
      <c r="I537" s="79">
        <v>14.49</v>
      </c>
      <c r="J537" s="3">
        <v>0.75</v>
      </c>
      <c r="K537" s="139">
        <f t="shared" si="94"/>
        <v>25.357500000000002</v>
      </c>
      <c r="L537" s="103">
        <f t="shared" si="86"/>
        <v>22.821750000000002</v>
      </c>
      <c r="M537" s="103">
        <f t="shared" si="87"/>
        <v>21.733913250000001</v>
      </c>
      <c r="N537" s="108">
        <f t="shared" si="88"/>
        <v>30.429000000000002</v>
      </c>
      <c r="O537" s="64" t="s">
        <v>394</v>
      </c>
      <c r="P537" s="102">
        <f t="shared" si="85"/>
        <v>24.9940002375</v>
      </c>
      <c r="Q537" s="102">
        <f t="shared" si="89"/>
        <v>27.893250000000005</v>
      </c>
      <c r="R537" s="102">
        <f t="shared" si="90"/>
        <v>25.357500000000002</v>
      </c>
      <c r="S537" s="102">
        <f t="shared" si="91"/>
        <v>25.103925000000004</v>
      </c>
      <c r="T537" s="102">
        <f t="shared" si="92"/>
        <v>21.733913250000001</v>
      </c>
      <c r="U537" s="18">
        <f t="shared" si="93"/>
        <v>26.245012500000001</v>
      </c>
    </row>
    <row r="538" spans="1:21" ht="14.25" customHeight="1" x14ac:dyDescent="0.25"/>
    <row r="539" spans="1:21" ht="14.25" customHeight="1" x14ac:dyDescent="0.25"/>
    <row r="540" spans="1:21" ht="14.25" customHeight="1" x14ac:dyDescent="0.25"/>
    <row r="541" spans="1:21" ht="14.25" customHeight="1" x14ac:dyDescent="0.25"/>
    <row r="542" spans="1:21" ht="14.25" customHeight="1" x14ac:dyDescent="0.25"/>
    <row r="543" spans="1:21" ht="14.25" customHeight="1" x14ac:dyDescent="0.25"/>
    <row r="544" spans="1:21"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sheetData>
  <protectedRanges>
    <protectedRange sqref="A3:A537" name="Range1" securityDescriptor="O:WDG:WDD:(A;;CC;;;S-1-5-21-1845053750-3477951752-3593848970-4173)(A;;CC;;;S-1-5-21-1845053750-3477951752-3593848970-1143)(A;;CC;;;S-1-5-21-1845053750-3477951752-3593848970-4152)"/>
  </protectedRanges>
  <autoFilter ref="A2:O537"/>
  <pageMargins left="0.7" right="0.7" top="0.75" bottom="0.75" header="0.3" footer="0.3"/>
  <pageSetup paperSize="9" scale="61"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pageSetUpPr fitToPage="1"/>
  </sheetPr>
  <dimension ref="A1:V210"/>
  <sheetViews>
    <sheetView tabSelected="1" zoomScale="60" zoomScaleNormal="60" workbookViewId="0">
      <pane ySplit="1" topLeftCell="A115" activePane="bottomLeft" state="frozen"/>
      <selection activeCell="D23" sqref="D23"/>
      <selection pane="bottomLeft" activeCell="N129" sqref="N129"/>
    </sheetView>
  </sheetViews>
  <sheetFormatPr defaultRowHeight="15" x14ac:dyDescent="0.25"/>
  <cols>
    <col min="1" max="1" width="16.7109375" style="203" customWidth="1"/>
    <col min="2" max="4" width="16.85546875" style="203" customWidth="1"/>
    <col min="5" max="5" width="16.85546875" style="204" customWidth="1"/>
    <col min="6" max="6" width="16.85546875" style="203" customWidth="1"/>
    <col min="7" max="7" width="16.85546875" style="175" customWidth="1"/>
    <col min="8" max="8" width="4.42578125" style="203" customWidth="1"/>
    <col min="9" max="9" width="16.85546875" style="206" customWidth="1"/>
    <col min="10" max="10" width="9.7109375" style="207" customWidth="1"/>
    <col min="11" max="13" width="21.140625" style="202" customWidth="1"/>
    <col min="14" max="14" width="8.42578125" style="207" customWidth="1"/>
    <col min="15" max="15" width="16" style="208" customWidth="1"/>
    <col min="16" max="16" width="4.140625" style="203" customWidth="1"/>
    <col min="17" max="17" width="16.42578125" style="203" customWidth="1"/>
    <col min="18" max="18" width="14.85546875" style="203" customWidth="1"/>
    <col min="19" max="19" width="14" style="203" customWidth="1"/>
    <col min="20" max="20" width="15.28515625" style="203" customWidth="1"/>
    <col min="21" max="21" width="14.5703125" style="203" customWidth="1"/>
    <col min="22" max="22" width="15.5703125" style="203" customWidth="1"/>
    <col min="23" max="16384" width="9.140625" style="203"/>
  </cols>
  <sheetData>
    <row r="1" spans="1:22" s="155" customFormat="1" ht="61.5" customHeight="1" x14ac:dyDescent="0.25">
      <c r="A1" s="155" t="s">
        <v>1913</v>
      </c>
      <c r="B1" s="155" t="s">
        <v>35</v>
      </c>
      <c r="C1" s="155" t="s">
        <v>36</v>
      </c>
      <c r="D1" s="155" t="s">
        <v>37</v>
      </c>
      <c r="E1" s="155" t="s">
        <v>38</v>
      </c>
      <c r="F1" s="155" t="s">
        <v>39</v>
      </c>
      <c r="G1" s="155" t="s">
        <v>40</v>
      </c>
      <c r="H1" s="155" t="s">
        <v>41</v>
      </c>
      <c r="I1" s="155" t="s">
        <v>1914</v>
      </c>
      <c r="J1" s="155" t="s">
        <v>43</v>
      </c>
      <c r="K1" s="156" t="s">
        <v>2481</v>
      </c>
      <c r="L1" s="157" t="s">
        <v>2479</v>
      </c>
      <c r="M1" s="157" t="s">
        <v>2480</v>
      </c>
      <c r="N1" s="155" t="s">
        <v>45</v>
      </c>
      <c r="O1" s="157" t="s">
        <v>2460</v>
      </c>
      <c r="Q1" s="158" t="s">
        <v>2482</v>
      </c>
      <c r="R1" s="158" t="s">
        <v>2483</v>
      </c>
      <c r="S1" s="158" t="s">
        <v>2484</v>
      </c>
      <c r="T1" s="158" t="s">
        <v>2485</v>
      </c>
      <c r="U1" s="158" t="s">
        <v>2486</v>
      </c>
      <c r="V1" s="159" t="s">
        <v>2487</v>
      </c>
    </row>
    <row r="2" spans="1:22" s="165" customFormat="1" ht="18" customHeight="1" x14ac:dyDescent="0.25">
      <c r="A2" s="160" t="s">
        <v>46</v>
      </c>
      <c r="B2" s="160" t="s">
        <v>47</v>
      </c>
      <c r="C2" s="160" t="s">
        <v>48</v>
      </c>
      <c r="D2" s="160" t="s">
        <v>49</v>
      </c>
      <c r="E2" s="160" t="s">
        <v>50</v>
      </c>
      <c r="F2" s="160" t="s">
        <v>51</v>
      </c>
      <c r="G2" s="160" t="s">
        <v>52</v>
      </c>
      <c r="H2" s="160" t="s">
        <v>53</v>
      </c>
      <c r="I2" s="161">
        <v>43</v>
      </c>
      <c r="J2" s="162">
        <v>75</v>
      </c>
      <c r="K2" s="163">
        <f t="shared" ref="K2:K65" si="0">I2*1.75</f>
        <v>75.25</v>
      </c>
      <c r="L2" s="164">
        <f>K2*0.9</f>
        <v>67.725000000000009</v>
      </c>
      <c r="M2" s="164">
        <f>K2*0.8571</f>
        <v>64.496775</v>
      </c>
      <c r="N2" s="162" t="s">
        <v>54</v>
      </c>
      <c r="O2" s="164">
        <v>73.78</v>
      </c>
      <c r="Q2" s="166">
        <f t="shared" ref="Q2:Q33" si="1">(K2*0.8571)*1.15</f>
        <v>74.171291249999996</v>
      </c>
      <c r="R2" s="167">
        <f t="shared" ref="R2:R33" si="2">K2*1.1</f>
        <v>82.775000000000006</v>
      </c>
      <c r="S2" s="167">
        <f t="shared" ref="S2:S33" si="3">K2</f>
        <v>75.25</v>
      </c>
      <c r="T2" s="167">
        <f>(K2*0.9)*1.1</f>
        <v>74.497500000000016</v>
      </c>
      <c r="U2" s="167">
        <f>(K2*0.8571)</f>
        <v>64.496775</v>
      </c>
      <c r="V2" s="168">
        <f>(K2*0.9)*1.15</f>
        <v>77.883750000000006</v>
      </c>
    </row>
    <row r="3" spans="1:22" s="165" customFormat="1" ht="18" customHeight="1" x14ac:dyDescent="0.25">
      <c r="A3" s="169" t="s">
        <v>55</v>
      </c>
      <c r="B3" s="169" t="s">
        <v>47</v>
      </c>
      <c r="C3" s="169" t="s">
        <v>48</v>
      </c>
      <c r="D3" s="169" t="s">
        <v>56</v>
      </c>
      <c r="E3" s="169" t="s">
        <v>57</v>
      </c>
      <c r="F3" s="169" t="s">
        <v>58</v>
      </c>
      <c r="G3" s="169" t="s">
        <v>59</v>
      </c>
      <c r="H3" s="169" t="s">
        <v>53</v>
      </c>
      <c r="I3" s="170">
        <v>56</v>
      </c>
      <c r="J3" s="171">
        <v>75</v>
      </c>
      <c r="K3" s="172">
        <f t="shared" si="0"/>
        <v>98</v>
      </c>
      <c r="L3" s="164">
        <f t="shared" ref="L3:L60" si="4">K3*0.9</f>
        <v>88.2</v>
      </c>
      <c r="M3" s="164">
        <f t="shared" ref="M3:M60" si="5">K3*0.8571</f>
        <v>83.995800000000003</v>
      </c>
      <c r="N3" s="162" t="s">
        <v>54</v>
      </c>
      <c r="O3" s="164">
        <v>85.01</v>
      </c>
      <c r="Q3" s="166">
        <f t="shared" si="1"/>
        <v>96.595169999999996</v>
      </c>
      <c r="R3" s="167">
        <f t="shared" si="2"/>
        <v>107.80000000000001</v>
      </c>
      <c r="S3" s="167">
        <f t="shared" si="3"/>
        <v>98</v>
      </c>
      <c r="T3" s="167">
        <f t="shared" ref="T3:T60" si="6">(K3*0.9)*1.1</f>
        <v>97.02000000000001</v>
      </c>
      <c r="U3" s="167">
        <f t="shared" ref="U3:U60" si="7">(K3*0.8571)</f>
        <v>83.995800000000003</v>
      </c>
      <c r="V3" s="168">
        <f t="shared" ref="V3:V60" si="8">(K3*0.9)*1.15</f>
        <v>101.42999999999999</v>
      </c>
    </row>
    <row r="4" spans="1:22" s="165" customFormat="1" ht="18" customHeight="1" x14ac:dyDescent="0.25">
      <c r="A4" s="169" t="s">
        <v>60</v>
      </c>
      <c r="B4" s="169" t="s">
        <v>47</v>
      </c>
      <c r="C4" s="169" t="s">
        <v>61</v>
      </c>
      <c r="D4" s="169" t="s">
        <v>62</v>
      </c>
      <c r="E4" s="169" t="s">
        <v>63</v>
      </c>
      <c r="F4" s="169" t="s">
        <v>62</v>
      </c>
      <c r="G4" s="169" t="s">
        <v>64</v>
      </c>
      <c r="H4" s="169" t="s">
        <v>53</v>
      </c>
      <c r="I4" s="170">
        <v>2.5499999999999998</v>
      </c>
      <c r="J4" s="171"/>
      <c r="K4" s="172">
        <v>2.2799999999999998</v>
      </c>
      <c r="L4" s="164">
        <f t="shared" si="4"/>
        <v>2.052</v>
      </c>
      <c r="M4" s="164">
        <f t="shared" si="5"/>
        <v>1.9541879999999998</v>
      </c>
      <c r="N4" s="162" t="s">
        <v>54</v>
      </c>
      <c r="O4" s="164">
        <v>3.27</v>
      </c>
      <c r="Q4" s="166">
        <f t="shared" si="1"/>
        <v>2.2473161999999998</v>
      </c>
      <c r="R4" s="167">
        <f t="shared" si="2"/>
        <v>2.508</v>
      </c>
      <c r="S4" s="167">
        <f t="shared" si="3"/>
        <v>2.2799999999999998</v>
      </c>
      <c r="T4" s="167">
        <f t="shared" si="6"/>
        <v>2.2572000000000001</v>
      </c>
      <c r="U4" s="167">
        <f t="shared" si="7"/>
        <v>1.9541879999999998</v>
      </c>
      <c r="V4" s="168">
        <f t="shared" si="8"/>
        <v>2.3597999999999999</v>
      </c>
    </row>
    <row r="5" spans="1:22" s="165" customFormat="1" ht="18" customHeight="1" x14ac:dyDescent="0.25">
      <c r="A5" s="169" t="s">
        <v>65</v>
      </c>
      <c r="B5" s="169" t="s">
        <v>47</v>
      </c>
      <c r="C5" s="169" t="s">
        <v>66</v>
      </c>
      <c r="D5" s="169" t="s">
        <v>67</v>
      </c>
      <c r="E5" s="169" t="s">
        <v>68</v>
      </c>
      <c r="F5" s="169" t="s">
        <v>69</v>
      </c>
      <c r="G5" s="169" t="s">
        <v>70</v>
      </c>
      <c r="H5" s="169" t="s">
        <v>53</v>
      </c>
      <c r="I5" s="170">
        <v>0.65</v>
      </c>
      <c r="J5" s="171">
        <v>75</v>
      </c>
      <c r="K5" s="172">
        <f t="shared" si="0"/>
        <v>1.1375</v>
      </c>
      <c r="L5" s="164">
        <f t="shared" si="4"/>
        <v>1.0237499999999999</v>
      </c>
      <c r="M5" s="164">
        <f t="shared" si="5"/>
        <v>0.97495124999999994</v>
      </c>
      <c r="N5" s="162" t="s">
        <v>54</v>
      </c>
      <c r="O5" s="164">
        <v>1.86</v>
      </c>
      <c r="Q5" s="166">
        <f t="shared" si="1"/>
        <v>1.1211939374999997</v>
      </c>
      <c r="R5" s="167">
        <f t="shared" si="2"/>
        <v>1.25125</v>
      </c>
      <c r="S5" s="167">
        <f t="shared" si="3"/>
        <v>1.1375</v>
      </c>
      <c r="T5" s="167">
        <f t="shared" si="6"/>
        <v>1.126125</v>
      </c>
      <c r="U5" s="167">
        <f t="shared" si="7"/>
        <v>0.97495124999999994</v>
      </c>
      <c r="V5" s="168">
        <f t="shared" si="8"/>
        <v>1.1773124999999998</v>
      </c>
    </row>
    <row r="6" spans="1:22" s="165" customFormat="1" ht="18" customHeight="1" x14ac:dyDescent="0.25">
      <c r="A6" s="169" t="s">
        <v>71</v>
      </c>
      <c r="B6" s="169" t="s">
        <v>72</v>
      </c>
      <c r="C6" s="169" t="s">
        <v>73</v>
      </c>
      <c r="D6" s="169" t="s">
        <v>73</v>
      </c>
      <c r="E6" s="169" t="s">
        <v>74</v>
      </c>
      <c r="F6" s="169" t="s">
        <v>75</v>
      </c>
      <c r="G6" s="169" t="s">
        <v>76</v>
      </c>
      <c r="H6" s="169" t="s">
        <v>53</v>
      </c>
      <c r="I6" s="170">
        <v>160</v>
      </c>
      <c r="J6" s="171">
        <v>75</v>
      </c>
      <c r="K6" s="172">
        <f t="shared" si="0"/>
        <v>280</v>
      </c>
      <c r="L6" s="164">
        <f t="shared" si="4"/>
        <v>252</v>
      </c>
      <c r="M6" s="164">
        <f t="shared" si="5"/>
        <v>239.988</v>
      </c>
      <c r="N6" s="162" t="s">
        <v>54</v>
      </c>
      <c r="O6" s="164">
        <v>204.6</v>
      </c>
      <c r="Q6" s="166">
        <f t="shared" si="1"/>
        <v>275.9862</v>
      </c>
      <c r="R6" s="167">
        <f t="shared" si="2"/>
        <v>308</v>
      </c>
      <c r="S6" s="167">
        <f t="shared" si="3"/>
        <v>280</v>
      </c>
      <c r="T6" s="167">
        <f t="shared" si="6"/>
        <v>277.20000000000005</v>
      </c>
      <c r="U6" s="167">
        <f t="shared" si="7"/>
        <v>239.988</v>
      </c>
      <c r="V6" s="168">
        <f t="shared" si="8"/>
        <v>289.79999999999995</v>
      </c>
    </row>
    <row r="7" spans="1:22" s="165" customFormat="1" ht="18" customHeight="1" x14ac:dyDescent="0.25">
      <c r="A7" s="160" t="s">
        <v>77</v>
      </c>
      <c r="B7" s="160" t="s">
        <v>72</v>
      </c>
      <c r="C7" s="169" t="s">
        <v>78</v>
      </c>
      <c r="D7" s="160" t="s">
        <v>79</v>
      </c>
      <c r="E7" s="160" t="s">
        <v>80</v>
      </c>
      <c r="F7" s="160" t="s">
        <v>81</v>
      </c>
      <c r="G7" s="173" t="s">
        <v>82</v>
      </c>
      <c r="H7" s="160" t="s">
        <v>53</v>
      </c>
      <c r="I7" s="161">
        <f>109*1.07</f>
        <v>116.63000000000001</v>
      </c>
      <c r="J7" s="162">
        <v>75</v>
      </c>
      <c r="K7" s="163">
        <f t="shared" si="0"/>
        <v>204.10250000000002</v>
      </c>
      <c r="L7" s="164">
        <f t="shared" si="4"/>
        <v>183.69225000000003</v>
      </c>
      <c r="M7" s="164">
        <f t="shared" si="5"/>
        <v>174.93625275000002</v>
      </c>
      <c r="N7" s="162" t="s">
        <v>54</v>
      </c>
      <c r="O7" s="164">
        <v>168</v>
      </c>
      <c r="Q7" s="166">
        <f t="shared" si="1"/>
        <v>201.17669066250002</v>
      </c>
      <c r="R7" s="167">
        <f t="shared" si="2"/>
        <v>224.51275000000004</v>
      </c>
      <c r="S7" s="167">
        <f t="shared" si="3"/>
        <v>204.10250000000002</v>
      </c>
      <c r="T7" s="167">
        <f t="shared" si="6"/>
        <v>202.06147500000006</v>
      </c>
      <c r="U7" s="167">
        <f t="shared" si="7"/>
        <v>174.93625275000002</v>
      </c>
      <c r="V7" s="168">
        <f t="shared" si="8"/>
        <v>211.24608750000002</v>
      </c>
    </row>
    <row r="8" spans="1:22" s="165" customFormat="1" ht="18" customHeight="1" x14ac:dyDescent="0.25">
      <c r="A8" s="160" t="s">
        <v>83</v>
      </c>
      <c r="B8" s="160" t="s">
        <v>72</v>
      </c>
      <c r="C8" s="169" t="s">
        <v>84</v>
      </c>
      <c r="D8" s="160" t="s">
        <v>85</v>
      </c>
      <c r="E8" s="160" t="s">
        <v>74</v>
      </c>
      <c r="F8" s="160" t="s">
        <v>86</v>
      </c>
      <c r="G8" s="174" t="s">
        <v>87</v>
      </c>
      <c r="H8" s="160" t="s">
        <v>53</v>
      </c>
      <c r="I8" s="161">
        <v>140</v>
      </c>
      <c r="J8" s="162">
        <v>75</v>
      </c>
      <c r="K8" s="163">
        <f t="shared" si="0"/>
        <v>245</v>
      </c>
      <c r="L8" s="164">
        <f t="shared" si="4"/>
        <v>220.5</v>
      </c>
      <c r="M8" s="164">
        <f t="shared" si="5"/>
        <v>209.98949999999999</v>
      </c>
      <c r="N8" s="162" t="s">
        <v>54</v>
      </c>
      <c r="O8" s="164">
        <v>211.65</v>
      </c>
      <c r="Q8" s="166">
        <f t="shared" si="1"/>
        <v>241.48792499999996</v>
      </c>
      <c r="R8" s="167">
        <f t="shared" si="2"/>
        <v>269.5</v>
      </c>
      <c r="S8" s="167">
        <f t="shared" si="3"/>
        <v>245</v>
      </c>
      <c r="T8" s="167">
        <f t="shared" si="6"/>
        <v>242.55</v>
      </c>
      <c r="U8" s="167">
        <f t="shared" si="7"/>
        <v>209.98949999999999</v>
      </c>
      <c r="V8" s="168">
        <f t="shared" si="8"/>
        <v>253.57499999999999</v>
      </c>
    </row>
    <row r="9" spans="1:22" s="165" customFormat="1" ht="18" customHeight="1" x14ac:dyDescent="0.25">
      <c r="A9" s="160" t="s">
        <v>88</v>
      </c>
      <c r="B9" s="160" t="s">
        <v>72</v>
      </c>
      <c r="C9" s="169" t="s">
        <v>84</v>
      </c>
      <c r="D9" s="160" t="s">
        <v>89</v>
      </c>
      <c r="E9" s="160" t="s">
        <v>74</v>
      </c>
      <c r="F9" s="160" t="s">
        <v>89</v>
      </c>
      <c r="G9" s="175" t="s">
        <v>90</v>
      </c>
      <c r="H9" s="160" t="s">
        <v>53</v>
      </c>
      <c r="I9" s="161">
        <v>235</v>
      </c>
      <c r="J9" s="162">
        <v>75</v>
      </c>
      <c r="K9" s="163">
        <f t="shared" si="0"/>
        <v>411.25</v>
      </c>
      <c r="L9" s="164">
        <f t="shared" si="4"/>
        <v>370.125</v>
      </c>
      <c r="M9" s="164">
        <f t="shared" si="5"/>
        <v>352.48237499999999</v>
      </c>
      <c r="N9" s="162" t="s">
        <v>54</v>
      </c>
      <c r="O9" s="164">
        <v>386.05</v>
      </c>
      <c r="Q9" s="166">
        <f t="shared" si="1"/>
        <v>405.35473124999993</v>
      </c>
      <c r="R9" s="167">
        <f t="shared" si="2"/>
        <v>452.37500000000006</v>
      </c>
      <c r="S9" s="167">
        <f t="shared" si="3"/>
        <v>411.25</v>
      </c>
      <c r="T9" s="167">
        <f t="shared" si="6"/>
        <v>407.13750000000005</v>
      </c>
      <c r="U9" s="167">
        <f t="shared" si="7"/>
        <v>352.48237499999999</v>
      </c>
      <c r="V9" s="168">
        <f t="shared" si="8"/>
        <v>425.64374999999995</v>
      </c>
    </row>
    <row r="10" spans="1:22" s="176" customFormat="1" ht="18" customHeight="1" x14ac:dyDescent="0.25">
      <c r="A10" s="169" t="s">
        <v>91</v>
      </c>
      <c r="B10" s="169" t="s">
        <v>72</v>
      </c>
      <c r="C10" s="169" t="s">
        <v>92</v>
      </c>
      <c r="D10" s="169" t="s">
        <v>93</v>
      </c>
      <c r="E10" s="169" t="s">
        <v>63</v>
      </c>
      <c r="F10" s="169" t="s">
        <v>94</v>
      </c>
      <c r="G10" s="169" t="s">
        <v>95</v>
      </c>
      <c r="H10" s="169" t="s">
        <v>53</v>
      </c>
      <c r="I10" s="170">
        <v>7.5</v>
      </c>
      <c r="J10" s="171">
        <v>75</v>
      </c>
      <c r="K10" s="172">
        <f t="shared" si="0"/>
        <v>13.125</v>
      </c>
      <c r="L10" s="164">
        <f t="shared" si="4"/>
        <v>11.8125</v>
      </c>
      <c r="M10" s="164">
        <f t="shared" si="5"/>
        <v>11.249437499999999</v>
      </c>
      <c r="N10" s="162" t="s">
        <v>54</v>
      </c>
      <c r="O10" s="164">
        <v>10.65</v>
      </c>
      <c r="Q10" s="166">
        <f t="shared" si="1"/>
        <v>12.936853124999997</v>
      </c>
      <c r="R10" s="167">
        <f t="shared" si="2"/>
        <v>14.437500000000002</v>
      </c>
      <c r="S10" s="167">
        <f t="shared" si="3"/>
        <v>13.125</v>
      </c>
      <c r="T10" s="167">
        <f t="shared" si="6"/>
        <v>12.99375</v>
      </c>
      <c r="U10" s="167">
        <f t="shared" si="7"/>
        <v>11.249437499999999</v>
      </c>
      <c r="V10" s="168">
        <f t="shared" si="8"/>
        <v>13.584375</v>
      </c>
    </row>
    <row r="11" spans="1:22" s="176" customFormat="1" ht="18" customHeight="1" x14ac:dyDescent="0.25">
      <c r="A11" s="169" t="s">
        <v>96</v>
      </c>
      <c r="B11" s="169" t="s">
        <v>72</v>
      </c>
      <c r="C11" s="169" t="s">
        <v>92</v>
      </c>
      <c r="D11" s="169" t="s">
        <v>97</v>
      </c>
      <c r="E11" s="169" t="s">
        <v>63</v>
      </c>
      <c r="F11" s="169" t="s">
        <v>98</v>
      </c>
      <c r="G11" s="169" t="s">
        <v>99</v>
      </c>
      <c r="H11" s="169" t="s">
        <v>53</v>
      </c>
      <c r="I11" s="170">
        <v>4.95</v>
      </c>
      <c r="J11" s="171">
        <v>75</v>
      </c>
      <c r="K11" s="172">
        <f t="shared" si="0"/>
        <v>8.6624999999999996</v>
      </c>
      <c r="L11" s="164">
        <f t="shared" si="4"/>
        <v>7.7962499999999997</v>
      </c>
      <c r="M11" s="164">
        <f t="shared" si="5"/>
        <v>7.4246287499999992</v>
      </c>
      <c r="N11" s="162" t="s">
        <v>54</v>
      </c>
      <c r="O11" s="164">
        <v>4.8899999999999997</v>
      </c>
      <c r="Q11" s="166">
        <f t="shared" si="1"/>
        <v>8.5383230624999982</v>
      </c>
      <c r="R11" s="167">
        <f t="shared" si="2"/>
        <v>9.5287500000000005</v>
      </c>
      <c r="S11" s="167">
        <f t="shared" si="3"/>
        <v>8.6624999999999996</v>
      </c>
      <c r="T11" s="167">
        <f t="shared" si="6"/>
        <v>8.5758749999999999</v>
      </c>
      <c r="U11" s="167">
        <f t="shared" si="7"/>
        <v>7.4246287499999992</v>
      </c>
      <c r="V11" s="168">
        <f t="shared" si="8"/>
        <v>8.9656874999999996</v>
      </c>
    </row>
    <row r="12" spans="1:22" s="165" customFormat="1" ht="18" customHeight="1" x14ac:dyDescent="0.25">
      <c r="A12" s="169" t="s">
        <v>100</v>
      </c>
      <c r="B12" s="169" t="s">
        <v>72</v>
      </c>
      <c r="C12" s="169" t="s">
        <v>92</v>
      </c>
      <c r="D12" s="169" t="s">
        <v>101</v>
      </c>
      <c r="E12" s="169" t="s">
        <v>63</v>
      </c>
      <c r="F12" s="169" t="s">
        <v>102</v>
      </c>
      <c r="G12" s="169" t="s">
        <v>103</v>
      </c>
      <c r="H12" s="169" t="s">
        <v>53</v>
      </c>
      <c r="I12" s="170">
        <v>8.5</v>
      </c>
      <c r="J12" s="171">
        <v>75</v>
      </c>
      <c r="K12" s="172">
        <f t="shared" si="0"/>
        <v>14.875</v>
      </c>
      <c r="L12" s="164">
        <f t="shared" si="4"/>
        <v>13.387500000000001</v>
      </c>
      <c r="M12" s="164">
        <f t="shared" si="5"/>
        <v>12.7493625</v>
      </c>
      <c r="N12" s="162" t="s">
        <v>54</v>
      </c>
      <c r="O12" s="164">
        <v>9.31</v>
      </c>
      <c r="Q12" s="166">
        <f t="shared" si="1"/>
        <v>14.661766875</v>
      </c>
      <c r="R12" s="167">
        <f t="shared" si="2"/>
        <v>16.362500000000001</v>
      </c>
      <c r="S12" s="167">
        <f t="shared" si="3"/>
        <v>14.875</v>
      </c>
      <c r="T12" s="167">
        <f t="shared" si="6"/>
        <v>14.726250000000002</v>
      </c>
      <c r="U12" s="167">
        <f t="shared" si="7"/>
        <v>12.7493625</v>
      </c>
      <c r="V12" s="168">
        <f t="shared" si="8"/>
        <v>15.395625000000001</v>
      </c>
    </row>
    <row r="13" spans="1:22" s="165" customFormat="1" ht="18" customHeight="1" x14ac:dyDescent="0.25">
      <c r="A13" s="169" t="s">
        <v>104</v>
      </c>
      <c r="B13" s="169" t="s">
        <v>72</v>
      </c>
      <c r="C13" s="169" t="s">
        <v>92</v>
      </c>
      <c r="D13" s="169" t="s">
        <v>105</v>
      </c>
      <c r="E13" s="169" t="s">
        <v>63</v>
      </c>
      <c r="F13" s="169" t="s">
        <v>106</v>
      </c>
      <c r="G13" s="169" t="s">
        <v>107</v>
      </c>
      <c r="H13" s="169" t="s">
        <v>53</v>
      </c>
      <c r="I13" s="170">
        <v>3.2</v>
      </c>
      <c r="J13" s="171">
        <v>75</v>
      </c>
      <c r="K13" s="172">
        <f t="shared" si="0"/>
        <v>5.6000000000000005</v>
      </c>
      <c r="L13" s="164">
        <f t="shared" si="4"/>
        <v>5.0400000000000009</v>
      </c>
      <c r="M13" s="164">
        <f t="shared" si="5"/>
        <v>4.79976</v>
      </c>
      <c r="N13" s="162" t="s">
        <v>54</v>
      </c>
      <c r="O13" s="164">
        <v>4.6900000000000004</v>
      </c>
      <c r="Q13" s="166">
        <f t="shared" si="1"/>
        <v>5.5197239999999992</v>
      </c>
      <c r="R13" s="167">
        <f t="shared" si="2"/>
        <v>6.160000000000001</v>
      </c>
      <c r="S13" s="167">
        <f t="shared" si="3"/>
        <v>5.6000000000000005</v>
      </c>
      <c r="T13" s="167">
        <f t="shared" si="6"/>
        <v>5.5440000000000014</v>
      </c>
      <c r="U13" s="167">
        <f t="shared" si="7"/>
        <v>4.79976</v>
      </c>
      <c r="V13" s="168">
        <f t="shared" si="8"/>
        <v>5.7960000000000003</v>
      </c>
    </row>
    <row r="14" spans="1:22" s="176" customFormat="1" ht="18" customHeight="1" x14ac:dyDescent="0.25">
      <c r="A14" s="169" t="s">
        <v>108</v>
      </c>
      <c r="B14" s="169" t="s">
        <v>72</v>
      </c>
      <c r="C14" s="169" t="s">
        <v>92</v>
      </c>
      <c r="D14" s="169" t="s">
        <v>109</v>
      </c>
      <c r="E14" s="169" t="s">
        <v>63</v>
      </c>
      <c r="F14" s="169" t="s">
        <v>109</v>
      </c>
      <c r="G14" s="169" t="s">
        <v>110</v>
      </c>
      <c r="H14" s="169" t="s">
        <v>53</v>
      </c>
      <c r="I14" s="170">
        <v>5.5</v>
      </c>
      <c r="J14" s="171">
        <v>75</v>
      </c>
      <c r="K14" s="172">
        <f t="shared" si="0"/>
        <v>9.625</v>
      </c>
      <c r="L14" s="164">
        <f t="shared" si="4"/>
        <v>8.6624999999999996</v>
      </c>
      <c r="M14" s="164">
        <f t="shared" si="5"/>
        <v>8.2495875000000005</v>
      </c>
      <c r="N14" s="162" t="s">
        <v>54</v>
      </c>
      <c r="O14" s="164">
        <v>5</v>
      </c>
      <c r="Q14" s="166">
        <f t="shared" si="1"/>
        <v>9.4870256249999994</v>
      </c>
      <c r="R14" s="167">
        <f t="shared" si="2"/>
        <v>10.5875</v>
      </c>
      <c r="S14" s="167">
        <f t="shared" si="3"/>
        <v>9.625</v>
      </c>
      <c r="T14" s="167">
        <f t="shared" si="6"/>
        <v>9.5287500000000005</v>
      </c>
      <c r="U14" s="167">
        <f t="shared" si="7"/>
        <v>8.2495875000000005</v>
      </c>
      <c r="V14" s="168">
        <f t="shared" si="8"/>
        <v>9.9618749999999991</v>
      </c>
    </row>
    <row r="15" spans="1:22" s="165" customFormat="1" ht="18" customHeight="1" x14ac:dyDescent="0.25">
      <c r="A15" s="169" t="s">
        <v>111</v>
      </c>
      <c r="B15" s="169" t="s">
        <v>72</v>
      </c>
      <c r="C15" s="169" t="s">
        <v>92</v>
      </c>
      <c r="D15" s="169" t="s">
        <v>112</v>
      </c>
      <c r="E15" s="169" t="s">
        <v>63</v>
      </c>
      <c r="F15" s="169" t="s">
        <v>113</v>
      </c>
      <c r="G15" s="169" t="s">
        <v>114</v>
      </c>
      <c r="H15" s="169" t="s">
        <v>53</v>
      </c>
      <c r="I15" s="170">
        <v>0.5</v>
      </c>
      <c r="J15" s="171">
        <v>75</v>
      </c>
      <c r="K15" s="172">
        <f t="shared" si="0"/>
        <v>0.875</v>
      </c>
      <c r="L15" s="164">
        <f t="shared" si="4"/>
        <v>0.78749999999999998</v>
      </c>
      <c r="M15" s="164">
        <f t="shared" si="5"/>
        <v>0.74996249999999998</v>
      </c>
      <c r="N15" s="162" t="s">
        <v>54</v>
      </c>
      <c r="O15" s="164">
        <v>0.68</v>
      </c>
      <c r="Q15" s="166">
        <f t="shared" si="1"/>
        <v>0.8624568749999999</v>
      </c>
      <c r="R15" s="167">
        <f t="shared" si="2"/>
        <v>0.96250000000000013</v>
      </c>
      <c r="S15" s="167">
        <f t="shared" si="3"/>
        <v>0.875</v>
      </c>
      <c r="T15" s="167">
        <f t="shared" si="6"/>
        <v>0.86625000000000008</v>
      </c>
      <c r="U15" s="167">
        <f t="shared" si="7"/>
        <v>0.74996249999999998</v>
      </c>
      <c r="V15" s="168">
        <f t="shared" si="8"/>
        <v>0.9056249999999999</v>
      </c>
    </row>
    <row r="16" spans="1:22" s="176" customFormat="1" ht="18" customHeight="1" x14ac:dyDescent="0.25">
      <c r="A16" s="169" t="s">
        <v>115</v>
      </c>
      <c r="B16" s="169" t="s">
        <v>72</v>
      </c>
      <c r="C16" s="169" t="s">
        <v>92</v>
      </c>
      <c r="D16" s="169" t="s">
        <v>116</v>
      </c>
      <c r="E16" s="169" t="s">
        <v>63</v>
      </c>
      <c r="F16" s="169" t="s">
        <v>117</v>
      </c>
      <c r="G16" s="169" t="s">
        <v>118</v>
      </c>
      <c r="H16" s="169" t="s">
        <v>53</v>
      </c>
      <c r="I16" s="170">
        <v>0.65</v>
      </c>
      <c r="J16" s="171">
        <v>75</v>
      </c>
      <c r="K16" s="172">
        <f t="shared" si="0"/>
        <v>1.1375</v>
      </c>
      <c r="L16" s="164">
        <f t="shared" si="4"/>
        <v>1.0237499999999999</v>
      </c>
      <c r="M16" s="164">
        <f t="shared" si="5"/>
        <v>0.97495124999999994</v>
      </c>
      <c r="N16" s="162" t="s">
        <v>54</v>
      </c>
      <c r="O16" s="164">
        <v>0.68</v>
      </c>
      <c r="Q16" s="166">
        <f t="shared" si="1"/>
        <v>1.1211939374999997</v>
      </c>
      <c r="R16" s="167">
        <f t="shared" si="2"/>
        <v>1.25125</v>
      </c>
      <c r="S16" s="167">
        <f t="shared" si="3"/>
        <v>1.1375</v>
      </c>
      <c r="T16" s="167">
        <f t="shared" si="6"/>
        <v>1.126125</v>
      </c>
      <c r="U16" s="167">
        <f t="shared" si="7"/>
        <v>0.97495124999999994</v>
      </c>
      <c r="V16" s="168">
        <f t="shared" si="8"/>
        <v>1.1773124999999998</v>
      </c>
    </row>
    <row r="17" spans="1:22" s="176" customFormat="1" ht="18" customHeight="1" x14ac:dyDescent="0.25">
      <c r="A17" s="169" t="s">
        <v>119</v>
      </c>
      <c r="B17" s="169" t="s">
        <v>72</v>
      </c>
      <c r="C17" s="169" t="s">
        <v>92</v>
      </c>
      <c r="D17" s="169" t="s">
        <v>120</v>
      </c>
      <c r="E17" s="169" t="s">
        <v>63</v>
      </c>
      <c r="F17" s="169" t="s">
        <v>120</v>
      </c>
      <c r="G17" s="169" t="s">
        <v>121</v>
      </c>
      <c r="H17" s="169" t="s">
        <v>53</v>
      </c>
      <c r="I17" s="170">
        <v>0.95</v>
      </c>
      <c r="J17" s="171">
        <v>75</v>
      </c>
      <c r="K17" s="172">
        <f t="shared" si="0"/>
        <v>1.6624999999999999</v>
      </c>
      <c r="L17" s="164">
        <f t="shared" si="4"/>
        <v>1.4962499999999999</v>
      </c>
      <c r="M17" s="164">
        <f t="shared" si="5"/>
        <v>1.4249287499999999</v>
      </c>
      <c r="N17" s="162" t="s">
        <v>54</v>
      </c>
      <c r="O17" s="164">
        <v>1.78</v>
      </c>
      <c r="Q17" s="166">
        <f t="shared" si="1"/>
        <v>1.6386680624999996</v>
      </c>
      <c r="R17" s="167">
        <f t="shared" si="2"/>
        <v>1.8287500000000001</v>
      </c>
      <c r="S17" s="167">
        <f t="shared" si="3"/>
        <v>1.6624999999999999</v>
      </c>
      <c r="T17" s="167">
        <f t="shared" si="6"/>
        <v>1.645875</v>
      </c>
      <c r="U17" s="167">
        <f t="shared" si="7"/>
        <v>1.4249287499999999</v>
      </c>
      <c r="V17" s="168">
        <f t="shared" si="8"/>
        <v>1.7206874999999997</v>
      </c>
    </row>
    <row r="18" spans="1:22" s="176" customFormat="1" ht="18" customHeight="1" x14ac:dyDescent="0.25">
      <c r="A18" s="169" t="s">
        <v>122</v>
      </c>
      <c r="B18" s="169" t="s">
        <v>72</v>
      </c>
      <c r="C18" s="169" t="s">
        <v>92</v>
      </c>
      <c r="D18" s="169" t="s">
        <v>123</v>
      </c>
      <c r="E18" s="169" t="s">
        <v>63</v>
      </c>
      <c r="F18" s="169" t="s">
        <v>123</v>
      </c>
      <c r="G18" s="169" t="s">
        <v>124</v>
      </c>
      <c r="H18" s="169" t="s">
        <v>53</v>
      </c>
      <c r="I18" s="170">
        <v>0.55000000000000004</v>
      </c>
      <c r="J18" s="171">
        <v>75</v>
      </c>
      <c r="K18" s="172">
        <f t="shared" si="0"/>
        <v>0.96250000000000013</v>
      </c>
      <c r="L18" s="164">
        <f t="shared" si="4"/>
        <v>0.86625000000000019</v>
      </c>
      <c r="M18" s="164">
        <f t="shared" si="5"/>
        <v>0.82495875000000007</v>
      </c>
      <c r="N18" s="162" t="s">
        <v>54</v>
      </c>
      <c r="O18" s="164">
        <v>0.57999999999999996</v>
      </c>
      <c r="Q18" s="166">
        <f t="shared" si="1"/>
        <v>0.94870256249999996</v>
      </c>
      <c r="R18" s="167">
        <f t="shared" si="2"/>
        <v>1.0587500000000003</v>
      </c>
      <c r="S18" s="167">
        <f t="shared" si="3"/>
        <v>0.96250000000000013</v>
      </c>
      <c r="T18" s="167">
        <f t="shared" si="6"/>
        <v>0.95287500000000025</v>
      </c>
      <c r="U18" s="167">
        <f t="shared" si="7"/>
        <v>0.82495875000000007</v>
      </c>
      <c r="V18" s="168">
        <f t="shared" si="8"/>
        <v>0.99618750000000011</v>
      </c>
    </row>
    <row r="19" spans="1:22" s="176" customFormat="1" ht="18" customHeight="1" x14ac:dyDescent="0.25">
      <c r="A19" s="160" t="s">
        <v>125</v>
      </c>
      <c r="B19" s="160" t="s">
        <v>72</v>
      </c>
      <c r="C19" s="169" t="s">
        <v>92</v>
      </c>
      <c r="D19" s="160" t="s">
        <v>126</v>
      </c>
      <c r="E19" s="169" t="s">
        <v>63</v>
      </c>
      <c r="F19" s="160" t="s">
        <v>127</v>
      </c>
      <c r="G19" s="173" t="s">
        <v>128</v>
      </c>
      <c r="H19" s="160" t="s">
        <v>53</v>
      </c>
      <c r="I19" s="161">
        <v>11.96</v>
      </c>
      <c r="J19" s="162">
        <v>75</v>
      </c>
      <c r="K19" s="163">
        <f t="shared" si="0"/>
        <v>20.93</v>
      </c>
      <c r="L19" s="164">
        <f t="shared" si="4"/>
        <v>18.837</v>
      </c>
      <c r="M19" s="164">
        <f t="shared" si="5"/>
        <v>17.939102999999999</v>
      </c>
      <c r="N19" s="162" t="s">
        <v>54</v>
      </c>
      <c r="O19" s="164">
        <v>13.25</v>
      </c>
      <c r="Q19" s="166">
        <f t="shared" si="1"/>
        <v>20.629968449999996</v>
      </c>
      <c r="R19" s="167">
        <f t="shared" si="2"/>
        <v>23.023000000000003</v>
      </c>
      <c r="S19" s="167">
        <f t="shared" si="3"/>
        <v>20.93</v>
      </c>
      <c r="T19" s="167">
        <f t="shared" si="6"/>
        <v>20.720700000000001</v>
      </c>
      <c r="U19" s="167">
        <f t="shared" si="7"/>
        <v>17.939102999999999</v>
      </c>
      <c r="V19" s="168">
        <f t="shared" si="8"/>
        <v>21.66255</v>
      </c>
    </row>
    <row r="20" spans="1:22" s="176" customFormat="1" ht="18" customHeight="1" x14ac:dyDescent="0.25">
      <c r="A20" s="160" t="s">
        <v>129</v>
      </c>
      <c r="B20" s="160" t="s">
        <v>72</v>
      </c>
      <c r="C20" s="169" t="s">
        <v>92</v>
      </c>
      <c r="D20" s="160" t="s">
        <v>130</v>
      </c>
      <c r="E20" s="169" t="s">
        <v>63</v>
      </c>
      <c r="F20" s="160" t="s">
        <v>131</v>
      </c>
      <c r="G20" s="173" t="s">
        <v>132</v>
      </c>
      <c r="H20" s="160" t="s">
        <v>53</v>
      </c>
      <c r="I20" s="161">
        <v>19.07</v>
      </c>
      <c r="J20" s="162">
        <v>75</v>
      </c>
      <c r="K20" s="163">
        <f t="shared" si="0"/>
        <v>33.372500000000002</v>
      </c>
      <c r="L20" s="164">
        <f t="shared" si="4"/>
        <v>30.035250000000001</v>
      </c>
      <c r="M20" s="164">
        <f t="shared" si="5"/>
        <v>28.603569750000002</v>
      </c>
      <c r="N20" s="162" t="s">
        <v>54</v>
      </c>
      <c r="O20" s="164">
        <v>20.3</v>
      </c>
      <c r="Q20" s="166">
        <f t="shared" si="1"/>
        <v>32.894105212500001</v>
      </c>
      <c r="R20" s="167">
        <f t="shared" si="2"/>
        <v>36.709750000000007</v>
      </c>
      <c r="S20" s="167">
        <f t="shared" si="3"/>
        <v>33.372500000000002</v>
      </c>
      <c r="T20" s="167">
        <f t="shared" si="6"/>
        <v>33.038775000000001</v>
      </c>
      <c r="U20" s="167">
        <f t="shared" si="7"/>
        <v>28.603569750000002</v>
      </c>
      <c r="V20" s="168">
        <f t="shared" si="8"/>
        <v>34.540537499999999</v>
      </c>
    </row>
    <row r="21" spans="1:22" s="176" customFormat="1" ht="18" customHeight="1" x14ac:dyDescent="0.25">
      <c r="A21" s="169" t="s">
        <v>133</v>
      </c>
      <c r="B21" s="169" t="s">
        <v>72</v>
      </c>
      <c r="C21" s="169" t="s">
        <v>92</v>
      </c>
      <c r="D21" s="169" t="s">
        <v>134</v>
      </c>
      <c r="E21" s="169" t="s">
        <v>63</v>
      </c>
      <c r="F21" s="169" t="s">
        <v>135</v>
      </c>
      <c r="G21" s="169" t="s">
        <v>135</v>
      </c>
      <c r="H21" s="169" t="s">
        <v>53</v>
      </c>
      <c r="I21" s="170">
        <v>0.21</v>
      </c>
      <c r="J21" s="171"/>
      <c r="K21" s="172">
        <v>0.96</v>
      </c>
      <c r="L21" s="164">
        <f t="shared" si="4"/>
        <v>0.86399999999999999</v>
      </c>
      <c r="M21" s="164">
        <f t="shared" si="5"/>
        <v>0.82281599999999999</v>
      </c>
      <c r="N21" s="162" t="s">
        <v>54</v>
      </c>
      <c r="O21" s="164">
        <v>0.8</v>
      </c>
      <c r="Q21" s="166">
        <f t="shared" si="1"/>
        <v>0.94623839999999992</v>
      </c>
      <c r="R21" s="167">
        <f t="shared" si="2"/>
        <v>1.056</v>
      </c>
      <c r="S21" s="167">
        <f t="shared" si="3"/>
        <v>0.96</v>
      </c>
      <c r="T21" s="167">
        <f t="shared" si="6"/>
        <v>0.95040000000000002</v>
      </c>
      <c r="U21" s="167">
        <f t="shared" si="7"/>
        <v>0.82281599999999999</v>
      </c>
      <c r="V21" s="168">
        <f t="shared" si="8"/>
        <v>0.99359999999999993</v>
      </c>
    </row>
    <row r="22" spans="1:22" s="176" customFormat="1" ht="18" customHeight="1" x14ac:dyDescent="0.25">
      <c r="A22" s="169" t="s">
        <v>136</v>
      </c>
      <c r="B22" s="169" t="s">
        <v>72</v>
      </c>
      <c r="C22" s="169" t="s">
        <v>92</v>
      </c>
      <c r="D22" s="169" t="s">
        <v>137</v>
      </c>
      <c r="E22" s="169" t="s">
        <v>63</v>
      </c>
      <c r="F22" s="169" t="s">
        <v>138</v>
      </c>
      <c r="G22" s="169" t="s">
        <v>139</v>
      </c>
      <c r="H22" s="169" t="s">
        <v>53</v>
      </c>
      <c r="I22" s="170">
        <v>3</v>
      </c>
      <c r="J22" s="171">
        <v>75</v>
      </c>
      <c r="K22" s="172">
        <f t="shared" si="0"/>
        <v>5.25</v>
      </c>
      <c r="L22" s="164">
        <f t="shared" si="4"/>
        <v>4.7250000000000005</v>
      </c>
      <c r="M22" s="164">
        <f t="shared" si="5"/>
        <v>4.4997749999999996</v>
      </c>
      <c r="N22" s="162" t="s">
        <v>54</v>
      </c>
      <c r="O22" s="164">
        <v>3</v>
      </c>
      <c r="Q22" s="166">
        <f t="shared" si="1"/>
        <v>5.1747412499999994</v>
      </c>
      <c r="R22" s="167">
        <f t="shared" si="2"/>
        <v>5.7750000000000004</v>
      </c>
      <c r="S22" s="167">
        <f t="shared" si="3"/>
        <v>5.25</v>
      </c>
      <c r="T22" s="167">
        <f t="shared" si="6"/>
        <v>5.1975000000000007</v>
      </c>
      <c r="U22" s="167">
        <f t="shared" si="7"/>
        <v>4.4997749999999996</v>
      </c>
      <c r="V22" s="168">
        <f t="shared" si="8"/>
        <v>5.4337499999999999</v>
      </c>
    </row>
    <row r="23" spans="1:22" s="176" customFormat="1" ht="18" customHeight="1" x14ac:dyDescent="0.25">
      <c r="A23" s="160" t="s">
        <v>140</v>
      </c>
      <c r="B23" s="160" t="s">
        <v>72</v>
      </c>
      <c r="C23" s="160" t="s">
        <v>92</v>
      </c>
      <c r="D23" s="173" t="s">
        <v>141</v>
      </c>
      <c r="E23" s="160" t="s">
        <v>63</v>
      </c>
      <c r="F23" s="160" t="s">
        <v>142</v>
      </c>
      <c r="G23" s="160" t="s">
        <v>143</v>
      </c>
      <c r="H23" s="160" t="s">
        <v>53</v>
      </c>
      <c r="I23" s="161">
        <f>8.5+3.2+11.96+2.5+1.95+0.55+3+5.5+2+0.63</f>
        <v>39.79</v>
      </c>
      <c r="J23" s="162"/>
      <c r="K23" s="163">
        <v>121.66</v>
      </c>
      <c r="L23" s="164">
        <f t="shared" si="4"/>
        <v>109.494</v>
      </c>
      <c r="M23" s="164">
        <f t="shared" si="5"/>
        <v>104.27478599999999</v>
      </c>
      <c r="N23" s="162" t="s">
        <v>54</v>
      </c>
      <c r="O23" s="164">
        <v>64.61</v>
      </c>
      <c r="Q23" s="166">
        <f t="shared" si="1"/>
        <v>119.91600389999998</v>
      </c>
      <c r="R23" s="167">
        <f t="shared" si="2"/>
        <v>133.82599999999999</v>
      </c>
      <c r="S23" s="167">
        <f t="shared" si="3"/>
        <v>121.66</v>
      </c>
      <c r="T23" s="167">
        <f t="shared" si="6"/>
        <v>120.44340000000001</v>
      </c>
      <c r="U23" s="167">
        <f t="shared" si="7"/>
        <v>104.27478599999999</v>
      </c>
      <c r="V23" s="168">
        <f t="shared" si="8"/>
        <v>125.9181</v>
      </c>
    </row>
    <row r="24" spans="1:22" s="176" customFormat="1" ht="18" customHeight="1" x14ac:dyDescent="0.25">
      <c r="A24" s="160" t="s">
        <v>144</v>
      </c>
      <c r="B24" s="160" t="s">
        <v>145</v>
      </c>
      <c r="C24" s="160" t="s">
        <v>146</v>
      </c>
      <c r="D24" s="160" t="s">
        <v>147</v>
      </c>
      <c r="E24" s="160" t="s">
        <v>63</v>
      </c>
      <c r="F24" s="160" t="s">
        <v>147</v>
      </c>
      <c r="G24" s="173" t="s">
        <v>148</v>
      </c>
      <c r="H24" s="160" t="s">
        <v>53</v>
      </c>
      <c r="I24" s="161">
        <v>12</v>
      </c>
      <c r="J24" s="162">
        <v>75</v>
      </c>
      <c r="K24" s="163">
        <f t="shared" si="0"/>
        <v>21</v>
      </c>
      <c r="L24" s="164">
        <f t="shared" si="4"/>
        <v>18.900000000000002</v>
      </c>
      <c r="M24" s="164">
        <f t="shared" si="5"/>
        <v>17.999099999999999</v>
      </c>
      <c r="N24" s="162" t="s">
        <v>54</v>
      </c>
      <c r="O24" s="164">
        <v>8.11</v>
      </c>
      <c r="Q24" s="166">
        <f t="shared" si="1"/>
        <v>20.698964999999998</v>
      </c>
      <c r="R24" s="167">
        <f t="shared" si="2"/>
        <v>23.1</v>
      </c>
      <c r="S24" s="167">
        <f t="shared" si="3"/>
        <v>21</v>
      </c>
      <c r="T24" s="167">
        <f t="shared" si="6"/>
        <v>20.790000000000003</v>
      </c>
      <c r="U24" s="167">
        <f t="shared" si="7"/>
        <v>17.999099999999999</v>
      </c>
      <c r="V24" s="168">
        <f t="shared" si="8"/>
        <v>21.734999999999999</v>
      </c>
    </row>
    <row r="25" spans="1:22" s="165" customFormat="1" ht="18" customHeight="1" x14ac:dyDescent="0.25">
      <c r="A25" s="169" t="s">
        <v>149</v>
      </c>
      <c r="B25" s="160" t="s">
        <v>145</v>
      </c>
      <c r="C25" s="169" t="s">
        <v>150</v>
      </c>
      <c r="D25" s="169" t="s">
        <v>151</v>
      </c>
      <c r="E25" s="169" t="s">
        <v>63</v>
      </c>
      <c r="F25" s="169" t="s">
        <v>151</v>
      </c>
      <c r="G25" s="169" t="s">
        <v>152</v>
      </c>
      <c r="H25" s="169" t="s">
        <v>53</v>
      </c>
      <c r="I25" s="170">
        <v>5.75</v>
      </c>
      <c r="J25" s="171">
        <v>75</v>
      </c>
      <c r="K25" s="172">
        <f t="shared" si="0"/>
        <v>10.0625</v>
      </c>
      <c r="L25" s="164">
        <f t="shared" si="4"/>
        <v>9.0562500000000004</v>
      </c>
      <c r="M25" s="164">
        <f t="shared" si="5"/>
        <v>8.6245687499999999</v>
      </c>
      <c r="N25" s="162" t="s">
        <v>54</v>
      </c>
      <c r="O25" s="164">
        <v>7.43</v>
      </c>
      <c r="Q25" s="166">
        <f t="shared" si="1"/>
        <v>9.9182540624999991</v>
      </c>
      <c r="R25" s="167">
        <f t="shared" si="2"/>
        <v>11.068750000000001</v>
      </c>
      <c r="S25" s="167">
        <f t="shared" si="3"/>
        <v>10.0625</v>
      </c>
      <c r="T25" s="167">
        <f t="shared" si="6"/>
        <v>9.9618750000000009</v>
      </c>
      <c r="U25" s="167">
        <f t="shared" si="7"/>
        <v>8.6245687499999999</v>
      </c>
      <c r="V25" s="168">
        <f t="shared" si="8"/>
        <v>10.414687499999999</v>
      </c>
    </row>
    <row r="26" spans="1:22" s="176" customFormat="1" ht="18" customHeight="1" x14ac:dyDescent="0.25">
      <c r="A26" s="169" t="s">
        <v>153</v>
      </c>
      <c r="B26" s="160" t="s">
        <v>145</v>
      </c>
      <c r="C26" s="169" t="s">
        <v>154</v>
      </c>
      <c r="D26" s="169" t="s">
        <v>155</v>
      </c>
      <c r="E26" s="169" t="s">
        <v>156</v>
      </c>
      <c r="F26" s="169" t="s">
        <v>157</v>
      </c>
      <c r="G26" s="169" t="s">
        <v>158</v>
      </c>
      <c r="H26" s="169" t="s">
        <v>53</v>
      </c>
      <c r="I26" s="170">
        <v>2.23</v>
      </c>
      <c r="J26" s="171">
        <v>75</v>
      </c>
      <c r="K26" s="172">
        <f t="shared" si="0"/>
        <v>3.9024999999999999</v>
      </c>
      <c r="L26" s="164">
        <f t="shared" si="4"/>
        <v>3.5122499999999999</v>
      </c>
      <c r="M26" s="164">
        <f t="shared" si="5"/>
        <v>3.3448327499999997</v>
      </c>
      <c r="N26" s="162" t="s">
        <v>54</v>
      </c>
      <c r="O26" s="164">
        <v>7</v>
      </c>
      <c r="Q26" s="166">
        <f t="shared" si="1"/>
        <v>3.8465576624999995</v>
      </c>
      <c r="R26" s="167">
        <f t="shared" si="2"/>
        <v>4.2927499999999998</v>
      </c>
      <c r="S26" s="167">
        <f t="shared" si="3"/>
        <v>3.9024999999999999</v>
      </c>
      <c r="T26" s="167">
        <f t="shared" si="6"/>
        <v>3.8634750000000002</v>
      </c>
      <c r="U26" s="167">
        <f t="shared" si="7"/>
        <v>3.3448327499999997</v>
      </c>
      <c r="V26" s="168">
        <f t="shared" si="8"/>
        <v>4.0390874999999999</v>
      </c>
    </row>
    <row r="27" spans="1:22" s="165" customFormat="1" ht="18" customHeight="1" x14ac:dyDescent="0.25">
      <c r="A27" s="169" t="s">
        <v>159</v>
      </c>
      <c r="B27" s="160" t="s">
        <v>145</v>
      </c>
      <c r="C27" s="169" t="s">
        <v>154</v>
      </c>
      <c r="D27" s="169" t="s">
        <v>155</v>
      </c>
      <c r="E27" s="169" t="s">
        <v>156</v>
      </c>
      <c r="F27" s="169" t="s">
        <v>160</v>
      </c>
      <c r="G27" s="169" t="s">
        <v>161</v>
      </c>
      <c r="H27" s="169" t="s">
        <v>53</v>
      </c>
      <c r="I27" s="170">
        <v>2.23</v>
      </c>
      <c r="J27" s="171">
        <v>75</v>
      </c>
      <c r="K27" s="172">
        <f t="shared" si="0"/>
        <v>3.9024999999999999</v>
      </c>
      <c r="L27" s="164">
        <f t="shared" si="4"/>
        <v>3.5122499999999999</v>
      </c>
      <c r="M27" s="164">
        <f t="shared" si="5"/>
        <v>3.3448327499999997</v>
      </c>
      <c r="N27" s="162" t="s">
        <v>54</v>
      </c>
      <c r="O27" s="164">
        <v>7</v>
      </c>
      <c r="Q27" s="166">
        <f t="shared" si="1"/>
        <v>3.8465576624999995</v>
      </c>
      <c r="R27" s="167">
        <f t="shared" si="2"/>
        <v>4.2927499999999998</v>
      </c>
      <c r="S27" s="167">
        <f t="shared" si="3"/>
        <v>3.9024999999999999</v>
      </c>
      <c r="T27" s="167">
        <f t="shared" si="6"/>
        <v>3.8634750000000002</v>
      </c>
      <c r="U27" s="167">
        <f t="shared" si="7"/>
        <v>3.3448327499999997</v>
      </c>
      <c r="V27" s="168">
        <f t="shared" si="8"/>
        <v>4.0390874999999999</v>
      </c>
    </row>
    <row r="28" spans="1:22" s="165" customFormat="1" ht="18" customHeight="1" x14ac:dyDescent="0.25">
      <c r="A28" s="177" t="s">
        <v>162</v>
      </c>
      <c r="B28" s="177" t="s">
        <v>163</v>
      </c>
      <c r="C28" s="177" t="s">
        <v>164</v>
      </c>
      <c r="D28" s="177" t="s">
        <v>165</v>
      </c>
      <c r="E28" s="177" t="s">
        <v>63</v>
      </c>
      <c r="F28" s="177" t="s">
        <v>165</v>
      </c>
      <c r="G28" s="173" t="s">
        <v>166</v>
      </c>
      <c r="H28" s="177" t="s">
        <v>167</v>
      </c>
      <c r="I28" s="178">
        <v>15</v>
      </c>
      <c r="J28" s="162">
        <v>75</v>
      </c>
      <c r="K28" s="163">
        <f t="shared" si="0"/>
        <v>26.25</v>
      </c>
      <c r="L28" s="164">
        <f t="shared" si="4"/>
        <v>23.625</v>
      </c>
      <c r="M28" s="164">
        <f t="shared" si="5"/>
        <v>22.498874999999998</v>
      </c>
      <c r="N28" s="179" t="s">
        <v>168</v>
      </c>
      <c r="O28" s="164">
        <v>15.4</v>
      </c>
      <c r="Q28" s="166">
        <f t="shared" si="1"/>
        <v>25.873706249999994</v>
      </c>
      <c r="R28" s="167">
        <f t="shared" si="2"/>
        <v>28.875000000000004</v>
      </c>
      <c r="S28" s="167">
        <f t="shared" si="3"/>
        <v>26.25</v>
      </c>
      <c r="T28" s="167">
        <f t="shared" si="6"/>
        <v>25.987500000000001</v>
      </c>
      <c r="U28" s="167">
        <f t="shared" si="7"/>
        <v>22.498874999999998</v>
      </c>
      <c r="V28" s="168">
        <f t="shared" si="8"/>
        <v>27.168749999999999</v>
      </c>
    </row>
    <row r="29" spans="1:22" s="176" customFormat="1" ht="18" customHeight="1" x14ac:dyDescent="0.25">
      <c r="A29" s="160" t="s">
        <v>169</v>
      </c>
      <c r="B29" s="160" t="s">
        <v>170</v>
      </c>
      <c r="C29" s="160" t="s">
        <v>171</v>
      </c>
      <c r="D29" s="160" t="s">
        <v>172</v>
      </c>
      <c r="E29" s="160" t="s">
        <v>173</v>
      </c>
      <c r="F29" s="160" t="s">
        <v>174</v>
      </c>
      <c r="G29" s="160" t="s">
        <v>175</v>
      </c>
      <c r="H29" s="160" t="s">
        <v>53</v>
      </c>
      <c r="I29" s="161">
        <f t="shared" ref="I29:I34" si="9">105*1.08</f>
        <v>113.4</v>
      </c>
      <c r="J29" s="162">
        <v>75</v>
      </c>
      <c r="K29" s="163">
        <f t="shared" si="0"/>
        <v>198.45000000000002</v>
      </c>
      <c r="L29" s="164">
        <f t="shared" si="4"/>
        <v>178.60500000000002</v>
      </c>
      <c r="M29" s="164">
        <f t="shared" si="5"/>
        <v>170.09149500000001</v>
      </c>
      <c r="N29" s="162" t="s">
        <v>54</v>
      </c>
      <c r="O29" s="164">
        <v>148.19999999999999</v>
      </c>
      <c r="Q29" s="166">
        <f t="shared" si="1"/>
        <v>195.60521925</v>
      </c>
      <c r="R29" s="167">
        <f t="shared" si="2"/>
        <v>218.29500000000004</v>
      </c>
      <c r="S29" s="167">
        <f t="shared" si="3"/>
        <v>198.45000000000002</v>
      </c>
      <c r="T29" s="167">
        <f t="shared" si="6"/>
        <v>196.46550000000005</v>
      </c>
      <c r="U29" s="167">
        <f t="shared" si="7"/>
        <v>170.09149500000001</v>
      </c>
      <c r="V29" s="168">
        <f t="shared" si="8"/>
        <v>205.39574999999999</v>
      </c>
    </row>
    <row r="30" spans="1:22" s="176" customFormat="1" ht="18" customHeight="1" x14ac:dyDescent="0.25">
      <c r="A30" s="160" t="s">
        <v>176</v>
      </c>
      <c r="B30" s="160" t="s">
        <v>170</v>
      </c>
      <c r="C30" s="160" t="s">
        <v>171</v>
      </c>
      <c r="D30" s="160" t="s">
        <v>172</v>
      </c>
      <c r="E30" s="160" t="s">
        <v>173</v>
      </c>
      <c r="F30" s="160" t="s">
        <v>174</v>
      </c>
      <c r="G30" s="160" t="s">
        <v>177</v>
      </c>
      <c r="H30" s="160" t="s">
        <v>53</v>
      </c>
      <c r="I30" s="161">
        <f t="shared" si="9"/>
        <v>113.4</v>
      </c>
      <c r="J30" s="162">
        <v>75</v>
      </c>
      <c r="K30" s="163">
        <f t="shared" si="0"/>
        <v>198.45000000000002</v>
      </c>
      <c r="L30" s="164">
        <f t="shared" si="4"/>
        <v>178.60500000000002</v>
      </c>
      <c r="M30" s="164">
        <f t="shared" si="5"/>
        <v>170.09149500000001</v>
      </c>
      <c r="N30" s="162" t="s">
        <v>54</v>
      </c>
      <c r="O30" s="164">
        <v>148.19999999999999</v>
      </c>
      <c r="Q30" s="166">
        <f t="shared" si="1"/>
        <v>195.60521925</v>
      </c>
      <c r="R30" s="167">
        <f t="shared" si="2"/>
        <v>218.29500000000004</v>
      </c>
      <c r="S30" s="167">
        <f t="shared" si="3"/>
        <v>198.45000000000002</v>
      </c>
      <c r="T30" s="167">
        <f t="shared" si="6"/>
        <v>196.46550000000005</v>
      </c>
      <c r="U30" s="167">
        <f t="shared" si="7"/>
        <v>170.09149500000001</v>
      </c>
      <c r="V30" s="168">
        <f t="shared" si="8"/>
        <v>205.39574999999999</v>
      </c>
    </row>
    <row r="31" spans="1:22" s="176" customFormat="1" ht="18" customHeight="1" x14ac:dyDescent="0.25">
      <c r="A31" s="160" t="s">
        <v>178</v>
      </c>
      <c r="B31" s="160" t="s">
        <v>170</v>
      </c>
      <c r="C31" s="160" t="s">
        <v>171</v>
      </c>
      <c r="D31" s="160" t="s">
        <v>172</v>
      </c>
      <c r="E31" s="160" t="s">
        <v>173</v>
      </c>
      <c r="F31" s="160" t="s">
        <v>174</v>
      </c>
      <c r="G31" s="160" t="s">
        <v>179</v>
      </c>
      <c r="H31" s="160" t="s">
        <v>167</v>
      </c>
      <c r="I31" s="161">
        <f t="shared" si="9"/>
        <v>113.4</v>
      </c>
      <c r="J31" s="162">
        <v>75</v>
      </c>
      <c r="K31" s="163">
        <f t="shared" si="0"/>
        <v>198.45000000000002</v>
      </c>
      <c r="L31" s="164">
        <f t="shared" si="4"/>
        <v>178.60500000000002</v>
      </c>
      <c r="M31" s="164">
        <f t="shared" si="5"/>
        <v>170.09149500000001</v>
      </c>
      <c r="N31" s="162" t="s">
        <v>168</v>
      </c>
      <c r="O31" s="164">
        <v>148.19999999999999</v>
      </c>
      <c r="Q31" s="166">
        <f t="shared" si="1"/>
        <v>195.60521925</v>
      </c>
      <c r="R31" s="167">
        <f t="shared" si="2"/>
        <v>218.29500000000004</v>
      </c>
      <c r="S31" s="167">
        <f t="shared" si="3"/>
        <v>198.45000000000002</v>
      </c>
      <c r="T31" s="167">
        <f t="shared" si="6"/>
        <v>196.46550000000005</v>
      </c>
      <c r="U31" s="167">
        <f t="shared" si="7"/>
        <v>170.09149500000001</v>
      </c>
      <c r="V31" s="168">
        <f t="shared" si="8"/>
        <v>205.39574999999999</v>
      </c>
    </row>
    <row r="32" spans="1:22" s="176" customFormat="1" ht="18" customHeight="1" x14ac:dyDescent="0.25">
      <c r="A32" s="160" t="s">
        <v>180</v>
      </c>
      <c r="B32" s="160" t="s">
        <v>170</v>
      </c>
      <c r="C32" s="160" t="s">
        <v>171</v>
      </c>
      <c r="D32" s="160" t="s">
        <v>172</v>
      </c>
      <c r="E32" s="160" t="s">
        <v>173</v>
      </c>
      <c r="F32" s="160" t="s">
        <v>174</v>
      </c>
      <c r="G32" s="173" t="s">
        <v>181</v>
      </c>
      <c r="H32" s="160" t="s">
        <v>167</v>
      </c>
      <c r="I32" s="161">
        <f t="shared" si="9"/>
        <v>113.4</v>
      </c>
      <c r="J32" s="162">
        <v>75</v>
      </c>
      <c r="K32" s="163">
        <f t="shared" si="0"/>
        <v>198.45000000000002</v>
      </c>
      <c r="L32" s="164">
        <f t="shared" si="4"/>
        <v>178.60500000000002</v>
      </c>
      <c r="M32" s="164">
        <f t="shared" si="5"/>
        <v>170.09149500000001</v>
      </c>
      <c r="N32" s="162" t="s">
        <v>168</v>
      </c>
      <c r="O32" s="164">
        <v>148.19999999999999</v>
      </c>
      <c r="Q32" s="166">
        <f t="shared" si="1"/>
        <v>195.60521925</v>
      </c>
      <c r="R32" s="167">
        <f t="shared" si="2"/>
        <v>218.29500000000004</v>
      </c>
      <c r="S32" s="167">
        <f t="shared" si="3"/>
        <v>198.45000000000002</v>
      </c>
      <c r="T32" s="167">
        <f t="shared" si="6"/>
        <v>196.46550000000005</v>
      </c>
      <c r="U32" s="167">
        <f t="shared" si="7"/>
        <v>170.09149500000001</v>
      </c>
      <c r="V32" s="168">
        <f t="shared" si="8"/>
        <v>205.39574999999999</v>
      </c>
    </row>
    <row r="33" spans="1:22" s="176" customFormat="1" ht="18" customHeight="1" x14ac:dyDescent="0.25">
      <c r="A33" s="160" t="s">
        <v>182</v>
      </c>
      <c r="B33" s="160" t="s">
        <v>170</v>
      </c>
      <c r="C33" s="160" t="s">
        <v>171</v>
      </c>
      <c r="D33" s="160" t="s">
        <v>172</v>
      </c>
      <c r="E33" s="160" t="s">
        <v>173</v>
      </c>
      <c r="F33" s="160" t="s">
        <v>174</v>
      </c>
      <c r="G33" s="173" t="s">
        <v>183</v>
      </c>
      <c r="H33" s="160" t="s">
        <v>167</v>
      </c>
      <c r="I33" s="161">
        <f t="shared" si="9"/>
        <v>113.4</v>
      </c>
      <c r="J33" s="162">
        <v>75</v>
      </c>
      <c r="K33" s="163">
        <f t="shared" si="0"/>
        <v>198.45000000000002</v>
      </c>
      <c r="L33" s="164">
        <f t="shared" si="4"/>
        <v>178.60500000000002</v>
      </c>
      <c r="M33" s="164">
        <f t="shared" si="5"/>
        <v>170.09149500000001</v>
      </c>
      <c r="N33" s="162" t="s">
        <v>168</v>
      </c>
      <c r="O33" s="164">
        <v>148.19999999999999</v>
      </c>
      <c r="Q33" s="166">
        <f t="shared" si="1"/>
        <v>195.60521925</v>
      </c>
      <c r="R33" s="167">
        <f t="shared" si="2"/>
        <v>218.29500000000004</v>
      </c>
      <c r="S33" s="167">
        <f t="shared" si="3"/>
        <v>198.45000000000002</v>
      </c>
      <c r="T33" s="167">
        <f t="shared" si="6"/>
        <v>196.46550000000005</v>
      </c>
      <c r="U33" s="167">
        <f t="shared" si="7"/>
        <v>170.09149500000001</v>
      </c>
      <c r="V33" s="168">
        <f t="shared" si="8"/>
        <v>205.39574999999999</v>
      </c>
    </row>
    <row r="34" spans="1:22" s="165" customFormat="1" ht="18" customHeight="1" x14ac:dyDescent="0.25">
      <c r="A34" s="160" t="s">
        <v>184</v>
      </c>
      <c r="B34" s="160" t="s">
        <v>170</v>
      </c>
      <c r="C34" s="160" t="s">
        <v>171</v>
      </c>
      <c r="D34" s="160" t="s">
        <v>172</v>
      </c>
      <c r="E34" s="160" t="s">
        <v>173</v>
      </c>
      <c r="F34" s="160" t="s">
        <v>174</v>
      </c>
      <c r="G34" s="173" t="s">
        <v>185</v>
      </c>
      <c r="H34" s="160" t="s">
        <v>167</v>
      </c>
      <c r="I34" s="161">
        <f t="shared" si="9"/>
        <v>113.4</v>
      </c>
      <c r="J34" s="162">
        <v>75</v>
      </c>
      <c r="K34" s="163">
        <f t="shared" si="0"/>
        <v>198.45000000000002</v>
      </c>
      <c r="L34" s="164">
        <f t="shared" si="4"/>
        <v>178.60500000000002</v>
      </c>
      <c r="M34" s="164">
        <f t="shared" si="5"/>
        <v>170.09149500000001</v>
      </c>
      <c r="N34" s="162" t="s">
        <v>168</v>
      </c>
      <c r="O34" s="164">
        <v>148.19999999999999</v>
      </c>
      <c r="Q34" s="166">
        <f t="shared" ref="Q34:Q60" si="10">(K34*0.8571)*1.15</f>
        <v>195.60521925</v>
      </c>
      <c r="R34" s="167">
        <f t="shared" ref="R34:R65" si="11">K34*1.1</f>
        <v>218.29500000000004</v>
      </c>
      <c r="S34" s="167">
        <f t="shared" ref="S34:S65" si="12">K34</f>
        <v>198.45000000000002</v>
      </c>
      <c r="T34" s="167">
        <f t="shared" si="6"/>
        <v>196.46550000000005</v>
      </c>
      <c r="U34" s="167">
        <f t="shared" si="7"/>
        <v>170.09149500000001</v>
      </c>
      <c r="V34" s="168">
        <f t="shared" si="8"/>
        <v>205.39574999999999</v>
      </c>
    </row>
    <row r="35" spans="1:22" s="165" customFormat="1" ht="18" customHeight="1" x14ac:dyDescent="0.25">
      <c r="A35" s="160" t="s">
        <v>186</v>
      </c>
      <c r="B35" s="160" t="s">
        <v>170</v>
      </c>
      <c r="C35" s="160" t="s">
        <v>171</v>
      </c>
      <c r="D35" s="160" t="s">
        <v>172</v>
      </c>
      <c r="E35" s="160" t="s">
        <v>187</v>
      </c>
      <c r="F35" s="160" t="s">
        <v>188</v>
      </c>
      <c r="G35" s="173" t="s">
        <v>189</v>
      </c>
      <c r="H35" s="160" t="s">
        <v>167</v>
      </c>
      <c r="I35" s="161">
        <f>75*1.08</f>
        <v>81</v>
      </c>
      <c r="J35" s="162">
        <v>75</v>
      </c>
      <c r="K35" s="163">
        <f t="shared" si="0"/>
        <v>141.75</v>
      </c>
      <c r="L35" s="164">
        <f t="shared" si="4"/>
        <v>127.575</v>
      </c>
      <c r="M35" s="164">
        <f t="shared" si="5"/>
        <v>121.49392499999999</v>
      </c>
      <c r="N35" s="162" t="s">
        <v>168</v>
      </c>
      <c r="O35" s="164">
        <v>134.19999999999999</v>
      </c>
      <c r="Q35" s="166">
        <f t="shared" si="10"/>
        <v>139.71801374999998</v>
      </c>
      <c r="R35" s="167">
        <f t="shared" si="11"/>
        <v>155.92500000000001</v>
      </c>
      <c r="S35" s="167">
        <f t="shared" si="12"/>
        <v>141.75</v>
      </c>
      <c r="T35" s="167">
        <f t="shared" si="6"/>
        <v>140.33250000000001</v>
      </c>
      <c r="U35" s="167">
        <f t="shared" si="7"/>
        <v>121.49392499999999</v>
      </c>
      <c r="V35" s="168">
        <f t="shared" si="8"/>
        <v>146.71124999999998</v>
      </c>
    </row>
    <row r="36" spans="1:22" s="176" customFormat="1" ht="18" customHeight="1" x14ac:dyDescent="0.25">
      <c r="A36" s="160" t="s">
        <v>190</v>
      </c>
      <c r="B36" s="160" t="s">
        <v>170</v>
      </c>
      <c r="C36" s="160" t="s">
        <v>171</v>
      </c>
      <c r="D36" s="160" t="s">
        <v>172</v>
      </c>
      <c r="E36" s="160" t="s">
        <v>187</v>
      </c>
      <c r="F36" s="160" t="s">
        <v>188</v>
      </c>
      <c r="G36" s="173" t="s">
        <v>191</v>
      </c>
      <c r="H36" s="160" t="s">
        <v>167</v>
      </c>
      <c r="I36" s="161">
        <f>75*1.08</f>
        <v>81</v>
      </c>
      <c r="J36" s="162">
        <v>75</v>
      </c>
      <c r="K36" s="163">
        <f t="shared" si="0"/>
        <v>141.75</v>
      </c>
      <c r="L36" s="164">
        <f t="shared" si="4"/>
        <v>127.575</v>
      </c>
      <c r="M36" s="164">
        <f t="shared" si="5"/>
        <v>121.49392499999999</v>
      </c>
      <c r="N36" s="162" t="s">
        <v>168</v>
      </c>
      <c r="O36" s="164">
        <v>134.19999999999999</v>
      </c>
      <c r="Q36" s="166">
        <f t="shared" si="10"/>
        <v>139.71801374999998</v>
      </c>
      <c r="R36" s="167">
        <f t="shared" si="11"/>
        <v>155.92500000000001</v>
      </c>
      <c r="S36" s="167">
        <f t="shared" si="12"/>
        <v>141.75</v>
      </c>
      <c r="T36" s="167">
        <f t="shared" si="6"/>
        <v>140.33250000000001</v>
      </c>
      <c r="U36" s="167">
        <f t="shared" si="7"/>
        <v>121.49392499999999</v>
      </c>
      <c r="V36" s="168">
        <f t="shared" si="8"/>
        <v>146.71124999999998</v>
      </c>
    </row>
    <row r="37" spans="1:22" s="176" customFormat="1" ht="18" customHeight="1" x14ac:dyDescent="0.25">
      <c r="A37" s="169" t="s">
        <v>192</v>
      </c>
      <c r="B37" s="160" t="s">
        <v>170</v>
      </c>
      <c r="C37" s="160" t="s">
        <v>171</v>
      </c>
      <c r="D37" s="160" t="s">
        <v>172</v>
      </c>
      <c r="E37" s="160" t="s">
        <v>173</v>
      </c>
      <c r="F37" s="160" t="s">
        <v>174</v>
      </c>
      <c r="G37" s="173" t="s">
        <v>193</v>
      </c>
      <c r="H37" s="169" t="s">
        <v>167</v>
      </c>
      <c r="I37" s="161">
        <f>105*1.08</f>
        <v>113.4</v>
      </c>
      <c r="J37" s="171">
        <v>75</v>
      </c>
      <c r="K37" s="172">
        <f t="shared" si="0"/>
        <v>198.45000000000002</v>
      </c>
      <c r="L37" s="164">
        <f t="shared" si="4"/>
        <v>178.60500000000002</v>
      </c>
      <c r="M37" s="164">
        <f t="shared" si="5"/>
        <v>170.09149500000001</v>
      </c>
      <c r="N37" s="171" t="s">
        <v>168</v>
      </c>
      <c r="O37" s="164">
        <v>148.19999999999999</v>
      </c>
      <c r="Q37" s="166">
        <f t="shared" si="10"/>
        <v>195.60521925</v>
      </c>
      <c r="R37" s="167">
        <f t="shared" si="11"/>
        <v>218.29500000000004</v>
      </c>
      <c r="S37" s="167">
        <f t="shared" si="12"/>
        <v>198.45000000000002</v>
      </c>
      <c r="T37" s="167">
        <f t="shared" si="6"/>
        <v>196.46550000000005</v>
      </c>
      <c r="U37" s="167">
        <f t="shared" si="7"/>
        <v>170.09149500000001</v>
      </c>
      <c r="V37" s="168">
        <f t="shared" si="8"/>
        <v>205.39574999999999</v>
      </c>
    </row>
    <row r="38" spans="1:22" s="176" customFormat="1" ht="18" customHeight="1" x14ac:dyDescent="0.25">
      <c r="A38" s="169" t="s">
        <v>194</v>
      </c>
      <c r="B38" s="160" t="s">
        <v>170</v>
      </c>
      <c r="C38" s="160" t="s">
        <v>171</v>
      </c>
      <c r="D38" s="160" t="s">
        <v>172</v>
      </c>
      <c r="E38" s="160" t="s">
        <v>173</v>
      </c>
      <c r="F38" s="160" t="s">
        <v>174</v>
      </c>
      <c r="G38" s="173" t="s">
        <v>195</v>
      </c>
      <c r="H38" s="169" t="s">
        <v>167</v>
      </c>
      <c r="I38" s="161">
        <f>105*1.08</f>
        <v>113.4</v>
      </c>
      <c r="J38" s="171">
        <v>75</v>
      </c>
      <c r="K38" s="172">
        <f t="shared" si="0"/>
        <v>198.45000000000002</v>
      </c>
      <c r="L38" s="164">
        <f t="shared" si="4"/>
        <v>178.60500000000002</v>
      </c>
      <c r="M38" s="164">
        <f t="shared" si="5"/>
        <v>170.09149500000001</v>
      </c>
      <c r="N38" s="171" t="s">
        <v>168</v>
      </c>
      <c r="O38" s="164">
        <v>148.19999999999999</v>
      </c>
      <c r="Q38" s="166">
        <f t="shared" si="10"/>
        <v>195.60521925</v>
      </c>
      <c r="R38" s="167">
        <f t="shared" si="11"/>
        <v>218.29500000000004</v>
      </c>
      <c r="S38" s="167">
        <f t="shared" si="12"/>
        <v>198.45000000000002</v>
      </c>
      <c r="T38" s="167">
        <f t="shared" si="6"/>
        <v>196.46550000000005</v>
      </c>
      <c r="U38" s="167">
        <f t="shared" si="7"/>
        <v>170.09149500000001</v>
      </c>
      <c r="V38" s="168">
        <f t="shared" si="8"/>
        <v>205.39574999999999</v>
      </c>
    </row>
    <row r="39" spans="1:22" s="176" customFormat="1" ht="18" customHeight="1" x14ac:dyDescent="0.25">
      <c r="A39" s="160" t="s">
        <v>196</v>
      </c>
      <c r="B39" s="160" t="s">
        <v>170</v>
      </c>
      <c r="C39" s="160" t="s">
        <v>197</v>
      </c>
      <c r="D39" s="160" t="s">
        <v>198</v>
      </c>
      <c r="E39" s="160" t="s">
        <v>173</v>
      </c>
      <c r="F39" s="160" t="s">
        <v>199</v>
      </c>
      <c r="G39" s="173" t="s">
        <v>200</v>
      </c>
      <c r="H39" s="160" t="s">
        <v>53</v>
      </c>
      <c r="I39" s="161">
        <f>285*1.08</f>
        <v>307.8</v>
      </c>
      <c r="J39" s="162">
        <v>75</v>
      </c>
      <c r="K39" s="163">
        <f t="shared" si="0"/>
        <v>538.65</v>
      </c>
      <c r="L39" s="164">
        <f t="shared" si="4"/>
        <v>484.78499999999997</v>
      </c>
      <c r="M39" s="164">
        <f t="shared" si="5"/>
        <v>461.67691499999995</v>
      </c>
      <c r="N39" s="162" t="s">
        <v>54</v>
      </c>
      <c r="O39" s="164">
        <v>389.4</v>
      </c>
      <c r="Q39" s="166">
        <f t="shared" si="10"/>
        <v>530.92845224999985</v>
      </c>
      <c r="R39" s="167">
        <f t="shared" si="11"/>
        <v>592.51499999999999</v>
      </c>
      <c r="S39" s="167">
        <f t="shared" si="12"/>
        <v>538.65</v>
      </c>
      <c r="T39" s="167">
        <f t="shared" si="6"/>
        <v>533.26350000000002</v>
      </c>
      <c r="U39" s="167">
        <f t="shared" si="7"/>
        <v>461.67691499999995</v>
      </c>
      <c r="V39" s="168">
        <f t="shared" si="8"/>
        <v>557.50274999999988</v>
      </c>
    </row>
    <row r="40" spans="1:22" s="176" customFormat="1" ht="18" customHeight="1" x14ac:dyDescent="0.25">
      <c r="A40" s="160" t="s">
        <v>201</v>
      </c>
      <c r="B40" s="160" t="s">
        <v>170</v>
      </c>
      <c r="C40" s="160" t="s">
        <v>197</v>
      </c>
      <c r="D40" s="160" t="s">
        <v>198</v>
      </c>
      <c r="E40" s="160" t="s">
        <v>173</v>
      </c>
      <c r="F40" s="160" t="s">
        <v>199</v>
      </c>
      <c r="G40" s="173" t="s">
        <v>202</v>
      </c>
      <c r="H40" s="160" t="s">
        <v>53</v>
      </c>
      <c r="I40" s="161">
        <f>285*1.08</f>
        <v>307.8</v>
      </c>
      <c r="J40" s="162">
        <v>75</v>
      </c>
      <c r="K40" s="163">
        <f t="shared" si="0"/>
        <v>538.65</v>
      </c>
      <c r="L40" s="164">
        <f t="shared" si="4"/>
        <v>484.78499999999997</v>
      </c>
      <c r="M40" s="164">
        <f t="shared" si="5"/>
        <v>461.67691499999995</v>
      </c>
      <c r="N40" s="162" t="s">
        <v>54</v>
      </c>
      <c r="O40" s="164">
        <v>389.4</v>
      </c>
      <c r="Q40" s="166">
        <f t="shared" si="10"/>
        <v>530.92845224999985</v>
      </c>
      <c r="R40" s="167">
        <f t="shared" si="11"/>
        <v>592.51499999999999</v>
      </c>
      <c r="S40" s="167">
        <f t="shared" si="12"/>
        <v>538.65</v>
      </c>
      <c r="T40" s="167">
        <f t="shared" si="6"/>
        <v>533.26350000000002</v>
      </c>
      <c r="U40" s="167">
        <f t="shared" si="7"/>
        <v>461.67691499999995</v>
      </c>
      <c r="V40" s="168">
        <f t="shared" si="8"/>
        <v>557.50274999999988</v>
      </c>
    </row>
    <row r="41" spans="1:22" s="165" customFormat="1" ht="18" customHeight="1" x14ac:dyDescent="0.25">
      <c r="A41" s="169" t="s">
        <v>203</v>
      </c>
      <c r="B41" s="160" t="s">
        <v>170</v>
      </c>
      <c r="C41" s="169" t="s">
        <v>204</v>
      </c>
      <c r="D41" s="169" t="s">
        <v>205</v>
      </c>
      <c r="E41" s="160" t="s">
        <v>173</v>
      </c>
      <c r="F41" s="169" t="s">
        <v>206</v>
      </c>
      <c r="G41" s="175" t="s">
        <v>207</v>
      </c>
      <c r="H41" s="169" t="s">
        <v>167</v>
      </c>
      <c r="I41" s="170">
        <f t="shared" ref="I41:I48" si="13">145*1.08</f>
        <v>156.60000000000002</v>
      </c>
      <c r="J41" s="171">
        <v>75</v>
      </c>
      <c r="K41" s="172">
        <f t="shared" si="0"/>
        <v>274.05000000000007</v>
      </c>
      <c r="L41" s="164">
        <f t="shared" si="4"/>
        <v>246.64500000000007</v>
      </c>
      <c r="M41" s="164">
        <f t="shared" si="5"/>
        <v>234.88825500000004</v>
      </c>
      <c r="N41" s="171" t="s">
        <v>168</v>
      </c>
      <c r="O41" s="164">
        <v>201.8</v>
      </c>
      <c r="Q41" s="166">
        <f t="shared" si="10"/>
        <v>270.12149325000001</v>
      </c>
      <c r="R41" s="167">
        <f t="shared" si="11"/>
        <v>301.4550000000001</v>
      </c>
      <c r="S41" s="167">
        <f t="shared" si="12"/>
        <v>274.05000000000007</v>
      </c>
      <c r="T41" s="167">
        <f t="shared" si="6"/>
        <v>271.30950000000007</v>
      </c>
      <c r="U41" s="167">
        <f t="shared" si="7"/>
        <v>234.88825500000004</v>
      </c>
      <c r="V41" s="168">
        <f t="shared" si="8"/>
        <v>283.64175000000006</v>
      </c>
    </row>
    <row r="42" spans="1:22" s="176" customFormat="1" ht="18" customHeight="1" x14ac:dyDescent="0.25">
      <c r="A42" s="160" t="s">
        <v>208</v>
      </c>
      <c r="B42" s="160" t="s">
        <v>170</v>
      </c>
      <c r="C42" s="169" t="s">
        <v>204</v>
      </c>
      <c r="D42" s="160" t="s">
        <v>205</v>
      </c>
      <c r="E42" s="160" t="s">
        <v>173</v>
      </c>
      <c r="F42" s="169" t="s">
        <v>206</v>
      </c>
      <c r="G42" s="173" t="s">
        <v>209</v>
      </c>
      <c r="H42" s="160" t="s">
        <v>53</v>
      </c>
      <c r="I42" s="170">
        <f t="shared" si="13"/>
        <v>156.60000000000002</v>
      </c>
      <c r="J42" s="162">
        <v>75</v>
      </c>
      <c r="K42" s="163">
        <f t="shared" si="0"/>
        <v>274.05000000000007</v>
      </c>
      <c r="L42" s="164">
        <f t="shared" si="4"/>
        <v>246.64500000000007</v>
      </c>
      <c r="M42" s="164">
        <f t="shared" si="5"/>
        <v>234.88825500000004</v>
      </c>
      <c r="N42" s="162" t="s">
        <v>54</v>
      </c>
      <c r="O42" s="164">
        <v>201.8</v>
      </c>
      <c r="Q42" s="166">
        <f t="shared" si="10"/>
        <v>270.12149325000001</v>
      </c>
      <c r="R42" s="167">
        <f t="shared" si="11"/>
        <v>301.4550000000001</v>
      </c>
      <c r="S42" s="167">
        <f t="shared" si="12"/>
        <v>274.05000000000007</v>
      </c>
      <c r="T42" s="167">
        <f t="shared" si="6"/>
        <v>271.30950000000007</v>
      </c>
      <c r="U42" s="167">
        <f t="shared" si="7"/>
        <v>234.88825500000004</v>
      </c>
      <c r="V42" s="168">
        <f t="shared" si="8"/>
        <v>283.64175000000006</v>
      </c>
    </row>
    <row r="43" spans="1:22" s="176" customFormat="1" ht="18" customHeight="1" x14ac:dyDescent="0.25">
      <c r="A43" s="169" t="s">
        <v>210</v>
      </c>
      <c r="B43" s="160" t="s">
        <v>170</v>
      </c>
      <c r="C43" s="169" t="s">
        <v>204</v>
      </c>
      <c r="D43" s="169" t="s">
        <v>205</v>
      </c>
      <c r="E43" s="160" t="s">
        <v>173</v>
      </c>
      <c r="F43" s="169" t="s">
        <v>206</v>
      </c>
      <c r="G43" s="175" t="s">
        <v>211</v>
      </c>
      <c r="H43" s="169" t="s">
        <v>167</v>
      </c>
      <c r="I43" s="170">
        <f t="shared" si="13"/>
        <v>156.60000000000002</v>
      </c>
      <c r="J43" s="171">
        <v>75</v>
      </c>
      <c r="K43" s="172">
        <f t="shared" si="0"/>
        <v>274.05000000000007</v>
      </c>
      <c r="L43" s="164">
        <f t="shared" si="4"/>
        <v>246.64500000000007</v>
      </c>
      <c r="M43" s="164">
        <f t="shared" si="5"/>
        <v>234.88825500000004</v>
      </c>
      <c r="N43" s="171" t="s">
        <v>168</v>
      </c>
      <c r="O43" s="164">
        <v>201.8</v>
      </c>
      <c r="Q43" s="166">
        <f t="shared" si="10"/>
        <v>270.12149325000001</v>
      </c>
      <c r="R43" s="167">
        <f t="shared" si="11"/>
        <v>301.4550000000001</v>
      </c>
      <c r="S43" s="167">
        <f t="shared" si="12"/>
        <v>274.05000000000007</v>
      </c>
      <c r="T43" s="167">
        <f t="shared" si="6"/>
        <v>271.30950000000007</v>
      </c>
      <c r="U43" s="167">
        <f t="shared" si="7"/>
        <v>234.88825500000004</v>
      </c>
      <c r="V43" s="168">
        <f t="shared" si="8"/>
        <v>283.64175000000006</v>
      </c>
    </row>
    <row r="44" spans="1:22" s="176" customFormat="1" ht="18" customHeight="1" x14ac:dyDescent="0.25">
      <c r="A44" s="169" t="s">
        <v>2458</v>
      </c>
      <c r="B44" s="160" t="s">
        <v>170</v>
      </c>
      <c r="C44" s="169" t="s">
        <v>204</v>
      </c>
      <c r="D44" s="169" t="s">
        <v>205</v>
      </c>
      <c r="E44" s="160" t="s">
        <v>173</v>
      </c>
      <c r="F44" s="169" t="s">
        <v>206</v>
      </c>
      <c r="G44" s="173" t="s">
        <v>213</v>
      </c>
      <c r="H44" s="169" t="s">
        <v>53</v>
      </c>
      <c r="I44" s="170">
        <f t="shared" si="13"/>
        <v>156.60000000000002</v>
      </c>
      <c r="J44" s="171">
        <v>75</v>
      </c>
      <c r="K44" s="172">
        <f t="shared" si="0"/>
        <v>274.05000000000007</v>
      </c>
      <c r="L44" s="164">
        <f t="shared" si="4"/>
        <v>246.64500000000007</v>
      </c>
      <c r="M44" s="164">
        <f t="shared" si="5"/>
        <v>234.88825500000004</v>
      </c>
      <c r="N44" s="162" t="s">
        <v>54</v>
      </c>
      <c r="O44" s="164">
        <v>201.8</v>
      </c>
      <c r="Q44" s="166">
        <f t="shared" si="10"/>
        <v>270.12149325000001</v>
      </c>
      <c r="R44" s="167">
        <f t="shared" si="11"/>
        <v>301.4550000000001</v>
      </c>
      <c r="S44" s="167">
        <f t="shared" si="12"/>
        <v>274.05000000000007</v>
      </c>
      <c r="T44" s="167">
        <f t="shared" si="6"/>
        <v>271.30950000000007</v>
      </c>
      <c r="U44" s="167">
        <f t="shared" si="7"/>
        <v>234.88825500000004</v>
      </c>
      <c r="V44" s="168">
        <f t="shared" si="8"/>
        <v>283.64175000000006</v>
      </c>
    </row>
    <row r="45" spans="1:22" s="176" customFormat="1" ht="18" customHeight="1" x14ac:dyDescent="0.25">
      <c r="A45" s="169" t="s">
        <v>2459</v>
      </c>
      <c r="B45" s="160" t="s">
        <v>170</v>
      </c>
      <c r="C45" s="169" t="s">
        <v>204</v>
      </c>
      <c r="D45" s="169" t="s">
        <v>205</v>
      </c>
      <c r="E45" s="160" t="s">
        <v>173</v>
      </c>
      <c r="F45" s="169" t="s">
        <v>206</v>
      </c>
      <c r="G45" s="173" t="s">
        <v>215</v>
      </c>
      <c r="H45" s="169" t="s">
        <v>167</v>
      </c>
      <c r="I45" s="170">
        <f t="shared" si="13"/>
        <v>156.60000000000002</v>
      </c>
      <c r="J45" s="171">
        <v>75</v>
      </c>
      <c r="K45" s="172">
        <f t="shared" si="0"/>
        <v>274.05000000000007</v>
      </c>
      <c r="L45" s="164">
        <f t="shared" si="4"/>
        <v>246.64500000000007</v>
      </c>
      <c r="M45" s="164">
        <f t="shared" si="5"/>
        <v>234.88825500000004</v>
      </c>
      <c r="N45" s="171" t="s">
        <v>168</v>
      </c>
      <c r="O45" s="164">
        <v>201.8</v>
      </c>
      <c r="Q45" s="166">
        <f t="shared" si="10"/>
        <v>270.12149325000001</v>
      </c>
      <c r="R45" s="167">
        <f t="shared" si="11"/>
        <v>301.4550000000001</v>
      </c>
      <c r="S45" s="167">
        <f t="shared" si="12"/>
        <v>274.05000000000007</v>
      </c>
      <c r="T45" s="167">
        <f t="shared" si="6"/>
        <v>271.30950000000007</v>
      </c>
      <c r="U45" s="167">
        <f t="shared" si="7"/>
        <v>234.88825500000004</v>
      </c>
      <c r="V45" s="168">
        <f t="shared" si="8"/>
        <v>283.64175000000006</v>
      </c>
    </row>
    <row r="46" spans="1:22" s="176" customFormat="1" ht="18" customHeight="1" x14ac:dyDescent="0.25">
      <c r="A46" s="169" t="s">
        <v>216</v>
      </c>
      <c r="B46" s="160" t="s">
        <v>170</v>
      </c>
      <c r="C46" s="169" t="s">
        <v>204</v>
      </c>
      <c r="D46" s="169" t="s">
        <v>205</v>
      </c>
      <c r="E46" s="160" t="s">
        <v>173</v>
      </c>
      <c r="F46" s="169" t="s">
        <v>206</v>
      </c>
      <c r="G46" s="175" t="s">
        <v>217</v>
      </c>
      <c r="H46" s="169" t="s">
        <v>167</v>
      </c>
      <c r="I46" s="170">
        <f t="shared" si="13"/>
        <v>156.60000000000002</v>
      </c>
      <c r="J46" s="171">
        <v>75</v>
      </c>
      <c r="K46" s="172">
        <f t="shared" si="0"/>
        <v>274.05000000000007</v>
      </c>
      <c r="L46" s="164">
        <f t="shared" si="4"/>
        <v>246.64500000000007</v>
      </c>
      <c r="M46" s="164">
        <f t="shared" si="5"/>
        <v>234.88825500000004</v>
      </c>
      <c r="N46" s="171" t="s">
        <v>168</v>
      </c>
      <c r="O46" s="164">
        <v>201.8</v>
      </c>
      <c r="Q46" s="166">
        <f t="shared" si="10"/>
        <v>270.12149325000001</v>
      </c>
      <c r="R46" s="167">
        <f t="shared" si="11"/>
        <v>301.4550000000001</v>
      </c>
      <c r="S46" s="167">
        <f t="shared" si="12"/>
        <v>274.05000000000007</v>
      </c>
      <c r="T46" s="167">
        <f t="shared" si="6"/>
        <v>271.30950000000007</v>
      </c>
      <c r="U46" s="167">
        <f t="shared" si="7"/>
        <v>234.88825500000004</v>
      </c>
      <c r="V46" s="168">
        <f t="shared" si="8"/>
        <v>283.64175000000006</v>
      </c>
    </row>
    <row r="47" spans="1:22" s="176" customFormat="1" ht="18" customHeight="1" x14ac:dyDescent="0.25">
      <c r="A47" s="169" t="s">
        <v>218</v>
      </c>
      <c r="B47" s="160" t="s">
        <v>170</v>
      </c>
      <c r="C47" s="169" t="s">
        <v>204</v>
      </c>
      <c r="D47" s="169" t="s">
        <v>205</v>
      </c>
      <c r="E47" s="160" t="s">
        <v>173</v>
      </c>
      <c r="F47" s="169" t="s">
        <v>206</v>
      </c>
      <c r="G47" s="175" t="s">
        <v>219</v>
      </c>
      <c r="H47" s="169" t="s">
        <v>167</v>
      </c>
      <c r="I47" s="170">
        <f t="shared" si="13"/>
        <v>156.60000000000002</v>
      </c>
      <c r="J47" s="171">
        <v>75</v>
      </c>
      <c r="K47" s="172">
        <f t="shared" si="0"/>
        <v>274.05000000000007</v>
      </c>
      <c r="L47" s="164">
        <f t="shared" si="4"/>
        <v>246.64500000000007</v>
      </c>
      <c r="M47" s="164">
        <f t="shared" si="5"/>
        <v>234.88825500000004</v>
      </c>
      <c r="N47" s="171" t="s">
        <v>168</v>
      </c>
      <c r="O47" s="164">
        <v>201.8</v>
      </c>
      <c r="Q47" s="166">
        <f t="shared" si="10"/>
        <v>270.12149325000001</v>
      </c>
      <c r="R47" s="167">
        <f t="shared" si="11"/>
        <v>301.4550000000001</v>
      </c>
      <c r="S47" s="167">
        <f t="shared" si="12"/>
        <v>274.05000000000007</v>
      </c>
      <c r="T47" s="167">
        <f t="shared" si="6"/>
        <v>271.30950000000007</v>
      </c>
      <c r="U47" s="167">
        <f t="shared" si="7"/>
        <v>234.88825500000004</v>
      </c>
      <c r="V47" s="168">
        <f t="shared" si="8"/>
        <v>283.64175000000006</v>
      </c>
    </row>
    <row r="48" spans="1:22" s="176" customFormat="1" ht="18" customHeight="1" x14ac:dyDescent="0.25">
      <c r="A48" s="169" t="s">
        <v>220</v>
      </c>
      <c r="B48" s="160" t="s">
        <v>170</v>
      </c>
      <c r="C48" s="169" t="s">
        <v>204</v>
      </c>
      <c r="D48" s="169" t="s">
        <v>205</v>
      </c>
      <c r="E48" s="160" t="s">
        <v>173</v>
      </c>
      <c r="F48" s="169" t="s">
        <v>206</v>
      </c>
      <c r="G48" s="175" t="s">
        <v>221</v>
      </c>
      <c r="H48" s="169" t="s">
        <v>167</v>
      </c>
      <c r="I48" s="170">
        <f t="shared" si="13"/>
        <v>156.60000000000002</v>
      </c>
      <c r="J48" s="171">
        <v>75</v>
      </c>
      <c r="K48" s="172">
        <f t="shared" si="0"/>
        <v>274.05000000000007</v>
      </c>
      <c r="L48" s="164">
        <f t="shared" si="4"/>
        <v>246.64500000000007</v>
      </c>
      <c r="M48" s="164">
        <f t="shared" si="5"/>
        <v>234.88825500000004</v>
      </c>
      <c r="N48" s="171" t="s">
        <v>168</v>
      </c>
      <c r="O48" s="164">
        <v>201.8</v>
      </c>
      <c r="Q48" s="166">
        <f t="shared" si="10"/>
        <v>270.12149325000001</v>
      </c>
      <c r="R48" s="167">
        <f t="shared" si="11"/>
        <v>301.4550000000001</v>
      </c>
      <c r="S48" s="167">
        <f t="shared" si="12"/>
        <v>274.05000000000007</v>
      </c>
      <c r="T48" s="167">
        <f t="shared" si="6"/>
        <v>271.30950000000007</v>
      </c>
      <c r="U48" s="167">
        <f t="shared" si="7"/>
        <v>234.88825500000004</v>
      </c>
      <c r="V48" s="168">
        <f t="shared" si="8"/>
        <v>283.64175000000006</v>
      </c>
    </row>
    <row r="49" spans="1:22" s="176" customFormat="1" ht="18" customHeight="1" x14ac:dyDescent="0.25">
      <c r="A49" s="169" t="s">
        <v>222</v>
      </c>
      <c r="B49" s="160" t="s">
        <v>170</v>
      </c>
      <c r="C49" s="169" t="s">
        <v>204</v>
      </c>
      <c r="D49" s="169" t="s">
        <v>205</v>
      </c>
      <c r="E49" s="160" t="s">
        <v>187</v>
      </c>
      <c r="F49" s="169" t="s">
        <v>223</v>
      </c>
      <c r="G49" s="173" t="s">
        <v>224</v>
      </c>
      <c r="H49" s="169" t="s">
        <v>167</v>
      </c>
      <c r="I49" s="170">
        <f>100*1.08</f>
        <v>108</v>
      </c>
      <c r="J49" s="171">
        <v>75</v>
      </c>
      <c r="K49" s="172">
        <f t="shared" si="0"/>
        <v>189</v>
      </c>
      <c r="L49" s="164">
        <f t="shared" si="4"/>
        <v>170.1</v>
      </c>
      <c r="M49" s="164">
        <f t="shared" si="5"/>
        <v>161.99189999999999</v>
      </c>
      <c r="N49" s="171" t="s">
        <v>168</v>
      </c>
      <c r="O49" s="164">
        <v>189.2</v>
      </c>
      <c r="Q49" s="166">
        <f t="shared" si="10"/>
        <v>186.29068499999997</v>
      </c>
      <c r="R49" s="167">
        <f t="shared" si="11"/>
        <v>207.9</v>
      </c>
      <c r="S49" s="167">
        <f t="shared" si="12"/>
        <v>189</v>
      </c>
      <c r="T49" s="167">
        <f t="shared" si="6"/>
        <v>187.11</v>
      </c>
      <c r="U49" s="167">
        <f t="shared" si="7"/>
        <v>161.99189999999999</v>
      </c>
      <c r="V49" s="168">
        <f t="shared" si="8"/>
        <v>195.61499999999998</v>
      </c>
    </row>
    <row r="50" spans="1:22" s="176" customFormat="1" ht="18" customHeight="1" x14ac:dyDescent="0.25">
      <c r="A50" s="169" t="s">
        <v>225</v>
      </c>
      <c r="B50" s="160" t="s">
        <v>170</v>
      </c>
      <c r="C50" s="169" t="s">
        <v>204</v>
      </c>
      <c r="D50" s="169" t="s">
        <v>205</v>
      </c>
      <c r="E50" s="160" t="s">
        <v>187</v>
      </c>
      <c r="F50" s="169" t="s">
        <v>223</v>
      </c>
      <c r="G50" s="173" t="s">
        <v>226</v>
      </c>
      <c r="H50" s="169" t="s">
        <v>167</v>
      </c>
      <c r="I50" s="170">
        <f>100*1.08</f>
        <v>108</v>
      </c>
      <c r="J50" s="171">
        <v>75</v>
      </c>
      <c r="K50" s="172">
        <f t="shared" si="0"/>
        <v>189</v>
      </c>
      <c r="L50" s="164">
        <f t="shared" si="4"/>
        <v>170.1</v>
      </c>
      <c r="M50" s="164">
        <f t="shared" si="5"/>
        <v>161.99189999999999</v>
      </c>
      <c r="N50" s="171" t="s">
        <v>168</v>
      </c>
      <c r="O50" s="164">
        <v>189.2</v>
      </c>
      <c r="Q50" s="166">
        <f t="shared" si="10"/>
        <v>186.29068499999997</v>
      </c>
      <c r="R50" s="167">
        <f t="shared" si="11"/>
        <v>207.9</v>
      </c>
      <c r="S50" s="167">
        <f t="shared" si="12"/>
        <v>189</v>
      </c>
      <c r="T50" s="167">
        <f t="shared" si="6"/>
        <v>187.11</v>
      </c>
      <c r="U50" s="167">
        <f t="shared" si="7"/>
        <v>161.99189999999999</v>
      </c>
      <c r="V50" s="168">
        <f t="shared" si="8"/>
        <v>195.61499999999998</v>
      </c>
    </row>
    <row r="51" spans="1:22" s="176" customFormat="1" ht="18" customHeight="1" x14ac:dyDescent="0.25">
      <c r="A51" s="169" t="s">
        <v>227</v>
      </c>
      <c r="B51" s="160" t="s">
        <v>170</v>
      </c>
      <c r="C51" s="169" t="s">
        <v>204</v>
      </c>
      <c r="D51" s="169" t="s">
        <v>228</v>
      </c>
      <c r="E51" s="160" t="s">
        <v>173</v>
      </c>
      <c r="F51" s="169" t="s">
        <v>206</v>
      </c>
      <c r="G51" s="175" t="s">
        <v>229</v>
      </c>
      <c r="H51" s="169" t="s">
        <v>167</v>
      </c>
      <c r="I51" s="170">
        <f t="shared" ref="I51:I58" si="14">162*1.08</f>
        <v>174.96</v>
      </c>
      <c r="J51" s="171">
        <v>75</v>
      </c>
      <c r="K51" s="172">
        <f t="shared" si="0"/>
        <v>306.18</v>
      </c>
      <c r="L51" s="164">
        <f t="shared" si="4"/>
        <v>275.56200000000001</v>
      </c>
      <c r="M51" s="164">
        <f t="shared" si="5"/>
        <v>262.42687799999999</v>
      </c>
      <c r="N51" s="171" t="s">
        <v>168</v>
      </c>
      <c r="O51" s="164">
        <v>224.58</v>
      </c>
      <c r="Q51" s="166">
        <f t="shared" si="10"/>
        <v>301.79090969999999</v>
      </c>
      <c r="R51" s="167">
        <f t="shared" si="11"/>
        <v>336.79800000000006</v>
      </c>
      <c r="S51" s="167">
        <f t="shared" si="12"/>
        <v>306.18</v>
      </c>
      <c r="T51" s="167">
        <f t="shared" si="6"/>
        <v>303.11820000000006</v>
      </c>
      <c r="U51" s="167">
        <f t="shared" si="7"/>
        <v>262.42687799999999</v>
      </c>
      <c r="V51" s="168">
        <f t="shared" si="8"/>
        <v>316.8963</v>
      </c>
    </row>
    <row r="52" spans="1:22" s="176" customFormat="1" ht="18" customHeight="1" x14ac:dyDescent="0.25">
      <c r="A52" s="160" t="s">
        <v>230</v>
      </c>
      <c r="B52" s="160" t="s">
        <v>170</v>
      </c>
      <c r="C52" s="169" t="s">
        <v>204</v>
      </c>
      <c r="D52" s="160" t="s">
        <v>228</v>
      </c>
      <c r="E52" s="160" t="s">
        <v>173</v>
      </c>
      <c r="F52" s="169" t="s">
        <v>206</v>
      </c>
      <c r="G52" s="173" t="s">
        <v>231</v>
      </c>
      <c r="H52" s="160" t="s">
        <v>53</v>
      </c>
      <c r="I52" s="170">
        <f t="shared" si="14"/>
        <v>174.96</v>
      </c>
      <c r="J52" s="162">
        <v>75</v>
      </c>
      <c r="K52" s="163">
        <f t="shared" si="0"/>
        <v>306.18</v>
      </c>
      <c r="L52" s="164">
        <f t="shared" si="4"/>
        <v>275.56200000000001</v>
      </c>
      <c r="M52" s="164">
        <f t="shared" si="5"/>
        <v>262.42687799999999</v>
      </c>
      <c r="N52" s="162" t="s">
        <v>54</v>
      </c>
      <c r="O52" s="164">
        <v>224.58</v>
      </c>
      <c r="Q52" s="166">
        <f t="shared" si="10"/>
        <v>301.79090969999999</v>
      </c>
      <c r="R52" s="167">
        <f t="shared" si="11"/>
        <v>336.79800000000006</v>
      </c>
      <c r="S52" s="167">
        <f t="shared" si="12"/>
        <v>306.18</v>
      </c>
      <c r="T52" s="167">
        <f t="shared" si="6"/>
        <v>303.11820000000006</v>
      </c>
      <c r="U52" s="167">
        <f t="shared" si="7"/>
        <v>262.42687799999999</v>
      </c>
      <c r="V52" s="168">
        <f t="shared" si="8"/>
        <v>316.8963</v>
      </c>
    </row>
    <row r="53" spans="1:22" s="165" customFormat="1" ht="18" customHeight="1" x14ac:dyDescent="0.25">
      <c r="A53" s="169" t="s">
        <v>232</v>
      </c>
      <c r="B53" s="160" t="s">
        <v>170</v>
      </c>
      <c r="C53" s="169" t="s">
        <v>204</v>
      </c>
      <c r="D53" s="169" t="s">
        <v>228</v>
      </c>
      <c r="E53" s="160" t="s">
        <v>173</v>
      </c>
      <c r="F53" s="169" t="s">
        <v>206</v>
      </c>
      <c r="G53" s="175" t="s">
        <v>233</v>
      </c>
      <c r="H53" s="169" t="s">
        <v>167</v>
      </c>
      <c r="I53" s="170">
        <f t="shared" si="14"/>
        <v>174.96</v>
      </c>
      <c r="J53" s="171">
        <v>75</v>
      </c>
      <c r="K53" s="172">
        <f t="shared" si="0"/>
        <v>306.18</v>
      </c>
      <c r="L53" s="164">
        <f t="shared" si="4"/>
        <v>275.56200000000001</v>
      </c>
      <c r="M53" s="164">
        <f t="shared" si="5"/>
        <v>262.42687799999999</v>
      </c>
      <c r="N53" s="171" t="s">
        <v>168</v>
      </c>
      <c r="O53" s="164">
        <v>224.58</v>
      </c>
      <c r="Q53" s="166">
        <f t="shared" si="10"/>
        <v>301.79090969999999</v>
      </c>
      <c r="R53" s="167">
        <f t="shared" si="11"/>
        <v>336.79800000000006</v>
      </c>
      <c r="S53" s="167">
        <f t="shared" si="12"/>
        <v>306.18</v>
      </c>
      <c r="T53" s="167">
        <f t="shared" si="6"/>
        <v>303.11820000000006</v>
      </c>
      <c r="U53" s="167">
        <f t="shared" si="7"/>
        <v>262.42687799999999</v>
      </c>
      <c r="V53" s="168">
        <f t="shared" si="8"/>
        <v>316.8963</v>
      </c>
    </row>
    <row r="54" spans="1:22" s="176" customFormat="1" ht="18" customHeight="1" x14ac:dyDescent="0.25">
      <c r="A54" s="160" t="s">
        <v>234</v>
      </c>
      <c r="B54" s="160" t="s">
        <v>170</v>
      </c>
      <c r="C54" s="169" t="s">
        <v>204</v>
      </c>
      <c r="D54" s="160" t="s">
        <v>228</v>
      </c>
      <c r="E54" s="160" t="s">
        <v>173</v>
      </c>
      <c r="F54" s="169" t="s">
        <v>206</v>
      </c>
      <c r="G54" s="173" t="s">
        <v>235</v>
      </c>
      <c r="H54" s="160" t="s">
        <v>53</v>
      </c>
      <c r="I54" s="170">
        <f t="shared" si="14"/>
        <v>174.96</v>
      </c>
      <c r="J54" s="162">
        <v>75</v>
      </c>
      <c r="K54" s="163">
        <f t="shared" si="0"/>
        <v>306.18</v>
      </c>
      <c r="L54" s="164">
        <f t="shared" si="4"/>
        <v>275.56200000000001</v>
      </c>
      <c r="M54" s="164">
        <f t="shared" si="5"/>
        <v>262.42687799999999</v>
      </c>
      <c r="N54" s="162" t="s">
        <v>54</v>
      </c>
      <c r="O54" s="164">
        <v>224.58</v>
      </c>
      <c r="Q54" s="166">
        <f t="shared" si="10"/>
        <v>301.79090969999999</v>
      </c>
      <c r="R54" s="167">
        <f t="shared" si="11"/>
        <v>336.79800000000006</v>
      </c>
      <c r="S54" s="167">
        <f t="shared" si="12"/>
        <v>306.18</v>
      </c>
      <c r="T54" s="167">
        <f t="shared" si="6"/>
        <v>303.11820000000006</v>
      </c>
      <c r="U54" s="167">
        <f t="shared" si="7"/>
        <v>262.42687799999999</v>
      </c>
      <c r="V54" s="168">
        <f t="shared" si="8"/>
        <v>316.8963</v>
      </c>
    </row>
    <row r="55" spans="1:22" s="176" customFormat="1" ht="18" customHeight="1" x14ac:dyDescent="0.25">
      <c r="A55" s="160" t="s">
        <v>236</v>
      </c>
      <c r="B55" s="160" t="s">
        <v>170</v>
      </c>
      <c r="C55" s="169" t="s">
        <v>204</v>
      </c>
      <c r="D55" s="160" t="s">
        <v>228</v>
      </c>
      <c r="E55" s="160" t="s">
        <v>173</v>
      </c>
      <c r="F55" s="169" t="s">
        <v>206</v>
      </c>
      <c r="G55" s="173" t="s">
        <v>237</v>
      </c>
      <c r="H55" s="160" t="s">
        <v>167</v>
      </c>
      <c r="I55" s="170">
        <f t="shared" si="14"/>
        <v>174.96</v>
      </c>
      <c r="J55" s="162">
        <v>75</v>
      </c>
      <c r="K55" s="163">
        <f t="shared" si="0"/>
        <v>306.18</v>
      </c>
      <c r="L55" s="164">
        <f t="shared" si="4"/>
        <v>275.56200000000001</v>
      </c>
      <c r="M55" s="164">
        <f t="shared" si="5"/>
        <v>262.42687799999999</v>
      </c>
      <c r="N55" s="162" t="s">
        <v>168</v>
      </c>
      <c r="O55" s="164">
        <v>224.58</v>
      </c>
      <c r="Q55" s="166">
        <f t="shared" si="10"/>
        <v>301.79090969999999</v>
      </c>
      <c r="R55" s="167">
        <f t="shared" si="11"/>
        <v>336.79800000000006</v>
      </c>
      <c r="S55" s="167">
        <f t="shared" si="12"/>
        <v>306.18</v>
      </c>
      <c r="T55" s="167">
        <f t="shared" si="6"/>
        <v>303.11820000000006</v>
      </c>
      <c r="U55" s="167">
        <f t="shared" si="7"/>
        <v>262.42687799999999</v>
      </c>
      <c r="V55" s="168">
        <f t="shared" si="8"/>
        <v>316.8963</v>
      </c>
    </row>
    <row r="56" spans="1:22" s="165" customFormat="1" ht="18" customHeight="1" x14ac:dyDescent="0.25">
      <c r="A56" s="169" t="s">
        <v>238</v>
      </c>
      <c r="B56" s="160" t="s">
        <v>170</v>
      </c>
      <c r="C56" s="169" t="s">
        <v>204</v>
      </c>
      <c r="D56" s="169" t="s">
        <v>228</v>
      </c>
      <c r="E56" s="160" t="s">
        <v>173</v>
      </c>
      <c r="F56" s="169" t="s">
        <v>206</v>
      </c>
      <c r="G56" s="175" t="s">
        <v>239</v>
      </c>
      <c r="H56" s="169" t="s">
        <v>167</v>
      </c>
      <c r="I56" s="170">
        <f t="shared" si="14"/>
        <v>174.96</v>
      </c>
      <c r="J56" s="171">
        <v>75</v>
      </c>
      <c r="K56" s="172">
        <f t="shared" si="0"/>
        <v>306.18</v>
      </c>
      <c r="L56" s="164">
        <f t="shared" si="4"/>
        <v>275.56200000000001</v>
      </c>
      <c r="M56" s="164">
        <f t="shared" si="5"/>
        <v>262.42687799999999</v>
      </c>
      <c r="N56" s="171" t="s">
        <v>168</v>
      </c>
      <c r="O56" s="164">
        <v>224.58</v>
      </c>
      <c r="Q56" s="166">
        <f t="shared" si="10"/>
        <v>301.79090969999999</v>
      </c>
      <c r="R56" s="167">
        <f t="shared" si="11"/>
        <v>336.79800000000006</v>
      </c>
      <c r="S56" s="167">
        <f t="shared" si="12"/>
        <v>306.18</v>
      </c>
      <c r="T56" s="167">
        <f t="shared" si="6"/>
        <v>303.11820000000006</v>
      </c>
      <c r="U56" s="167">
        <f t="shared" si="7"/>
        <v>262.42687799999999</v>
      </c>
      <c r="V56" s="168">
        <f t="shared" si="8"/>
        <v>316.8963</v>
      </c>
    </row>
    <row r="57" spans="1:22" s="176" customFormat="1" ht="18" customHeight="1" x14ac:dyDescent="0.25">
      <c r="A57" s="169" t="s">
        <v>240</v>
      </c>
      <c r="B57" s="160" t="s">
        <v>170</v>
      </c>
      <c r="C57" s="169" t="s">
        <v>204</v>
      </c>
      <c r="D57" s="169" t="s">
        <v>228</v>
      </c>
      <c r="E57" s="160" t="s">
        <v>173</v>
      </c>
      <c r="F57" s="169" t="s">
        <v>206</v>
      </c>
      <c r="G57" s="175" t="s">
        <v>241</v>
      </c>
      <c r="H57" s="169" t="s">
        <v>167</v>
      </c>
      <c r="I57" s="170">
        <f t="shared" si="14"/>
        <v>174.96</v>
      </c>
      <c r="J57" s="171">
        <v>75</v>
      </c>
      <c r="K57" s="172">
        <f t="shared" si="0"/>
        <v>306.18</v>
      </c>
      <c r="L57" s="164">
        <f t="shared" si="4"/>
        <v>275.56200000000001</v>
      </c>
      <c r="M57" s="164">
        <f t="shared" si="5"/>
        <v>262.42687799999999</v>
      </c>
      <c r="N57" s="171" t="s">
        <v>168</v>
      </c>
      <c r="O57" s="164">
        <v>224.58</v>
      </c>
      <c r="Q57" s="166">
        <f t="shared" si="10"/>
        <v>301.79090969999999</v>
      </c>
      <c r="R57" s="167">
        <f t="shared" si="11"/>
        <v>336.79800000000006</v>
      </c>
      <c r="S57" s="167">
        <f t="shared" si="12"/>
        <v>306.18</v>
      </c>
      <c r="T57" s="167">
        <f t="shared" si="6"/>
        <v>303.11820000000006</v>
      </c>
      <c r="U57" s="167">
        <f t="shared" si="7"/>
        <v>262.42687799999999</v>
      </c>
      <c r="V57" s="168">
        <f t="shared" si="8"/>
        <v>316.8963</v>
      </c>
    </row>
    <row r="58" spans="1:22" s="176" customFormat="1" ht="18" customHeight="1" x14ac:dyDescent="0.25">
      <c r="A58" s="169" t="s">
        <v>242</v>
      </c>
      <c r="B58" s="160" t="s">
        <v>170</v>
      </c>
      <c r="C58" s="169" t="s">
        <v>204</v>
      </c>
      <c r="D58" s="169" t="s">
        <v>228</v>
      </c>
      <c r="E58" s="160" t="s">
        <v>173</v>
      </c>
      <c r="F58" s="169" t="s">
        <v>206</v>
      </c>
      <c r="G58" s="175" t="s">
        <v>243</v>
      </c>
      <c r="H58" s="169" t="s">
        <v>167</v>
      </c>
      <c r="I58" s="170">
        <f t="shared" si="14"/>
        <v>174.96</v>
      </c>
      <c r="J58" s="171">
        <v>75</v>
      </c>
      <c r="K58" s="172">
        <f t="shared" si="0"/>
        <v>306.18</v>
      </c>
      <c r="L58" s="164">
        <f t="shared" si="4"/>
        <v>275.56200000000001</v>
      </c>
      <c r="M58" s="164">
        <f t="shared" si="5"/>
        <v>262.42687799999999</v>
      </c>
      <c r="N58" s="171" t="s">
        <v>168</v>
      </c>
      <c r="O58" s="164">
        <v>224.58</v>
      </c>
      <c r="Q58" s="166">
        <f t="shared" si="10"/>
        <v>301.79090969999999</v>
      </c>
      <c r="R58" s="167">
        <f t="shared" si="11"/>
        <v>336.79800000000006</v>
      </c>
      <c r="S58" s="167">
        <f t="shared" si="12"/>
        <v>306.18</v>
      </c>
      <c r="T58" s="167">
        <f t="shared" si="6"/>
        <v>303.11820000000006</v>
      </c>
      <c r="U58" s="167">
        <f t="shared" si="7"/>
        <v>262.42687799999999</v>
      </c>
      <c r="V58" s="168">
        <f t="shared" si="8"/>
        <v>316.8963</v>
      </c>
    </row>
    <row r="59" spans="1:22" s="176" customFormat="1" ht="18" customHeight="1" x14ac:dyDescent="0.25">
      <c r="A59" s="169" t="s">
        <v>244</v>
      </c>
      <c r="B59" s="160" t="s">
        <v>170</v>
      </c>
      <c r="C59" s="169" t="s">
        <v>204</v>
      </c>
      <c r="D59" s="169" t="s">
        <v>228</v>
      </c>
      <c r="E59" s="160" t="s">
        <v>187</v>
      </c>
      <c r="F59" s="169" t="s">
        <v>223</v>
      </c>
      <c r="G59" s="173" t="s">
        <v>245</v>
      </c>
      <c r="H59" s="169" t="s">
        <v>167</v>
      </c>
      <c r="I59" s="170">
        <f>120*1.08</f>
        <v>129.60000000000002</v>
      </c>
      <c r="J59" s="171">
        <v>75</v>
      </c>
      <c r="K59" s="172">
        <f t="shared" si="0"/>
        <v>226.80000000000004</v>
      </c>
      <c r="L59" s="164">
        <f t="shared" si="4"/>
        <v>204.12000000000003</v>
      </c>
      <c r="M59" s="164">
        <f t="shared" si="5"/>
        <v>194.39028000000002</v>
      </c>
      <c r="N59" s="171" t="s">
        <v>168</v>
      </c>
      <c r="O59" s="164">
        <v>217.8</v>
      </c>
      <c r="Q59" s="166">
        <f t="shared" si="10"/>
        <v>223.548822</v>
      </c>
      <c r="R59" s="167">
        <f t="shared" si="11"/>
        <v>249.48000000000008</v>
      </c>
      <c r="S59" s="167">
        <f t="shared" si="12"/>
        <v>226.80000000000004</v>
      </c>
      <c r="T59" s="167">
        <f t="shared" si="6"/>
        <v>224.53200000000007</v>
      </c>
      <c r="U59" s="167">
        <f t="shared" si="7"/>
        <v>194.39028000000002</v>
      </c>
      <c r="V59" s="168">
        <f t="shared" si="8"/>
        <v>234.73800000000003</v>
      </c>
    </row>
    <row r="60" spans="1:22" s="176" customFormat="1" ht="18" customHeight="1" x14ac:dyDescent="0.25">
      <c r="A60" s="169" t="s">
        <v>246</v>
      </c>
      <c r="B60" s="160" t="s">
        <v>170</v>
      </c>
      <c r="C60" s="169" t="s">
        <v>204</v>
      </c>
      <c r="D60" s="169" t="s">
        <v>228</v>
      </c>
      <c r="E60" s="160" t="s">
        <v>187</v>
      </c>
      <c r="F60" s="169" t="s">
        <v>223</v>
      </c>
      <c r="G60" s="173" t="s">
        <v>247</v>
      </c>
      <c r="H60" s="169" t="s">
        <v>167</v>
      </c>
      <c r="I60" s="170">
        <f>120*1.08</f>
        <v>129.60000000000002</v>
      </c>
      <c r="J60" s="171">
        <v>75</v>
      </c>
      <c r="K60" s="172">
        <f t="shared" si="0"/>
        <v>226.80000000000004</v>
      </c>
      <c r="L60" s="164">
        <f t="shared" si="4"/>
        <v>204.12000000000003</v>
      </c>
      <c r="M60" s="164">
        <f t="shared" si="5"/>
        <v>194.39028000000002</v>
      </c>
      <c r="N60" s="171" t="s">
        <v>168</v>
      </c>
      <c r="O60" s="164">
        <v>217.8</v>
      </c>
      <c r="Q60" s="166">
        <f t="shared" si="10"/>
        <v>223.548822</v>
      </c>
      <c r="R60" s="167">
        <f t="shared" si="11"/>
        <v>249.48000000000008</v>
      </c>
      <c r="S60" s="167">
        <f t="shared" si="12"/>
        <v>226.80000000000004</v>
      </c>
      <c r="T60" s="167">
        <f t="shared" si="6"/>
        <v>224.53200000000007</v>
      </c>
      <c r="U60" s="167">
        <f t="shared" si="7"/>
        <v>194.39028000000002</v>
      </c>
      <c r="V60" s="168">
        <f t="shared" si="8"/>
        <v>234.73800000000003</v>
      </c>
    </row>
    <row r="61" spans="1:22" s="176" customFormat="1" ht="18" customHeight="1" x14ac:dyDescent="0.25">
      <c r="A61" s="180" t="s">
        <v>248</v>
      </c>
      <c r="B61" s="180" t="s">
        <v>72</v>
      </c>
      <c r="C61" s="180" t="s">
        <v>249</v>
      </c>
      <c r="D61" s="180" t="s">
        <v>250</v>
      </c>
      <c r="E61" s="180" t="s">
        <v>251</v>
      </c>
      <c r="F61" s="180" t="s">
        <v>252</v>
      </c>
      <c r="G61" s="181" t="s">
        <v>253</v>
      </c>
      <c r="H61" s="160" t="s">
        <v>53</v>
      </c>
      <c r="I61" s="161">
        <f>84*1.07</f>
        <v>89.88000000000001</v>
      </c>
      <c r="J61" s="162">
        <v>75</v>
      </c>
      <c r="K61" s="163">
        <f t="shared" si="0"/>
        <v>157.29000000000002</v>
      </c>
      <c r="L61" s="182">
        <v>157.29</v>
      </c>
      <c r="M61" s="182">
        <v>157.29</v>
      </c>
      <c r="N61" s="162" t="s">
        <v>54</v>
      </c>
      <c r="O61" s="164">
        <v>155.52000000000001</v>
      </c>
      <c r="Q61" s="166">
        <f>K61*1.15</f>
        <v>180.8835</v>
      </c>
      <c r="R61" s="167">
        <f t="shared" si="11"/>
        <v>173.01900000000003</v>
      </c>
      <c r="S61" s="167">
        <f t="shared" si="12"/>
        <v>157.29000000000002</v>
      </c>
      <c r="T61" s="167">
        <f>K61*1.1</f>
        <v>173.01900000000003</v>
      </c>
      <c r="U61" s="167">
        <f>K61</f>
        <v>157.29000000000002</v>
      </c>
      <c r="V61" s="168">
        <f>K61*1.15</f>
        <v>180.8835</v>
      </c>
    </row>
    <row r="62" spans="1:22" s="176" customFormat="1" ht="18" customHeight="1" x14ac:dyDescent="0.25">
      <c r="A62" s="180" t="s">
        <v>254</v>
      </c>
      <c r="B62" s="180" t="s">
        <v>72</v>
      </c>
      <c r="C62" s="180" t="s">
        <v>249</v>
      </c>
      <c r="D62" s="180" t="s">
        <v>255</v>
      </c>
      <c r="E62" s="180" t="s">
        <v>251</v>
      </c>
      <c r="F62" s="180" t="s">
        <v>256</v>
      </c>
      <c r="G62" s="181" t="s">
        <v>257</v>
      </c>
      <c r="H62" s="160" t="s">
        <v>53</v>
      </c>
      <c r="I62" s="161">
        <f>58*1.07</f>
        <v>62.06</v>
      </c>
      <c r="J62" s="162">
        <v>75</v>
      </c>
      <c r="K62" s="163">
        <f t="shared" si="0"/>
        <v>108.605</v>
      </c>
      <c r="L62" s="182">
        <v>108.61</v>
      </c>
      <c r="M62" s="182">
        <v>108.61</v>
      </c>
      <c r="N62" s="162" t="s">
        <v>54</v>
      </c>
      <c r="O62" s="164">
        <v>97.2</v>
      </c>
      <c r="Q62" s="166">
        <f t="shared" ref="Q62:Q67" si="15">K62*1.15</f>
        <v>124.89574999999999</v>
      </c>
      <c r="R62" s="167">
        <f t="shared" si="11"/>
        <v>119.46550000000002</v>
      </c>
      <c r="S62" s="167">
        <f t="shared" si="12"/>
        <v>108.605</v>
      </c>
      <c r="T62" s="167">
        <f t="shared" ref="T62:T67" si="16">K62*1.1</f>
        <v>119.46550000000002</v>
      </c>
      <c r="U62" s="167">
        <f t="shared" ref="U62:U67" si="17">K62</f>
        <v>108.605</v>
      </c>
      <c r="V62" s="168">
        <f t="shared" ref="V62:V67" si="18">K62*1.15</f>
        <v>124.89574999999999</v>
      </c>
    </row>
    <row r="63" spans="1:22" s="176" customFormat="1" ht="18" customHeight="1" x14ac:dyDescent="0.25">
      <c r="A63" s="180" t="s">
        <v>258</v>
      </c>
      <c r="B63" s="180" t="s">
        <v>72</v>
      </c>
      <c r="C63" s="180" t="s">
        <v>249</v>
      </c>
      <c r="D63" s="180" t="s">
        <v>259</v>
      </c>
      <c r="E63" s="180" t="s">
        <v>251</v>
      </c>
      <c r="F63" s="180" t="s">
        <v>260</v>
      </c>
      <c r="G63" s="183" t="s">
        <v>261</v>
      </c>
      <c r="H63" s="160" t="s">
        <v>53</v>
      </c>
      <c r="I63" s="161">
        <f>58*1.07</f>
        <v>62.06</v>
      </c>
      <c r="J63" s="162">
        <v>75</v>
      </c>
      <c r="K63" s="163">
        <f t="shared" si="0"/>
        <v>108.605</v>
      </c>
      <c r="L63" s="182">
        <v>108.61</v>
      </c>
      <c r="M63" s="182">
        <v>108.61</v>
      </c>
      <c r="N63" s="162" t="s">
        <v>54</v>
      </c>
      <c r="O63" s="164">
        <v>161.24</v>
      </c>
      <c r="Q63" s="166">
        <f t="shared" si="15"/>
        <v>124.89574999999999</v>
      </c>
      <c r="R63" s="167">
        <f t="shared" si="11"/>
        <v>119.46550000000002</v>
      </c>
      <c r="S63" s="167">
        <f t="shared" si="12"/>
        <v>108.605</v>
      </c>
      <c r="T63" s="167">
        <f t="shared" si="16"/>
        <v>119.46550000000002</v>
      </c>
      <c r="U63" s="167">
        <f t="shared" si="17"/>
        <v>108.605</v>
      </c>
      <c r="V63" s="168">
        <f t="shared" si="18"/>
        <v>124.89574999999999</v>
      </c>
    </row>
    <row r="64" spans="1:22" s="176" customFormat="1" ht="18" customHeight="1" x14ac:dyDescent="0.25">
      <c r="A64" s="180" t="s">
        <v>262</v>
      </c>
      <c r="B64" s="180" t="s">
        <v>72</v>
      </c>
      <c r="C64" s="180" t="s">
        <v>249</v>
      </c>
      <c r="D64" s="180" t="s">
        <v>263</v>
      </c>
      <c r="E64" s="180" t="s">
        <v>251</v>
      </c>
      <c r="F64" s="180" t="s">
        <v>264</v>
      </c>
      <c r="G64" s="181" t="s">
        <v>265</v>
      </c>
      <c r="H64" s="160" t="s">
        <v>53</v>
      </c>
      <c r="I64" s="161">
        <f>119*1.07</f>
        <v>127.33000000000001</v>
      </c>
      <c r="J64" s="162">
        <v>75</v>
      </c>
      <c r="K64" s="163">
        <f t="shared" si="0"/>
        <v>222.82750000000001</v>
      </c>
      <c r="L64" s="182">
        <v>222.83</v>
      </c>
      <c r="M64" s="182">
        <v>222.83</v>
      </c>
      <c r="N64" s="162" t="s">
        <v>54</v>
      </c>
      <c r="O64" s="164">
        <v>184.4</v>
      </c>
      <c r="Q64" s="166">
        <f t="shared" si="15"/>
        <v>256.25162499999999</v>
      </c>
      <c r="R64" s="167">
        <f t="shared" si="11"/>
        <v>245.11025000000004</v>
      </c>
      <c r="S64" s="167">
        <f t="shared" si="12"/>
        <v>222.82750000000001</v>
      </c>
      <c r="T64" s="167">
        <f t="shared" si="16"/>
        <v>245.11025000000004</v>
      </c>
      <c r="U64" s="167">
        <f t="shared" si="17"/>
        <v>222.82750000000001</v>
      </c>
      <c r="V64" s="168">
        <f t="shared" si="18"/>
        <v>256.25162499999999</v>
      </c>
    </row>
    <row r="65" spans="1:22" s="165" customFormat="1" ht="18" customHeight="1" x14ac:dyDescent="0.25">
      <c r="A65" s="180" t="s">
        <v>266</v>
      </c>
      <c r="B65" s="180" t="s">
        <v>72</v>
      </c>
      <c r="C65" s="184" t="s">
        <v>84</v>
      </c>
      <c r="D65" s="180" t="s">
        <v>267</v>
      </c>
      <c r="E65" s="180" t="s">
        <v>251</v>
      </c>
      <c r="F65" s="180" t="s">
        <v>268</v>
      </c>
      <c r="G65" s="181" t="s">
        <v>269</v>
      </c>
      <c r="H65" s="160" t="s">
        <v>53</v>
      </c>
      <c r="I65" s="161">
        <f>112*1.07</f>
        <v>119.84</v>
      </c>
      <c r="J65" s="162">
        <v>75</v>
      </c>
      <c r="K65" s="163">
        <f t="shared" si="0"/>
        <v>209.72</v>
      </c>
      <c r="L65" s="182">
        <v>209.72</v>
      </c>
      <c r="M65" s="182">
        <v>209.72</v>
      </c>
      <c r="N65" s="162" t="s">
        <v>54</v>
      </c>
      <c r="O65" s="164">
        <v>175</v>
      </c>
      <c r="Q65" s="166">
        <f t="shared" si="15"/>
        <v>241.17799999999997</v>
      </c>
      <c r="R65" s="167">
        <f t="shared" si="11"/>
        <v>230.69200000000001</v>
      </c>
      <c r="S65" s="167">
        <f t="shared" si="12"/>
        <v>209.72</v>
      </c>
      <c r="T65" s="167">
        <f t="shared" si="16"/>
        <v>230.69200000000001</v>
      </c>
      <c r="U65" s="167">
        <f t="shared" si="17"/>
        <v>209.72</v>
      </c>
      <c r="V65" s="168">
        <f t="shared" si="18"/>
        <v>241.17799999999997</v>
      </c>
    </row>
    <row r="66" spans="1:22" s="165" customFormat="1" ht="18" customHeight="1" x14ac:dyDescent="0.25">
      <c r="A66" s="185" t="s">
        <v>270</v>
      </c>
      <c r="B66" s="185" t="s">
        <v>72</v>
      </c>
      <c r="C66" s="185" t="s">
        <v>249</v>
      </c>
      <c r="D66" s="186" t="s">
        <v>271</v>
      </c>
      <c r="E66" s="185" t="s">
        <v>251</v>
      </c>
      <c r="F66" s="180" t="s">
        <v>272</v>
      </c>
      <c r="G66" s="181" t="s">
        <v>273</v>
      </c>
      <c r="H66" s="177" t="s">
        <v>53</v>
      </c>
      <c r="I66" s="178">
        <f>121.17*1.07</f>
        <v>129.65190000000001</v>
      </c>
      <c r="J66" s="162">
        <v>75</v>
      </c>
      <c r="K66" s="163">
        <f t="shared" ref="K66:K129" si="19">I66*1.75</f>
        <v>226.89082500000001</v>
      </c>
      <c r="L66" s="182">
        <v>226.89</v>
      </c>
      <c r="M66" s="182">
        <v>226.89</v>
      </c>
      <c r="N66" s="162" t="s">
        <v>54</v>
      </c>
      <c r="O66" s="164">
        <v>201.56</v>
      </c>
      <c r="Q66" s="166">
        <f t="shared" si="15"/>
        <v>260.92444875000001</v>
      </c>
      <c r="R66" s="167">
        <f t="shared" ref="R66:R97" si="20">K66*1.1</f>
        <v>249.57990750000002</v>
      </c>
      <c r="S66" s="167">
        <f t="shared" ref="S66:S97" si="21">K66</f>
        <v>226.89082500000001</v>
      </c>
      <c r="T66" s="167">
        <f t="shared" si="16"/>
        <v>249.57990750000002</v>
      </c>
      <c r="U66" s="167">
        <f t="shared" si="17"/>
        <v>226.89082500000001</v>
      </c>
      <c r="V66" s="168">
        <f t="shared" si="18"/>
        <v>260.92444875000001</v>
      </c>
    </row>
    <row r="67" spans="1:22" s="176" customFormat="1" ht="18" customHeight="1" x14ac:dyDescent="0.25">
      <c r="A67" s="185" t="s">
        <v>274</v>
      </c>
      <c r="B67" s="185" t="s">
        <v>72</v>
      </c>
      <c r="C67" s="185" t="s">
        <v>249</v>
      </c>
      <c r="D67" s="186" t="s">
        <v>275</v>
      </c>
      <c r="E67" s="185" t="s">
        <v>251</v>
      </c>
      <c r="F67" s="180" t="s">
        <v>276</v>
      </c>
      <c r="G67" s="181" t="s">
        <v>277</v>
      </c>
      <c r="H67" s="177" t="s">
        <v>53</v>
      </c>
      <c r="I67" s="178">
        <f>129*1.07</f>
        <v>138.03</v>
      </c>
      <c r="J67" s="162">
        <v>75</v>
      </c>
      <c r="K67" s="163">
        <f t="shared" si="19"/>
        <v>241.55250000000001</v>
      </c>
      <c r="L67" s="182">
        <v>241.55</v>
      </c>
      <c r="M67" s="182">
        <v>241.55</v>
      </c>
      <c r="N67" s="162" t="s">
        <v>54</v>
      </c>
      <c r="O67" s="164">
        <v>245.6</v>
      </c>
      <c r="Q67" s="166">
        <f t="shared" si="15"/>
        <v>277.78537499999999</v>
      </c>
      <c r="R67" s="167">
        <f t="shared" si="20"/>
        <v>265.70775000000003</v>
      </c>
      <c r="S67" s="167">
        <f t="shared" si="21"/>
        <v>241.55250000000001</v>
      </c>
      <c r="T67" s="167">
        <f t="shared" si="16"/>
        <v>265.70775000000003</v>
      </c>
      <c r="U67" s="167">
        <f t="shared" si="17"/>
        <v>241.55250000000001</v>
      </c>
      <c r="V67" s="168">
        <f t="shared" si="18"/>
        <v>277.78537499999999</v>
      </c>
    </row>
    <row r="68" spans="1:22" s="176" customFormat="1" ht="18" customHeight="1" x14ac:dyDescent="0.25">
      <c r="A68" s="160" t="s">
        <v>278</v>
      </c>
      <c r="B68" s="160" t="s">
        <v>170</v>
      </c>
      <c r="C68" s="160" t="s">
        <v>279</v>
      </c>
      <c r="D68" s="160" t="s">
        <v>280</v>
      </c>
      <c r="E68" s="160" t="s">
        <v>281</v>
      </c>
      <c r="F68" s="160" t="s">
        <v>282</v>
      </c>
      <c r="G68" s="173" t="s">
        <v>283</v>
      </c>
      <c r="H68" s="160" t="s">
        <v>53</v>
      </c>
      <c r="I68" s="161">
        <v>30</v>
      </c>
      <c r="J68" s="162">
        <v>75</v>
      </c>
      <c r="K68" s="163">
        <f t="shared" si="19"/>
        <v>52.5</v>
      </c>
      <c r="L68" s="164">
        <f t="shared" ref="L68:L126" si="22">K68*0.9</f>
        <v>47.25</v>
      </c>
      <c r="M68" s="164">
        <f t="shared" ref="M68:M126" si="23">K68*0.8571</f>
        <v>44.997749999999996</v>
      </c>
      <c r="N68" s="162" t="s">
        <v>54</v>
      </c>
      <c r="O68" s="164">
        <v>35</v>
      </c>
      <c r="Q68" s="166">
        <f t="shared" ref="Q68:Q97" si="24">(K68*0.8571)*1.15</f>
        <v>51.747412499999989</v>
      </c>
      <c r="R68" s="167">
        <f t="shared" si="20"/>
        <v>57.750000000000007</v>
      </c>
      <c r="S68" s="167">
        <f t="shared" si="21"/>
        <v>52.5</v>
      </c>
      <c r="T68" s="167">
        <f t="shared" ref="T68:T126" si="25">(K68*0.9)*1.1</f>
        <v>51.975000000000001</v>
      </c>
      <c r="U68" s="167">
        <f t="shared" ref="U68:U126" si="26">(K68*0.8571)</f>
        <v>44.997749999999996</v>
      </c>
      <c r="V68" s="168">
        <f t="shared" ref="V68:V126" si="27">(K68*0.9)*1.15</f>
        <v>54.337499999999999</v>
      </c>
    </row>
    <row r="69" spans="1:22" s="176" customFormat="1" ht="18" customHeight="1" x14ac:dyDescent="0.25">
      <c r="A69" s="160" t="s">
        <v>284</v>
      </c>
      <c r="B69" s="160" t="s">
        <v>170</v>
      </c>
      <c r="C69" s="160" t="s">
        <v>285</v>
      </c>
      <c r="D69" s="160" t="s">
        <v>286</v>
      </c>
      <c r="E69" s="160" t="s">
        <v>287</v>
      </c>
      <c r="F69" s="160" t="s">
        <v>288</v>
      </c>
      <c r="G69" s="173" t="s">
        <v>289</v>
      </c>
      <c r="H69" s="160" t="s">
        <v>53</v>
      </c>
      <c r="I69" s="161">
        <v>25</v>
      </c>
      <c r="J69" s="162">
        <v>75</v>
      </c>
      <c r="K69" s="163">
        <f t="shared" si="19"/>
        <v>43.75</v>
      </c>
      <c r="L69" s="164">
        <f t="shared" si="22"/>
        <v>39.375</v>
      </c>
      <c r="M69" s="164">
        <f t="shared" si="23"/>
        <v>37.498125000000002</v>
      </c>
      <c r="N69" s="162" t="s">
        <v>54</v>
      </c>
      <c r="O69" s="164">
        <v>35.51</v>
      </c>
      <c r="Q69" s="166">
        <f t="shared" si="24"/>
        <v>43.122843750000001</v>
      </c>
      <c r="R69" s="167">
        <f t="shared" si="20"/>
        <v>48.125000000000007</v>
      </c>
      <c r="S69" s="167">
        <f t="shared" si="21"/>
        <v>43.75</v>
      </c>
      <c r="T69" s="167">
        <f t="shared" si="25"/>
        <v>43.3125</v>
      </c>
      <c r="U69" s="167">
        <f t="shared" si="26"/>
        <v>37.498125000000002</v>
      </c>
      <c r="V69" s="168">
        <f t="shared" si="27"/>
        <v>45.28125</v>
      </c>
    </row>
    <row r="70" spans="1:22" s="165" customFormat="1" ht="18" customHeight="1" x14ac:dyDescent="0.25">
      <c r="A70" s="169" t="s">
        <v>290</v>
      </c>
      <c r="B70" s="169" t="s">
        <v>291</v>
      </c>
      <c r="C70" s="169" t="s">
        <v>292</v>
      </c>
      <c r="D70" s="169" t="s">
        <v>293</v>
      </c>
      <c r="E70" s="169" t="s">
        <v>294</v>
      </c>
      <c r="F70" s="169" t="s">
        <v>295</v>
      </c>
      <c r="G70" s="169" t="s">
        <v>296</v>
      </c>
      <c r="H70" s="169" t="s">
        <v>53</v>
      </c>
      <c r="I70" s="170">
        <v>16</v>
      </c>
      <c r="J70" s="171">
        <v>75</v>
      </c>
      <c r="K70" s="172">
        <f t="shared" si="19"/>
        <v>28</v>
      </c>
      <c r="L70" s="164">
        <f t="shared" si="22"/>
        <v>25.2</v>
      </c>
      <c r="M70" s="164">
        <f t="shared" si="23"/>
        <v>23.998799999999999</v>
      </c>
      <c r="N70" s="162" t="s">
        <v>54</v>
      </c>
      <c r="O70" s="164">
        <v>21.44</v>
      </c>
      <c r="Q70" s="166">
        <f t="shared" si="24"/>
        <v>27.598619999999997</v>
      </c>
      <c r="R70" s="167">
        <f t="shared" si="20"/>
        <v>30.800000000000004</v>
      </c>
      <c r="S70" s="167">
        <f t="shared" si="21"/>
        <v>28</v>
      </c>
      <c r="T70" s="167">
        <f t="shared" si="25"/>
        <v>27.720000000000002</v>
      </c>
      <c r="U70" s="167">
        <f t="shared" si="26"/>
        <v>23.998799999999999</v>
      </c>
      <c r="V70" s="168">
        <f t="shared" si="27"/>
        <v>28.979999999999997</v>
      </c>
    </row>
    <row r="71" spans="1:22" s="176" customFormat="1" ht="18" customHeight="1" x14ac:dyDescent="0.25">
      <c r="A71" s="169" t="s">
        <v>297</v>
      </c>
      <c r="B71" s="169" t="s">
        <v>291</v>
      </c>
      <c r="C71" s="169" t="s">
        <v>292</v>
      </c>
      <c r="D71" s="169" t="s">
        <v>298</v>
      </c>
      <c r="E71" s="169" t="s">
        <v>281</v>
      </c>
      <c r="F71" s="169" t="s">
        <v>299</v>
      </c>
      <c r="G71" s="169" t="s">
        <v>300</v>
      </c>
      <c r="H71" s="169" t="s">
        <v>53</v>
      </c>
      <c r="I71" s="170">
        <v>12.5</v>
      </c>
      <c r="J71" s="171">
        <v>75</v>
      </c>
      <c r="K71" s="172">
        <f t="shared" si="19"/>
        <v>21.875</v>
      </c>
      <c r="L71" s="164">
        <f t="shared" si="22"/>
        <v>19.6875</v>
      </c>
      <c r="M71" s="164">
        <f t="shared" si="23"/>
        <v>18.749062500000001</v>
      </c>
      <c r="N71" s="162" t="s">
        <v>54</v>
      </c>
      <c r="O71" s="164">
        <v>16.8</v>
      </c>
      <c r="Q71" s="166">
        <f t="shared" si="24"/>
        <v>21.561421875000001</v>
      </c>
      <c r="R71" s="167">
        <f t="shared" si="20"/>
        <v>24.062500000000004</v>
      </c>
      <c r="S71" s="167">
        <f t="shared" si="21"/>
        <v>21.875</v>
      </c>
      <c r="T71" s="167">
        <f t="shared" si="25"/>
        <v>21.65625</v>
      </c>
      <c r="U71" s="167">
        <f t="shared" si="26"/>
        <v>18.749062500000001</v>
      </c>
      <c r="V71" s="168">
        <f t="shared" si="27"/>
        <v>22.640625</v>
      </c>
    </row>
    <row r="72" spans="1:22" s="176" customFormat="1" ht="18" customHeight="1" x14ac:dyDescent="0.25">
      <c r="A72" s="169" t="s">
        <v>301</v>
      </c>
      <c r="B72" s="169" t="s">
        <v>291</v>
      </c>
      <c r="C72" s="169" t="s">
        <v>302</v>
      </c>
      <c r="D72" s="169" t="s">
        <v>303</v>
      </c>
      <c r="E72" s="169" t="s">
        <v>281</v>
      </c>
      <c r="F72" s="169" t="s">
        <v>304</v>
      </c>
      <c r="G72" s="169" t="s">
        <v>305</v>
      </c>
      <c r="H72" s="169" t="s">
        <v>53</v>
      </c>
      <c r="I72" s="170">
        <v>35</v>
      </c>
      <c r="J72" s="171">
        <v>75</v>
      </c>
      <c r="K72" s="172">
        <f t="shared" si="19"/>
        <v>61.25</v>
      </c>
      <c r="L72" s="164">
        <f t="shared" si="22"/>
        <v>55.125</v>
      </c>
      <c r="M72" s="164">
        <f t="shared" si="23"/>
        <v>52.497374999999998</v>
      </c>
      <c r="N72" s="162" t="s">
        <v>54</v>
      </c>
      <c r="O72" s="164">
        <v>55.78</v>
      </c>
      <c r="Q72" s="166">
        <f t="shared" si="24"/>
        <v>60.37198124999999</v>
      </c>
      <c r="R72" s="167">
        <f t="shared" si="20"/>
        <v>67.375</v>
      </c>
      <c r="S72" s="167">
        <f t="shared" si="21"/>
        <v>61.25</v>
      </c>
      <c r="T72" s="167">
        <f t="shared" si="25"/>
        <v>60.637500000000003</v>
      </c>
      <c r="U72" s="167">
        <f t="shared" si="26"/>
        <v>52.497374999999998</v>
      </c>
      <c r="V72" s="168">
        <f t="shared" si="27"/>
        <v>63.393749999999997</v>
      </c>
    </row>
    <row r="73" spans="1:22" s="176" customFormat="1" ht="18" customHeight="1" x14ac:dyDescent="0.25">
      <c r="A73" s="169" t="s">
        <v>306</v>
      </c>
      <c r="B73" s="169" t="s">
        <v>291</v>
      </c>
      <c r="C73" s="169" t="s">
        <v>302</v>
      </c>
      <c r="D73" s="169" t="s">
        <v>307</v>
      </c>
      <c r="E73" s="169" t="s">
        <v>281</v>
      </c>
      <c r="F73" s="169" t="s">
        <v>308</v>
      </c>
      <c r="G73" s="169" t="s">
        <v>309</v>
      </c>
      <c r="H73" s="169" t="s">
        <v>53</v>
      </c>
      <c r="I73" s="170">
        <v>40</v>
      </c>
      <c r="J73" s="171">
        <v>75</v>
      </c>
      <c r="K73" s="172">
        <f t="shared" si="19"/>
        <v>70</v>
      </c>
      <c r="L73" s="164">
        <f t="shared" si="22"/>
        <v>63</v>
      </c>
      <c r="M73" s="164">
        <f t="shared" si="23"/>
        <v>59.997</v>
      </c>
      <c r="N73" s="162" t="s">
        <v>54</v>
      </c>
      <c r="O73" s="164">
        <v>56</v>
      </c>
      <c r="Q73" s="166">
        <f t="shared" si="24"/>
        <v>68.996549999999999</v>
      </c>
      <c r="R73" s="167">
        <f t="shared" si="20"/>
        <v>77</v>
      </c>
      <c r="S73" s="167">
        <f t="shared" si="21"/>
        <v>70</v>
      </c>
      <c r="T73" s="167">
        <f t="shared" si="25"/>
        <v>69.300000000000011</v>
      </c>
      <c r="U73" s="167">
        <f t="shared" si="26"/>
        <v>59.997</v>
      </c>
      <c r="V73" s="168">
        <f t="shared" si="27"/>
        <v>72.449999999999989</v>
      </c>
    </row>
    <row r="74" spans="1:22" s="176" customFormat="1" ht="18" customHeight="1" x14ac:dyDescent="0.25">
      <c r="A74" s="169" t="s">
        <v>310</v>
      </c>
      <c r="B74" s="169" t="s">
        <v>291</v>
      </c>
      <c r="C74" s="169" t="s">
        <v>302</v>
      </c>
      <c r="D74" s="169" t="s">
        <v>311</v>
      </c>
      <c r="E74" s="169" t="s">
        <v>281</v>
      </c>
      <c r="F74" s="169" t="s">
        <v>312</v>
      </c>
      <c r="G74" s="169" t="s">
        <v>313</v>
      </c>
      <c r="H74" s="169" t="s">
        <v>53</v>
      </c>
      <c r="I74" s="170">
        <v>82.5</v>
      </c>
      <c r="J74" s="171">
        <v>75</v>
      </c>
      <c r="K74" s="172">
        <f t="shared" si="19"/>
        <v>144.375</v>
      </c>
      <c r="L74" s="164">
        <f t="shared" si="22"/>
        <v>129.9375</v>
      </c>
      <c r="M74" s="164">
        <f t="shared" si="23"/>
        <v>123.74381249999999</v>
      </c>
      <c r="N74" s="162" t="s">
        <v>54</v>
      </c>
      <c r="O74" s="164">
        <v>122.07</v>
      </c>
      <c r="Q74" s="166">
        <f t="shared" si="24"/>
        <v>142.30538437499999</v>
      </c>
      <c r="R74" s="167">
        <f t="shared" si="20"/>
        <v>158.8125</v>
      </c>
      <c r="S74" s="167">
        <f t="shared" si="21"/>
        <v>144.375</v>
      </c>
      <c r="T74" s="167">
        <f t="shared" si="25"/>
        <v>142.93125000000001</v>
      </c>
      <c r="U74" s="167">
        <f t="shared" si="26"/>
        <v>123.74381249999999</v>
      </c>
      <c r="V74" s="168">
        <f t="shared" si="27"/>
        <v>149.42812499999999</v>
      </c>
    </row>
    <row r="75" spans="1:22" s="176" customFormat="1" ht="18" customHeight="1" x14ac:dyDescent="0.25">
      <c r="A75" s="160" t="s">
        <v>314</v>
      </c>
      <c r="B75" s="160" t="s">
        <v>291</v>
      </c>
      <c r="C75" s="169" t="s">
        <v>302</v>
      </c>
      <c r="D75" s="160" t="s">
        <v>315</v>
      </c>
      <c r="E75" s="160" t="s">
        <v>294</v>
      </c>
      <c r="F75" s="160" t="s">
        <v>316</v>
      </c>
      <c r="G75" s="173" t="s">
        <v>317</v>
      </c>
      <c r="H75" s="160" t="s">
        <v>53</v>
      </c>
      <c r="I75" s="161">
        <v>52.5</v>
      </c>
      <c r="J75" s="162">
        <v>75</v>
      </c>
      <c r="K75" s="163">
        <f t="shared" si="19"/>
        <v>91.875</v>
      </c>
      <c r="L75" s="164">
        <f t="shared" si="22"/>
        <v>82.6875</v>
      </c>
      <c r="M75" s="164">
        <f t="shared" si="23"/>
        <v>78.746062499999994</v>
      </c>
      <c r="N75" s="162" t="s">
        <v>54</v>
      </c>
      <c r="O75" s="164">
        <v>53.6</v>
      </c>
      <c r="Q75" s="166">
        <f t="shared" si="24"/>
        <v>90.557971874999993</v>
      </c>
      <c r="R75" s="167">
        <f t="shared" si="20"/>
        <v>101.06250000000001</v>
      </c>
      <c r="S75" s="167">
        <f t="shared" si="21"/>
        <v>91.875</v>
      </c>
      <c r="T75" s="167">
        <f t="shared" si="25"/>
        <v>90.956250000000011</v>
      </c>
      <c r="U75" s="167">
        <f t="shared" si="26"/>
        <v>78.746062499999994</v>
      </c>
      <c r="V75" s="168">
        <f t="shared" si="27"/>
        <v>95.090624999999989</v>
      </c>
    </row>
    <row r="76" spans="1:22" s="176" customFormat="1" ht="18" customHeight="1" x14ac:dyDescent="0.25">
      <c r="A76" s="169" t="s">
        <v>318</v>
      </c>
      <c r="B76" s="169" t="s">
        <v>47</v>
      </c>
      <c r="C76" s="169" t="s">
        <v>319</v>
      </c>
      <c r="D76" s="169" t="s">
        <v>320</v>
      </c>
      <c r="E76" s="169" t="s">
        <v>287</v>
      </c>
      <c r="F76" s="169" t="s">
        <v>321</v>
      </c>
      <c r="G76" s="175" t="s">
        <v>322</v>
      </c>
      <c r="H76" s="169" t="s">
        <v>53</v>
      </c>
      <c r="I76" s="170">
        <v>30</v>
      </c>
      <c r="J76" s="171">
        <v>75</v>
      </c>
      <c r="K76" s="172">
        <f t="shared" si="19"/>
        <v>52.5</v>
      </c>
      <c r="L76" s="164">
        <f t="shared" si="22"/>
        <v>47.25</v>
      </c>
      <c r="M76" s="164">
        <f t="shared" si="23"/>
        <v>44.997749999999996</v>
      </c>
      <c r="N76" s="162" t="s">
        <v>54</v>
      </c>
      <c r="O76" s="164">
        <v>34.17</v>
      </c>
      <c r="Q76" s="166">
        <f t="shared" si="24"/>
        <v>51.747412499999989</v>
      </c>
      <c r="R76" s="167">
        <f t="shared" si="20"/>
        <v>57.750000000000007</v>
      </c>
      <c r="S76" s="167">
        <f t="shared" si="21"/>
        <v>52.5</v>
      </c>
      <c r="T76" s="167">
        <f t="shared" si="25"/>
        <v>51.975000000000001</v>
      </c>
      <c r="U76" s="167">
        <f t="shared" si="26"/>
        <v>44.997749999999996</v>
      </c>
      <c r="V76" s="168">
        <f t="shared" si="27"/>
        <v>54.337499999999999</v>
      </c>
    </row>
    <row r="77" spans="1:22" s="176" customFormat="1" ht="18" customHeight="1" x14ac:dyDescent="0.25">
      <c r="A77" s="169" t="s">
        <v>323</v>
      </c>
      <c r="B77" s="169" t="s">
        <v>47</v>
      </c>
      <c r="C77" s="169" t="s">
        <v>324</v>
      </c>
      <c r="D77" s="169" t="s">
        <v>325</v>
      </c>
      <c r="E77" s="169" t="s">
        <v>287</v>
      </c>
      <c r="F77" s="169" t="s">
        <v>326</v>
      </c>
      <c r="G77" s="175" t="s">
        <v>327</v>
      </c>
      <c r="H77" s="169" t="s">
        <v>53</v>
      </c>
      <c r="I77" s="170">
        <v>78.7</v>
      </c>
      <c r="J77" s="171">
        <v>75</v>
      </c>
      <c r="K77" s="172">
        <f t="shared" si="19"/>
        <v>137.72499999999999</v>
      </c>
      <c r="L77" s="164">
        <f t="shared" si="22"/>
        <v>123.9525</v>
      </c>
      <c r="M77" s="164">
        <f t="shared" si="23"/>
        <v>118.04409749999999</v>
      </c>
      <c r="N77" s="162" t="s">
        <v>54</v>
      </c>
      <c r="O77" s="164">
        <v>98.56</v>
      </c>
      <c r="Q77" s="166">
        <f t="shared" si="24"/>
        <v>135.75071212499998</v>
      </c>
      <c r="R77" s="167">
        <f t="shared" si="20"/>
        <v>151.4975</v>
      </c>
      <c r="S77" s="167">
        <f t="shared" si="21"/>
        <v>137.72499999999999</v>
      </c>
      <c r="T77" s="167">
        <f t="shared" si="25"/>
        <v>136.34775000000002</v>
      </c>
      <c r="U77" s="167">
        <f t="shared" si="26"/>
        <v>118.04409749999999</v>
      </c>
      <c r="V77" s="168">
        <f t="shared" si="27"/>
        <v>142.54537499999998</v>
      </c>
    </row>
    <row r="78" spans="1:22" s="176" customFormat="1" ht="18" customHeight="1" x14ac:dyDescent="0.25">
      <c r="A78" s="169" t="s">
        <v>328</v>
      </c>
      <c r="B78" s="169" t="s">
        <v>47</v>
      </c>
      <c r="C78" s="169" t="s">
        <v>324</v>
      </c>
      <c r="D78" s="169" t="s">
        <v>329</v>
      </c>
      <c r="E78" s="169" t="s">
        <v>287</v>
      </c>
      <c r="F78" s="169" t="s">
        <v>330</v>
      </c>
      <c r="G78" s="175" t="s">
        <v>331</v>
      </c>
      <c r="H78" s="169" t="s">
        <v>53</v>
      </c>
      <c r="I78" s="170">
        <v>85</v>
      </c>
      <c r="J78" s="171">
        <v>75</v>
      </c>
      <c r="K78" s="172">
        <f t="shared" si="19"/>
        <v>148.75</v>
      </c>
      <c r="L78" s="164">
        <f t="shared" si="22"/>
        <v>133.875</v>
      </c>
      <c r="M78" s="164">
        <f t="shared" si="23"/>
        <v>127.49362499999999</v>
      </c>
      <c r="N78" s="162" t="s">
        <v>54</v>
      </c>
      <c r="O78" s="164">
        <v>106.53</v>
      </c>
      <c r="Q78" s="166">
        <f t="shared" si="24"/>
        <v>146.61766874999998</v>
      </c>
      <c r="R78" s="167">
        <f t="shared" si="20"/>
        <v>163.625</v>
      </c>
      <c r="S78" s="167">
        <f t="shared" si="21"/>
        <v>148.75</v>
      </c>
      <c r="T78" s="167">
        <f t="shared" si="25"/>
        <v>147.26250000000002</v>
      </c>
      <c r="U78" s="167">
        <f t="shared" si="26"/>
        <v>127.49362499999999</v>
      </c>
      <c r="V78" s="168">
        <f t="shared" si="27"/>
        <v>153.95624999999998</v>
      </c>
    </row>
    <row r="79" spans="1:22" s="176" customFormat="1" ht="18" customHeight="1" x14ac:dyDescent="0.25">
      <c r="A79" s="169" t="s">
        <v>332</v>
      </c>
      <c r="B79" s="169" t="s">
        <v>333</v>
      </c>
      <c r="C79" s="169" t="s">
        <v>334</v>
      </c>
      <c r="D79" s="169" t="s">
        <v>335</v>
      </c>
      <c r="E79" s="169" t="s">
        <v>287</v>
      </c>
      <c r="F79" s="169" t="s">
        <v>336</v>
      </c>
      <c r="G79" s="175" t="s">
        <v>337</v>
      </c>
      <c r="H79" s="169" t="s">
        <v>53</v>
      </c>
      <c r="I79" s="170">
        <v>42.86</v>
      </c>
      <c r="J79" s="171">
        <v>75</v>
      </c>
      <c r="K79" s="172">
        <f t="shared" si="19"/>
        <v>75.004999999999995</v>
      </c>
      <c r="L79" s="164">
        <f t="shared" si="22"/>
        <v>67.504499999999993</v>
      </c>
      <c r="M79" s="164">
        <f t="shared" si="23"/>
        <v>64.286785499999993</v>
      </c>
      <c r="N79" s="162" t="s">
        <v>54</v>
      </c>
      <c r="O79" s="164">
        <v>75</v>
      </c>
      <c r="Q79" s="166">
        <f t="shared" si="24"/>
        <v>73.92980332499998</v>
      </c>
      <c r="R79" s="167">
        <f t="shared" si="20"/>
        <v>82.505499999999998</v>
      </c>
      <c r="S79" s="167">
        <f t="shared" si="21"/>
        <v>75.004999999999995</v>
      </c>
      <c r="T79" s="167">
        <f t="shared" si="25"/>
        <v>74.254949999999994</v>
      </c>
      <c r="U79" s="167">
        <f t="shared" si="26"/>
        <v>64.286785499999993</v>
      </c>
      <c r="V79" s="168">
        <f t="shared" si="27"/>
        <v>77.63017499999998</v>
      </c>
    </row>
    <row r="80" spans="1:22" s="176" customFormat="1" ht="18" customHeight="1" x14ac:dyDescent="0.25">
      <c r="A80" s="169" t="s">
        <v>338</v>
      </c>
      <c r="B80" s="169" t="s">
        <v>47</v>
      </c>
      <c r="C80" s="169" t="s">
        <v>339</v>
      </c>
      <c r="D80" s="169" t="s">
        <v>340</v>
      </c>
      <c r="E80" s="169" t="s">
        <v>287</v>
      </c>
      <c r="F80" s="169" t="s">
        <v>341</v>
      </c>
      <c r="G80" s="175" t="s">
        <v>342</v>
      </c>
      <c r="H80" s="169" t="s">
        <v>53</v>
      </c>
      <c r="I80" s="170">
        <v>8.9499999999999993</v>
      </c>
      <c r="J80" s="171">
        <v>75</v>
      </c>
      <c r="K80" s="172">
        <f t="shared" si="19"/>
        <v>15.662499999999998</v>
      </c>
      <c r="L80" s="164">
        <f t="shared" si="22"/>
        <v>14.096249999999998</v>
      </c>
      <c r="M80" s="164">
        <f t="shared" si="23"/>
        <v>13.424328749999997</v>
      </c>
      <c r="N80" s="162" t="s">
        <v>54</v>
      </c>
      <c r="O80" s="164">
        <v>11.99</v>
      </c>
      <c r="Q80" s="166">
        <f t="shared" si="24"/>
        <v>15.437978062499996</v>
      </c>
      <c r="R80" s="167">
        <f t="shared" si="20"/>
        <v>17.228749999999998</v>
      </c>
      <c r="S80" s="167">
        <f t="shared" si="21"/>
        <v>15.662499999999998</v>
      </c>
      <c r="T80" s="167">
        <f t="shared" si="25"/>
        <v>15.505875</v>
      </c>
      <c r="U80" s="167">
        <f t="shared" si="26"/>
        <v>13.424328749999997</v>
      </c>
      <c r="V80" s="168">
        <f t="shared" si="27"/>
        <v>16.210687499999995</v>
      </c>
    </row>
    <row r="81" spans="1:22" s="165" customFormat="1" ht="18" customHeight="1" x14ac:dyDescent="0.25">
      <c r="A81" s="187" t="s">
        <v>2461</v>
      </c>
      <c r="B81" s="169" t="s">
        <v>47</v>
      </c>
      <c r="C81" s="169" t="s">
        <v>339</v>
      </c>
      <c r="D81" s="169" t="s">
        <v>343</v>
      </c>
      <c r="E81" s="169" t="s">
        <v>287</v>
      </c>
      <c r="F81" s="169" t="s">
        <v>344</v>
      </c>
      <c r="G81" s="175" t="s">
        <v>345</v>
      </c>
      <c r="H81" s="169" t="s">
        <v>53</v>
      </c>
      <c r="I81" s="170">
        <v>12.3</v>
      </c>
      <c r="J81" s="171">
        <v>75</v>
      </c>
      <c r="K81" s="172">
        <f t="shared" si="19"/>
        <v>21.525000000000002</v>
      </c>
      <c r="L81" s="164">
        <f t="shared" si="22"/>
        <v>19.372500000000002</v>
      </c>
      <c r="M81" s="164">
        <f t="shared" si="23"/>
        <v>18.449077500000001</v>
      </c>
      <c r="N81" s="162" t="s">
        <v>54</v>
      </c>
      <c r="O81" s="164">
        <v>15.04</v>
      </c>
      <c r="Q81" s="166">
        <f t="shared" si="24"/>
        <v>21.216439125000001</v>
      </c>
      <c r="R81" s="167">
        <f t="shared" si="20"/>
        <v>23.677500000000006</v>
      </c>
      <c r="S81" s="167">
        <f t="shared" si="21"/>
        <v>21.525000000000002</v>
      </c>
      <c r="T81" s="167">
        <f t="shared" si="25"/>
        <v>21.309750000000005</v>
      </c>
      <c r="U81" s="167">
        <f t="shared" si="26"/>
        <v>18.449077500000001</v>
      </c>
      <c r="V81" s="168">
        <f t="shared" si="27"/>
        <v>22.278375</v>
      </c>
    </row>
    <row r="82" spans="1:22" s="176" customFormat="1" ht="18" customHeight="1" x14ac:dyDescent="0.25">
      <c r="A82" s="169" t="s">
        <v>346</v>
      </c>
      <c r="B82" s="169" t="s">
        <v>47</v>
      </c>
      <c r="C82" s="169" t="s">
        <v>347</v>
      </c>
      <c r="D82" s="169" t="s">
        <v>348</v>
      </c>
      <c r="E82" s="169" t="s">
        <v>287</v>
      </c>
      <c r="F82" s="169" t="s">
        <v>349</v>
      </c>
      <c r="G82" s="175" t="s">
        <v>350</v>
      </c>
      <c r="H82" s="169" t="s">
        <v>53</v>
      </c>
      <c r="I82" s="170">
        <v>113</v>
      </c>
      <c r="J82" s="171">
        <v>75</v>
      </c>
      <c r="K82" s="172">
        <f t="shared" si="19"/>
        <v>197.75</v>
      </c>
      <c r="L82" s="164">
        <f t="shared" si="22"/>
        <v>177.97499999999999</v>
      </c>
      <c r="M82" s="164">
        <f t="shared" si="23"/>
        <v>169.491525</v>
      </c>
      <c r="N82" s="162" t="s">
        <v>54</v>
      </c>
      <c r="O82" s="164">
        <v>157</v>
      </c>
      <c r="Q82" s="166">
        <f t="shared" si="24"/>
        <v>194.91525374999998</v>
      </c>
      <c r="R82" s="167">
        <f t="shared" si="20"/>
        <v>217.52500000000001</v>
      </c>
      <c r="S82" s="167">
        <f t="shared" si="21"/>
        <v>197.75</v>
      </c>
      <c r="T82" s="167">
        <f t="shared" si="25"/>
        <v>195.77250000000001</v>
      </c>
      <c r="U82" s="167">
        <f t="shared" si="26"/>
        <v>169.491525</v>
      </c>
      <c r="V82" s="168">
        <f t="shared" si="27"/>
        <v>204.67124999999999</v>
      </c>
    </row>
    <row r="83" spans="1:22" s="176" customFormat="1" ht="18" customHeight="1" x14ac:dyDescent="0.25">
      <c r="A83" s="169" t="s">
        <v>351</v>
      </c>
      <c r="B83" s="169" t="s">
        <v>47</v>
      </c>
      <c r="C83" s="169" t="s">
        <v>347</v>
      </c>
      <c r="D83" s="169" t="s">
        <v>352</v>
      </c>
      <c r="E83" s="169" t="s">
        <v>287</v>
      </c>
      <c r="F83" s="169" t="s">
        <v>353</v>
      </c>
      <c r="G83" s="175" t="s">
        <v>354</v>
      </c>
      <c r="H83" s="169" t="s">
        <v>53</v>
      </c>
      <c r="I83" s="170">
        <v>91.15</v>
      </c>
      <c r="J83" s="171">
        <v>75</v>
      </c>
      <c r="K83" s="172">
        <f t="shared" si="19"/>
        <v>159.51250000000002</v>
      </c>
      <c r="L83" s="164">
        <f t="shared" si="22"/>
        <v>143.56125000000003</v>
      </c>
      <c r="M83" s="164">
        <f t="shared" si="23"/>
        <v>136.71816375</v>
      </c>
      <c r="N83" s="162" t="s">
        <v>54</v>
      </c>
      <c r="O83" s="164">
        <v>122</v>
      </c>
      <c r="Q83" s="166">
        <f t="shared" si="24"/>
        <v>157.22588831249999</v>
      </c>
      <c r="R83" s="167">
        <f t="shared" si="20"/>
        <v>175.46375000000003</v>
      </c>
      <c r="S83" s="167">
        <f t="shared" si="21"/>
        <v>159.51250000000002</v>
      </c>
      <c r="T83" s="167">
        <f t="shared" si="25"/>
        <v>157.91737500000005</v>
      </c>
      <c r="U83" s="167">
        <f t="shared" si="26"/>
        <v>136.71816375</v>
      </c>
      <c r="V83" s="168">
        <f t="shared" si="27"/>
        <v>165.09543750000003</v>
      </c>
    </row>
    <row r="84" spans="1:22" s="176" customFormat="1" ht="18" customHeight="1" x14ac:dyDescent="0.25">
      <c r="A84" s="169" t="s">
        <v>355</v>
      </c>
      <c r="B84" s="169" t="s">
        <v>47</v>
      </c>
      <c r="C84" s="169" t="s">
        <v>347</v>
      </c>
      <c r="D84" s="169" t="s">
        <v>356</v>
      </c>
      <c r="E84" s="169" t="s">
        <v>287</v>
      </c>
      <c r="F84" s="169" t="s">
        <v>357</v>
      </c>
      <c r="G84" s="175" t="s">
        <v>358</v>
      </c>
      <c r="H84" s="169" t="s">
        <v>53</v>
      </c>
      <c r="I84" s="170">
        <v>71.349999999999994</v>
      </c>
      <c r="J84" s="171">
        <v>75</v>
      </c>
      <c r="K84" s="172">
        <f t="shared" si="19"/>
        <v>124.86249999999998</v>
      </c>
      <c r="L84" s="164">
        <f t="shared" si="22"/>
        <v>112.37624999999998</v>
      </c>
      <c r="M84" s="164">
        <f t="shared" si="23"/>
        <v>107.01964874999999</v>
      </c>
      <c r="N84" s="162" t="s">
        <v>54</v>
      </c>
      <c r="O84" s="164">
        <v>94.38</v>
      </c>
      <c r="Q84" s="166">
        <f t="shared" si="24"/>
        <v>123.07259606249998</v>
      </c>
      <c r="R84" s="167">
        <f t="shared" si="20"/>
        <v>137.34875</v>
      </c>
      <c r="S84" s="167">
        <f t="shared" si="21"/>
        <v>124.86249999999998</v>
      </c>
      <c r="T84" s="167">
        <f t="shared" si="25"/>
        <v>123.61387499999999</v>
      </c>
      <c r="U84" s="167">
        <f t="shared" si="26"/>
        <v>107.01964874999999</v>
      </c>
      <c r="V84" s="168">
        <f t="shared" si="27"/>
        <v>129.23268749999997</v>
      </c>
    </row>
    <row r="85" spans="1:22" s="176" customFormat="1" ht="18" customHeight="1" x14ac:dyDescent="0.25">
      <c r="A85" s="169" t="s">
        <v>359</v>
      </c>
      <c r="B85" s="169" t="s">
        <v>47</v>
      </c>
      <c r="C85" s="169" t="s">
        <v>360</v>
      </c>
      <c r="D85" s="169" t="s">
        <v>361</v>
      </c>
      <c r="E85" s="169" t="s">
        <v>362</v>
      </c>
      <c r="F85" s="169" t="s">
        <v>363</v>
      </c>
      <c r="G85" s="169" t="s">
        <v>364</v>
      </c>
      <c r="H85" s="169" t="s">
        <v>53</v>
      </c>
      <c r="I85" s="170">
        <v>19.5</v>
      </c>
      <c r="J85" s="171">
        <v>75</v>
      </c>
      <c r="K85" s="172">
        <f t="shared" si="19"/>
        <v>34.125</v>
      </c>
      <c r="L85" s="164">
        <f t="shared" si="22"/>
        <v>30.712500000000002</v>
      </c>
      <c r="M85" s="164">
        <f t="shared" si="23"/>
        <v>29.248537499999998</v>
      </c>
      <c r="N85" s="162" t="s">
        <v>54</v>
      </c>
      <c r="O85" s="164">
        <v>43.2</v>
      </c>
      <c r="Q85" s="166">
        <f t="shared" si="24"/>
        <v>33.635818124999993</v>
      </c>
      <c r="R85" s="167">
        <f t="shared" si="20"/>
        <v>37.537500000000001</v>
      </c>
      <c r="S85" s="167">
        <f t="shared" si="21"/>
        <v>34.125</v>
      </c>
      <c r="T85" s="167">
        <f t="shared" si="25"/>
        <v>33.783750000000005</v>
      </c>
      <c r="U85" s="167">
        <f t="shared" si="26"/>
        <v>29.248537499999998</v>
      </c>
      <c r="V85" s="168">
        <f t="shared" si="27"/>
        <v>35.319375000000001</v>
      </c>
    </row>
    <row r="86" spans="1:22" s="176" customFormat="1" ht="18" customHeight="1" x14ac:dyDescent="0.25">
      <c r="A86" s="169" t="s">
        <v>365</v>
      </c>
      <c r="B86" s="169" t="s">
        <v>47</v>
      </c>
      <c r="C86" s="169" t="s">
        <v>48</v>
      </c>
      <c r="D86" s="169" t="s">
        <v>366</v>
      </c>
      <c r="E86" s="169" t="s">
        <v>57</v>
      </c>
      <c r="F86" s="169" t="s">
        <v>367</v>
      </c>
      <c r="G86" s="169" t="s">
        <v>368</v>
      </c>
      <c r="H86" s="169" t="s">
        <v>53</v>
      </c>
      <c r="I86" s="170">
        <v>42</v>
      </c>
      <c r="J86" s="171">
        <v>75</v>
      </c>
      <c r="K86" s="172">
        <f t="shared" si="19"/>
        <v>73.5</v>
      </c>
      <c r="L86" s="164">
        <f t="shared" si="22"/>
        <v>66.150000000000006</v>
      </c>
      <c r="M86" s="164">
        <f t="shared" si="23"/>
        <v>62.996849999999995</v>
      </c>
      <c r="N86" s="162" t="s">
        <v>54</v>
      </c>
      <c r="O86" s="164">
        <v>65.599999999999994</v>
      </c>
      <c r="Q86" s="166">
        <f t="shared" si="24"/>
        <v>72.446377499999983</v>
      </c>
      <c r="R86" s="167">
        <f t="shared" si="20"/>
        <v>80.850000000000009</v>
      </c>
      <c r="S86" s="167">
        <f t="shared" si="21"/>
        <v>73.5</v>
      </c>
      <c r="T86" s="167">
        <f t="shared" si="25"/>
        <v>72.765000000000015</v>
      </c>
      <c r="U86" s="167">
        <f t="shared" si="26"/>
        <v>62.996849999999995</v>
      </c>
      <c r="V86" s="168">
        <f t="shared" si="27"/>
        <v>76.072500000000005</v>
      </c>
    </row>
    <row r="87" spans="1:22" s="176" customFormat="1" ht="18" customHeight="1" x14ac:dyDescent="0.25">
      <c r="A87" s="160" t="s">
        <v>369</v>
      </c>
      <c r="B87" s="160" t="s">
        <v>47</v>
      </c>
      <c r="C87" s="169" t="s">
        <v>48</v>
      </c>
      <c r="D87" s="160" t="s">
        <v>370</v>
      </c>
      <c r="E87" s="160" t="s">
        <v>50</v>
      </c>
      <c r="F87" s="160" t="s">
        <v>371</v>
      </c>
      <c r="G87" s="173" t="s">
        <v>372</v>
      </c>
      <c r="H87" s="160" t="s">
        <v>53</v>
      </c>
      <c r="I87" s="161">
        <v>29</v>
      </c>
      <c r="J87" s="162">
        <v>75</v>
      </c>
      <c r="K87" s="163">
        <f t="shared" si="19"/>
        <v>50.75</v>
      </c>
      <c r="L87" s="164">
        <f t="shared" si="22"/>
        <v>45.675000000000004</v>
      </c>
      <c r="M87" s="164">
        <f t="shared" si="23"/>
        <v>43.497824999999999</v>
      </c>
      <c r="N87" s="162" t="s">
        <v>54</v>
      </c>
      <c r="O87" s="164">
        <v>44.64</v>
      </c>
      <c r="Q87" s="166">
        <f t="shared" si="24"/>
        <v>50.022498749999997</v>
      </c>
      <c r="R87" s="167">
        <f t="shared" si="20"/>
        <v>55.825000000000003</v>
      </c>
      <c r="S87" s="167">
        <f t="shared" si="21"/>
        <v>50.75</v>
      </c>
      <c r="T87" s="167">
        <f t="shared" si="25"/>
        <v>50.242500000000007</v>
      </c>
      <c r="U87" s="167">
        <f t="shared" si="26"/>
        <v>43.497824999999999</v>
      </c>
      <c r="V87" s="168">
        <f t="shared" si="27"/>
        <v>52.526249999999997</v>
      </c>
    </row>
    <row r="88" spans="1:22" s="176" customFormat="1" ht="18" customHeight="1" x14ac:dyDescent="0.25">
      <c r="A88" s="169" t="s">
        <v>373</v>
      </c>
      <c r="B88" s="169" t="s">
        <v>47</v>
      </c>
      <c r="C88" s="169" t="s">
        <v>360</v>
      </c>
      <c r="D88" s="169" t="s">
        <v>374</v>
      </c>
      <c r="E88" s="169" t="s">
        <v>375</v>
      </c>
      <c r="F88" s="169" t="s">
        <v>376</v>
      </c>
      <c r="G88" s="175" t="s">
        <v>377</v>
      </c>
      <c r="H88" s="169" t="s">
        <v>53</v>
      </c>
      <c r="I88" s="170">
        <v>40</v>
      </c>
      <c r="J88" s="171">
        <v>75</v>
      </c>
      <c r="K88" s="172">
        <f t="shared" si="19"/>
        <v>70</v>
      </c>
      <c r="L88" s="164">
        <f t="shared" si="22"/>
        <v>63</v>
      </c>
      <c r="M88" s="164">
        <f t="shared" si="23"/>
        <v>59.997</v>
      </c>
      <c r="N88" s="162" t="s">
        <v>54</v>
      </c>
      <c r="O88" s="164">
        <v>102.4</v>
      </c>
      <c r="Q88" s="166">
        <f t="shared" si="24"/>
        <v>68.996549999999999</v>
      </c>
      <c r="R88" s="167">
        <f t="shared" si="20"/>
        <v>77</v>
      </c>
      <c r="S88" s="167">
        <f t="shared" si="21"/>
        <v>70</v>
      </c>
      <c r="T88" s="167">
        <f t="shared" si="25"/>
        <v>69.300000000000011</v>
      </c>
      <c r="U88" s="167">
        <f t="shared" si="26"/>
        <v>59.997</v>
      </c>
      <c r="V88" s="168">
        <f t="shared" si="27"/>
        <v>72.449999999999989</v>
      </c>
    </row>
    <row r="89" spans="1:22" s="176" customFormat="1" ht="18" customHeight="1" x14ac:dyDescent="0.25">
      <c r="A89" s="169" t="s">
        <v>378</v>
      </c>
      <c r="B89" s="169" t="s">
        <v>47</v>
      </c>
      <c r="C89" s="169" t="s">
        <v>360</v>
      </c>
      <c r="D89" s="169" t="s">
        <v>379</v>
      </c>
      <c r="E89" s="169" t="s">
        <v>362</v>
      </c>
      <c r="F89" s="169" t="s">
        <v>380</v>
      </c>
      <c r="G89" s="175" t="s">
        <v>381</v>
      </c>
      <c r="H89" s="169" t="s">
        <v>53</v>
      </c>
      <c r="I89" s="170">
        <v>29</v>
      </c>
      <c r="J89" s="171">
        <v>75</v>
      </c>
      <c r="K89" s="172">
        <f t="shared" si="19"/>
        <v>50.75</v>
      </c>
      <c r="L89" s="164">
        <f t="shared" si="22"/>
        <v>45.675000000000004</v>
      </c>
      <c r="M89" s="164">
        <f t="shared" si="23"/>
        <v>43.497824999999999</v>
      </c>
      <c r="N89" s="162" t="s">
        <v>54</v>
      </c>
      <c r="O89" s="164">
        <v>96.03</v>
      </c>
      <c r="Q89" s="166">
        <f t="shared" si="24"/>
        <v>50.022498749999997</v>
      </c>
      <c r="R89" s="167">
        <f t="shared" si="20"/>
        <v>55.825000000000003</v>
      </c>
      <c r="S89" s="167">
        <f t="shared" si="21"/>
        <v>50.75</v>
      </c>
      <c r="T89" s="167">
        <f t="shared" si="25"/>
        <v>50.242500000000007</v>
      </c>
      <c r="U89" s="167">
        <f t="shared" si="26"/>
        <v>43.497824999999999</v>
      </c>
      <c r="V89" s="168">
        <f t="shared" si="27"/>
        <v>52.526249999999997</v>
      </c>
    </row>
    <row r="90" spans="1:22" s="176" customFormat="1" ht="18" customHeight="1" x14ac:dyDescent="0.25">
      <c r="A90" s="169" t="s">
        <v>382</v>
      </c>
      <c r="B90" s="169" t="s">
        <v>47</v>
      </c>
      <c r="C90" s="169" t="s">
        <v>360</v>
      </c>
      <c r="D90" s="169" t="s">
        <v>383</v>
      </c>
      <c r="E90" s="169" t="s">
        <v>384</v>
      </c>
      <c r="F90" s="174" t="s">
        <v>385</v>
      </c>
      <c r="G90" s="175" t="s">
        <v>386</v>
      </c>
      <c r="H90" s="169" t="s">
        <v>53</v>
      </c>
      <c r="I90" s="170">
        <v>41</v>
      </c>
      <c r="J90" s="171">
        <v>75</v>
      </c>
      <c r="K90" s="172">
        <f t="shared" si="19"/>
        <v>71.75</v>
      </c>
      <c r="L90" s="164">
        <f t="shared" si="22"/>
        <v>64.575000000000003</v>
      </c>
      <c r="M90" s="164">
        <f t="shared" si="23"/>
        <v>61.496924999999997</v>
      </c>
      <c r="N90" s="162" t="s">
        <v>54</v>
      </c>
      <c r="O90" s="164">
        <v>147.97999999999999</v>
      </c>
      <c r="Q90" s="166">
        <f t="shared" si="24"/>
        <v>70.721463749999998</v>
      </c>
      <c r="R90" s="167">
        <f t="shared" si="20"/>
        <v>78.925000000000011</v>
      </c>
      <c r="S90" s="167">
        <f t="shared" si="21"/>
        <v>71.75</v>
      </c>
      <c r="T90" s="167">
        <f t="shared" si="25"/>
        <v>71.032500000000013</v>
      </c>
      <c r="U90" s="167">
        <f t="shared" si="26"/>
        <v>61.496924999999997</v>
      </c>
      <c r="V90" s="168">
        <f t="shared" si="27"/>
        <v>74.261250000000004</v>
      </c>
    </row>
    <row r="91" spans="1:22" s="176" customFormat="1" ht="18" customHeight="1" x14ac:dyDescent="0.25">
      <c r="A91" s="169" t="s">
        <v>387</v>
      </c>
      <c r="B91" s="169" t="s">
        <v>47</v>
      </c>
      <c r="C91" s="169" t="s">
        <v>360</v>
      </c>
      <c r="D91" s="169" t="s">
        <v>361</v>
      </c>
      <c r="E91" s="169" t="s">
        <v>384</v>
      </c>
      <c r="F91" s="169" t="s">
        <v>388</v>
      </c>
      <c r="G91" s="175" t="s">
        <v>389</v>
      </c>
      <c r="H91" s="169" t="s">
        <v>53</v>
      </c>
      <c r="I91" s="170">
        <v>30.5</v>
      </c>
      <c r="J91" s="171">
        <v>75</v>
      </c>
      <c r="K91" s="172">
        <f t="shared" si="19"/>
        <v>53.375</v>
      </c>
      <c r="L91" s="164">
        <f t="shared" si="22"/>
        <v>48.037500000000001</v>
      </c>
      <c r="M91" s="164">
        <f t="shared" si="23"/>
        <v>45.747712499999999</v>
      </c>
      <c r="N91" s="162" t="s">
        <v>54</v>
      </c>
      <c r="O91" s="164">
        <v>49.46</v>
      </c>
      <c r="Q91" s="166">
        <f t="shared" si="24"/>
        <v>52.609869374999995</v>
      </c>
      <c r="R91" s="167">
        <f t="shared" si="20"/>
        <v>58.712500000000006</v>
      </c>
      <c r="S91" s="167">
        <f t="shared" si="21"/>
        <v>53.375</v>
      </c>
      <c r="T91" s="167">
        <f t="shared" si="25"/>
        <v>52.841250000000009</v>
      </c>
      <c r="U91" s="167">
        <f t="shared" si="26"/>
        <v>45.747712499999999</v>
      </c>
      <c r="V91" s="168">
        <f t="shared" si="27"/>
        <v>55.243124999999999</v>
      </c>
    </row>
    <row r="92" spans="1:22" s="176" customFormat="1" ht="18" customHeight="1" x14ac:dyDescent="0.25">
      <c r="A92" s="169" t="s">
        <v>390</v>
      </c>
      <c r="B92" s="169" t="s">
        <v>47</v>
      </c>
      <c r="C92" s="169" t="s">
        <v>360</v>
      </c>
      <c r="D92" s="169" t="s">
        <v>391</v>
      </c>
      <c r="E92" s="169" t="s">
        <v>362</v>
      </c>
      <c r="F92" s="169" t="s">
        <v>392</v>
      </c>
      <c r="G92" s="175" t="s">
        <v>393</v>
      </c>
      <c r="H92" s="169" t="s">
        <v>167</v>
      </c>
      <c r="I92" s="170">
        <v>44</v>
      </c>
      <c r="J92" s="171">
        <v>75</v>
      </c>
      <c r="K92" s="172">
        <f t="shared" si="19"/>
        <v>77</v>
      </c>
      <c r="L92" s="164">
        <f t="shared" si="22"/>
        <v>69.3</v>
      </c>
      <c r="M92" s="164">
        <f t="shared" si="23"/>
        <v>65.996700000000004</v>
      </c>
      <c r="N92" s="171" t="s">
        <v>394</v>
      </c>
      <c r="O92" s="164">
        <v>84.8</v>
      </c>
      <c r="Q92" s="166">
        <f t="shared" si="24"/>
        <v>75.896204999999995</v>
      </c>
      <c r="R92" s="167">
        <f t="shared" si="20"/>
        <v>84.7</v>
      </c>
      <c r="S92" s="167">
        <f t="shared" si="21"/>
        <v>77</v>
      </c>
      <c r="T92" s="167">
        <f t="shared" si="25"/>
        <v>76.23</v>
      </c>
      <c r="U92" s="167">
        <f t="shared" si="26"/>
        <v>65.996700000000004</v>
      </c>
      <c r="V92" s="168">
        <f t="shared" si="27"/>
        <v>79.694999999999993</v>
      </c>
    </row>
    <row r="93" spans="1:22" s="176" customFormat="1" ht="18" customHeight="1" x14ac:dyDescent="0.25">
      <c r="A93" s="169" t="s">
        <v>395</v>
      </c>
      <c r="B93" s="169" t="s">
        <v>47</v>
      </c>
      <c r="C93" s="169" t="s">
        <v>360</v>
      </c>
      <c r="D93" s="169" t="s">
        <v>396</v>
      </c>
      <c r="E93" s="169" t="s">
        <v>375</v>
      </c>
      <c r="F93" s="169" t="s">
        <v>397</v>
      </c>
      <c r="G93" s="175" t="s">
        <v>398</v>
      </c>
      <c r="H93" s="169" t="s">
        <v>167</v>
      </c>
      <c r="I93" s="170">
        <v>70</v>
      </c>
      <c r="J93" s="171">
        <v>75</v>
      </c>
      <c r="K93" s="172">
        <f t="shared" si="19"/>
        <v>122.5</v>
      </c>
      <c r="L93" s="164">
        <f t="shared" si="22"/>
        <v>110.25</v>
      </c>
      <c r="M93" s="164">
        <f t="shared" si="23"/>
        <v>104.99475</v>
      </c>
      <c r="N93" s="171" t="s">
        <v>394</v>
      </c>
      <c r="O93" s="164">
        <v>115.49</v>
      </c>
      <c r="Q93" s="166">
        <f t="shared" si="24"/>
        <v>120.74396249999998</v>
      </c>
      <c r="R93" s="167">
        <f t="shared" si="20"/>
        <v>134.75</v>
      </c>
      <c r="S93" s="167">
        <f t="shared" si="21"/>
        <v>122.5</v>
      </c>
      <c r="T93" s="167">
        <f t="shared" si="25"/>
        <v>121.27500000000001</v>
      </c>
      <c r="U93" s="167">
        <f t="shared" si="26"/>
        <v>104.99475</v>
      </c>
      <c r="V93" s="168">
        <f t="shared" si="27"/>
        <v>126.78749999999999</v>
      </c>
    </row>
    <row r="94" spans="1:22" s="176" customFormat="1" ht="18" customHeight="1" x14ac:dyDescent="0.25">
      <c r="A94" s="169" t="s">
        <v>399</v>
      </c>
      <c r="B94" s="169" t="s">
        <v>47</v>
      </c>
      <c r="C94" s="169" t="s">
        <v>360</v>
      </c>
      <c r="D94" s="169" t="s">
        <v>400</v>
      </c>
      <c r="E94" s="169" t="s">
        <v>401</v>
      </c>
      <c r="F94" s="169" t="s">
        <v>402</v>
      </c>
      <c r="G94" s="175" t="s">
        <v>403</v>
      </c>
      <c r="H94" s="169" t="s">
        <v>167</v>
      </c>
      <c r="I94" s="170">
        <v>60</v>
      </c>
      <c r="J94" s="171">
        <v>75</v>
      </c>
      <c r="K94" s="172">
        <f t="shared" si="19"/>
        <v>105</v>
      </c>
      <c r="L94" s="164">
        <f t="shared" si="22"/>
        <v>94.5</v>
      </c>
      <c r="M94" s="164">
        <f t="shared" si="23"/>
        <v>89.995499999999993</v>
      </c>
      <c r="N94" s="171" t="s">
        <v>394</v>
      </c>
      <c r="O94" s="164">
        <v>105</v>
      </c>
      <c r="Q94" s="166">
        <f t="shared" si="24"/>
        <v>103.49482499999998</v>
      </c>
      <c r="R94" s="167">
        <f t="shared" si="20"/>
        <v>115.50000000000001</v>
      </c>
      <c r="S94" s="167">
        <f t="shared" si="21"/>
        <v>105</v>
      </c>
      <c r="T94" s="167">
        <f t="shared" si="25"/>
        <v>103.95</v>
      </c>
      <c r="U94" s="167">
        <f t="shared" si="26"/>
        <v>89.995499999999993</v>
      </c>
      <c r="V94" s="168">
        <f t="shared" si="27"/>
        <v>108.675</v>
      </c>
    </row>
    <row r="95" spans="1:22" s="176" customFormat="1" ht="18" customHeight="1" x14ac:dyDescent="0.25">
      <c r="A95" s="169" t="s">
        <v>404</v>
      </c>
      <c r="B95" s="169" t="s">
        <v>47</v>
      </c>
      <c r="C95" s="169" t="s">
        <v>360</v>
      </c>
      <c r="D95" s="169" t="s">
        <v>405</v>
      </c>
      <c r="E95" s="169" t="s">
        <v>406</v>
      </c>
      <c r="F95" s="169" t="s">
        <v>407</v>
      </c>
      <c r="G95" s="175" t="s">
        <v>408</v>
      </c>
      <c r="H95" s="169" t="s">
        <v>53</v>
      </c>
      <c r="I95" s="170">
        <v>30.5</v>
      </c>
      <c r="J95" s="171">
        <v>75</v>
      </c>
      <c r="K95" s="172">
        <f t="shared" si="19"/>
        <v>53.375</v>
      </c>
      <c r="L95" s="164">
        <f t="shared" si="22"/>
        <v>48.037500000000001</v>
      </c>
      <c r="M95" s="164">
        <f t="shared" si="23"/>
        <v>45.747712499999999</v>
      </c>
      <c r="N95" s="162" t="s">
        <v>54</v>
      </c>
      <c r="O95" s="164">
        <v>46.25</v>
      </c>
      <c r="Q95" s="166">
        <f t="shared" si="24"/>
        <v>52.609869374999995</v>
      </c>
      <c r="R95" s="167">
        <f t="shared" si="20"/>
        <v>58.712500000000006</v>
      </c>
      <c r="S95" s="167">
        <f t="shared" si="21"/>
        <v>53.375</v>
      </c>
      <c r="T95" s="167">
        <f t="shared" si="25"/>
        <v>52.841250000000009</v>
      </c>
      <c r="U95" s="167">
        <f t="shared" si="26"/>
        <v>45.747712499999999</v>
      </c>
      <c r="V95" s="168">
        <f t="shared" si="27"/>
        <v>55.243124999999999</v>
      </c>
    </row>
    <row r="96" spans="1:22" s="176" customFormat="1" ht="18" customHeight="1" x14ac:dyDescent="0.25">
      <c r="A96" s="169" t="s">
        <v>409</v>
      </c>
      <c r="B96" s="169" t="s">
        <v>47</v>
      </c>
      <c r="C96" s="169" t="s">
        <v>360</v>
      </c>
      <c r="D96" s="169" t="s">
        <v>410</v>
      </c>
      <c r="E96" s="169" t="s">
        <v>406</v>
      </c>
      <c r="F96" s="169" t="s">
        <v>411</v>
      </c>
      <c r="G96" s="175" t="s">
        <v>412</v>
      </c>
      <c r="H96" s="169" t="s">
        <v>53</v>
      </c>
      <c r="I96" s="170">
        <v>41</v>
      </c>
      <c r="J96" s="171">
        <v>75</v>
      </c>
      <c r="K96" s="172">
        <f t="shared" si="19"/>
        <v>71.75</v>
      </c>
      <c r="L96" s="164">
        <f t="shared" si="22"/>
        <v>64.575000000000003</v>
      </c>
      <c r="M96" s="164">
        <f t="shared" si="23"/>
        <v>61.496924999999997</v>
      </c>
      <c r="N96" s="162" t="s">
        <v>54</v>
      </c>
      <c r="O96" s="164">
        <v>64.16</v>
      </c>
      <c r="Q96" s="166">
        <f t="shared" si="24"/>
        <v>70.721463749999998</v>
      </c>
      <c r="R96" s="167">
        <f t="shared" si="20"/>
        <v>78.925000000000011</v>
      </c>
      <c r="S96" s="167">
        <f t="shared" si="21"/>
        <v>71.75</v>
      </c>
      <c r="T96" s="167">
        <f t="shared" si="25"/>
        <v>71.032500000000013</v>
      </c>
      <c r="U96" s="167">
        <f t="shared" si="26"/>
        <v>61.496924999999997</v>
      </c>
      <c r="V96" s="168">
        <f t="shared" si="27"/>
        <v>74.261250000000004</v>
      </c>
    </row>
    <row r="97" spans="1:22" s="165" customFormat="1" ht="18" customHeight="1" x14ac:dyDescent="0.25">
      <c r="A97" s="160" t="s">
        <v>413</v>
      </c>
      <c r="B97" s="160" t="s">
        <v>47</v>
      </c>
      <c r="C97" s="160" t="s">
        <v>414</v>
      </c>
      <c r="D97" s="160" t="s">
        <v>414</v>
      </c>
      <c r="E97" s="160" t="s">
        <v>415</v>
      </c>
      <c r="F97" s="160" t="s">
        <v>416</v>
      </c>
      <c r="G97" s="173" t="s">
        <v>417</v>
      </c>
      <c r="H97" s="160" t="s">
        <v>53</v>
      </c>
      <c r="I97" s="161">
        <v>100</v>
      </c>
      <c r="J97" s="162">
        <v>75</v>
      </c>
      <c r="K97" s="163">
        <f t="shared" si="19"/>
        <v>175</v>
      </c>
      <c r="L97" s="164">
        <f t="shared" si="22"/>
        <v>157.5</v>
      </c>
      <c r="M97" s="164">
        <f t="shared" si="23"/>
        <v>149.99250000000001</v>
      </c>
      <c r="N97" s="162" t="s">
        <v>54</v>
      </c>
      <c r="O97" s="164">
        <v>129.97999999999999</v>
      </c>
      <c r="Q97" s="166">
        <f t="shared" si="24"/>
        <v>172.49137500000001</v>
      </c>
      <c r="R97" s="167">
        <f t="shared" si="20"/>
        <v>192.50000000000003</v>
      </c>
      <c r="S97" s="167">
        <f t="shared" si="21"/>
        <v>175</v>
      </c>
      <c r="T97" s="167">
        <f t="shared" si="25"/>
        <v>173.25</v>
      </c>
      <c r="U97" s="167">
        <f t="shared" si="26"/>
        <v>149.99250000000001</v>
      </c>
      <c r="V97" s="168">
        <f t="shared" si="27"/>
        <v>181.125</v>
      </c>
    </row>
    <row r="98" spans="1:22" s="165" customFormat="1" ht="18" customHeight="1" x14ac:dyDescent="0.25">
      <c r="A98" s="160" t="s">
        <v>418</v>
      </c>
      <c r="B98" s="160" t="s">
        <v>47</v>
      </c>
      <c r="C98" s="160" t="s">
        <v>419</v>
      </c>
      <c r="D98" s="160" t="s">
        <v>420</v>
      </c>
      <c r="E98" s="160" t="s">
        <v>421</v>
      </c>
      <c r="F98" s="160" t="s">
        <v>422</v>
      </c>
      <c r="G98" s="173" t="s">
        <v>423</v>
      </c>
      <c r="H98" s="160" t="s">
        <v>53</v>
      </c>
      <c r="I98" s="161">
        <v>45</v>
      </c>
      <c r="J98" s="162">
        <v>75</v>
      </c>
      <c r="K98" s="163">
        <f t="shared" si="19"/>
        <v>78.75</v>
      </c>
      <c r="L98" s="164">
        <f t="shared" si="22"/>
        <v>70.875</v>
      </c>
      <c r="M98" s="164">
        <f t="shared" si="23"/>
        <v>67.496624999999995</v>
      </c>
      <c r="N98" s="162" t="s">
        <v>54</v>
      </c>
      <c r="O98" s="164">
        <v>72.72</v>
      </c>
      <c r="Q98" s="166">
        <f t="shared" ref="Q98:Q126" si="28">(K98*0.8571)*1.15</f>
        <v>77.621118749999994</v>
      </c>
      <c r="R98" s="167">
        <f t="shared" ref="R98:R129" si="29">K98*1.1</f>
        <v>86.625</v>
      </c>
      <c r="S98" s="167">
        <f t="shared" ref="S98:S129" si="30">K98</f>
        <v>78.75</v>
      </c>
      <c r="T98" s="167">
        <f t="shared" si="25"/>
        <v>77.962500000000006</v>
      </c>
      <c r="U98" s="167">
        <f t="shared" si="26"/>
        <v>67.496624999999995</v>
      </c>
      <c r="V98" s="168">
        <f t="shared" si="27"/>
        <v>81.506249999999994</v>
      </c>
    </row>
    <row r="99" spans="1:22" s="165" customFormat="1" ht="18" customHeight="1" x14ac:dyDescent="0.25">
      <c r="A99" s="169" t="s">
        <v>424</v>
      </c>
      <c r="B99" s="169" t="s">
        <v>47</v>
      </c>
      <c r="C99" s="169" t="s">
        <v>425</v>
      </c>
      <c r="D99" s="169" t="s">
        <v>426</v>
      </c>
      <c r="E99" s="169" t="s">
        <v>401</v>
      </c>
      <c r="F99" s="169" t="s">
        <v>427</v>
      </c>
      <c r="G99" s="175" t="s">
        <v>428</v>
      </c>
      <c r="H99" s="169" t="s">
        <v>167</v>
      </c>
      <c r="I99" s="170">
        <v>234</v>
      </c>
      <c r="J99" s="171">
        <v>75</v>
      </c>
      <c r="K99" s="172">
        <f t="shared" si="19"/>
        <v>409.5</v>
      </c>
      <c r="L99" s="164">
        <f t="shared" si="22"/>
        <v>368.55</v>
      </c>
      <c r="M99" s="164">
        <f t="shared" si="23"/>
        <v>350.98244999999997</v>
      </c>
      <c r="N99" s="171" t="s">
        <v>394</v>
      </c>
      <c r="O99" s="164">
        <v>351</v>
      </c>
      <c r="Q99" s="166">
        <f t="shared" si="28"/>
        <v>403.62981749999994</v>
      </c>
      <c r="R99" s="167">
        <f t="shared" si="29"/>
        <v>450.45000000000005</v>
      </c>
      <c r="S99" s="167">
        <f t="shared" si="30"/>
        <v>409.5</v>
      </c>
      <c r="T99" s="167">
        <f t="shared" si="25"/>
        <v>405.40500000000003</v>
      </c>
      <c r="U99" s="167">
        <f t="shared" si="26"/>
        <v>350.98244999999997</v>
      </c>
      <c r="V99" s="168">
        <f t="shared" si="27"/>
        <v>423.83249999999998</v>
      </c>
    </row>
    <row r="100" spans="1:22" s="165" customFormat="1" ht="18" customHeight="1" x14ac:dyDescent="0.25">
      <c r="A100" s="169" t="s">
        <v>429</v>
      </c>
      <c r="B100" s="169" t="s">
        <v>47</v>
      </c>
      <c r="C100" s="169" t="s">
        <v>164</v>
      </c>
      <c r="D100" s="169" t="s">
        <v>430</v>
      </c>
      <c r="E100" s="169" t="s">
        <v>362</v>
      </c>
      <c r="F100" s="169" t="s">
        <v>431</v>
      </c>
      <c r="G100" s="175" t="s">
        <v>432</v>
      </c>
      <c r="H100" s="169" t="s">
        <v>53</v>
      </c>
      <c r="I100" s="170">
        <v>27.5</v>
      </c>
      <c r="J100" s="171">
        <v>75</v>
      </c>
      <c r="K100" s="172">
        <f t="shared" si="19"/>
        <v>48.125</v>
      </c>
      <c r="L100" s="164">
        <f t="shared" si="22"/>
        <v>43.3125</v>
      </c>
      <c r="M100" s="164">
        <f t="shared" si="23"/>
        <v>41.247937499999999</v>
      </c>
      <c r="N100" s="162" t="s">
        <v>54</v>
      </c>
      <c r="O100" s="164">
        <v>34.64</v>
      </c>
      <c r="Q100" s="166">
        <f t="shared" si="28"/>
        <v>47.435128124999999</v>
      </c>
      <c r="R100" s="167">
        <f t="shared" si="29"/>
        <v>52.937500000000007</v>
      </c>
      <c r="S100" s="167">
        <f t="shared" si="30"/>
        <v>48.125</v>
      </c>
      <c r="T100" s="167">
        <f t="shared" si="25"/>
        <v>47.643750000000004</v>
      </c>
      <c r="U100" s="167">
        <f t="shared" si="26"/>
        <v>41.247937499999999</v>
      </c>
      <c r="V100" s="168">
        <f t="shared" si="27"/>
        <v>49.809374999999996</v>
      </c>
    </row>
    <row r="101" spans="1:22" s="176" customFormat="1" ht="18" customHeight="1" x14ac:dyDescent="0.25">
      <c r="A101" s="169" t="s">
        <v>433</v>
      </c>
      <c r="B101" s="169" t="s">
        <v>47</v>
      </c>
      <c r="C101" s="169" t="s">
        <v>164</v>
      </c>
      <c r="D101" s="169" t="s">
        <v>434</v>
      </c>
      <c r="E101" s="169" t="s">
        <v>435</v>
      </c>
      <c r="F101" s="169" t="s">
        <v>436</v>
      </c>
      <c r="G101" s="175" t="s">
        <v>437</v>
      </c>
      <c r="H101" s="169" t="s">
        <v>53</v>
      </c>
      <c r="I101" s="170">
        <v>46.5</v>
      </c>
      <c r="J101" s="171">
        <v>75</v>
      </c>
      <c r="K101" s="172">
        <f t="shared" si="19"/>
        <v>81.375</v>
      </c>
      <c r="L101" s="164">
        <f t="shared" si="22"/>
        <v>73.237499999999997</v>
      </c>
      <c r="M101" s="164">
        <f t="shared" si="23"/>
        <v>69.746512499999994</v>
      </c>
      <c r="N101" s="162" t="s">
        <v>54</v>
      </c>
      <c r="O101" s="164">
        <v>71.53</v>
      </c>
      <c r="Q101" s="166">
        <f t="shared" si="28"/>
        <v>80.208489374999985</v>
      </c>
      <c r="R101" s="167">
        <f t="shared" si="29"/>
        <v>89.512500000000003</v>
      </c>
      <c r="S101" s="167">
        <f t="shared" si="30"/>
        <v>81.375</v>
      </c>
      <c r="T101" s="167">
        <f t="shared" si="25"/>
        <v>80.561250000000001</v>
      </c>
      <c r="U101" s="167">
        <f t="shared" si="26"/>
        <v>69.746512499999994</v>
      </c>
      <c r="V101" s="168">
        <f t="shared" si="27"/>
        <v>84.223124999999996</v>
      </c>
    </row>
    <row r="102" spans="1:22" s="165" customFormat="1" ht="18" customHeight="1" x14ac:dyDescent="0.25">
      <c r="A102" s="160" t="s">
        <v>438</v>
      </c>
      <c r="B102" s="160" t="s">
        <v>47</v>
      </c>
      <c r="C102" s="169" t="s">
        <v>164</v>
      </c>
      <c r="D102" s="160" t="s">
        <v>439</v>
      </c>
      <c r="E102" s="160" t="s">
        <v>375</v>
      </c>
      <c r="F102" s="160" t="s">
        <v>440</v>
      </c>
      <c r="G102" s="173" t="s">
        <v>441</v>
      </c>
      <c r="H102" s="160" t="s">
        <v>167</v>
      </c>
      <c r="I102" s="161">
        <v>65</v>
      </c>
      <c r="J102" s="162">
        <v>75</v>
      </c>
      <c r="K102" s="163">
        <f t="shared" si="19"/>
        <v>113.75</v>
      </c>
      <c r="L102" s="164">
        <f t="shared" si="22"/>
        <v>102.375</v>
      </c>
      <c r="M102" s="164">
        <f t="shared" si="23"/>
        <v>97.495125000000002</v>
      </c>
      <c r="N102" s="162" t="s">
        <v>394</v>
      </c>
      <c r="O102" s="164">
        <v>103</v>
      </c>
      <c r="Q102" s="166">
        <f t="shared" si="28"/>
        <v>112.11939374999999</v>
      </c>
      <c r="R102" s="167">
        <f t="shared" si="29"/>
        <v>125.12500000000001</v>
      </c>
      <c r="S102" s="167">
        <f t="shared" si="30"/>
        <v>113.75</v>
      </c>
      <c r="T102" s="167">
        <f t="shared" si="25"/>
        <v>112.61250000000001</v>
      </c>
      <c r="U102" s="167">
        <f t="shared" si="26"/>
        <v>97.495125000000002</v>
      </c>
      <c r="V102" s="168">
        <f t="shared" si="27"/>
        <v>117.73124999999999</v>
      </c>
    </row>
    <row r="103" spans="1:22" s="165" customFormat="1" ht="18" customHeight="1" x14ac:dyDescent="0.25">
      <c r="A103" s="169" t="s">
        <v>442</v>
      </c>
      <c r="B103" s="169" t="s">
        <v>47</v>
      </c>
      <c r="C103" s="169" t="s">
        <v>164</v>
      </c>
      <c r="D103" s="169" t="s">
        <v>443</v>
      </c>
      <c r="E103" s="169" t="s">
        <v>362</v>
      </c>
      <c r="F103" s="169" t="s">
        <v>444</v>
      </c>
      <c r="G103" s="175" t="s">
        <v>445</v>
      </c>
      <c r="H103" s="169" t="s">
        <v>53</v>
      </c>
      <c r="I103" s="170">
        <v>40</v>
      </c>
      <c r="J103" s="171">
        <v>75</v>
      </c>
      <c r="K103" s="172">
        <f t="shared" si="19"/>
        <v>70</v>
      </c>
      <c r="L103" s="164">
        <f t="shared" si="22"/>
        <v>63</v>
      </c>
      <c r="M103" s="164">
        <f t="shared" si="23"/>
        <v>59.997</v>
      </c>
      <c r="N103" s="162" t="s">
        <v>54</v>
      </c>
      <c r="O103" s="164">
        <v>56.76</v>
      </c>
      <c r="Q103" s="166">
        <f t="shared" si="28"/>
        <v>68.996549999999999</v>
      </c>
      <c r="R103" s="167">
        <f t="shared" si="29"/>
        <v>77</v>
      </c>
      <c r="S103" s="167">
        <f t="shared" si="30"/>
        <v>70</v>
      </c>
      <c r="T103" s="167">
        <f t="shared" si="25"/>
        <v>69.300000000000011</v>
      </c>
      <c r="U103" s="167">
        <f t="shared" si="26"/>
        <v>59.997</v>
      </c>
      <c r="V103" s="168">
        <f t="shared" si="27"/>
        <v>72.449999999999989</v>
      </c>
    </row>
    <row r="104" spans="1:22" s="165" customFormat="1" ht="18" customHeight="1" x14ac:dyDescent="0.25">
      <c r="A104" s="169" t="s">
        <v>446</v>
      </c>
      <c r="B104" s="169" t="s">
        <v>47</v>
      </c>
      <c r="C104" s="169" t="s">
        <v>164</v>
      </c>
      <c r="D104" s="169" t="s">
        <v>447</v>
      </c>
      <c r="E104" s="169" t="s">
        <v>375</v>
      </c>
      <c r="F104" s="169" t="s">
        <v>448</v>
      </c>
      <c r="G104" s="175" t="s">
        <v>449</v>
      </c>
      <c r="H104" s="169" t="s">
        <v>53</v>
      </c>
      <c r="I104" s="170">
        <v>55</v>
      </c>
      <c r="J104" s="171">
        <v>75</v>
      </c>
      <c r="K104" s="172">
        <f t="shared" si="19"/>
        <v>96.25</v>
      </c>
      <c r="L104" s="164">
        <f t="shared" si="22"/>
        <v>86.625</v>
      </c>
      <c r="M104" s="164">
        <f t="shared" si="23"/>
        <v>82.495874999999998</v>
      </c>
      <c r="N104" s="162" t="s">
        <v>54</v>
      </c>
      <c r="O104" s="164">
        <v>75</v>
      </c>
      <c r="Q104" s="166">
        <f t="shared" si="28"/>
        <v>94.870256249999997</v>
      </c>
      <c r="R104" s="167">
        <f t="shared" si="29"/>
        <v>105.87500000000001</v>
      </c>
      <c r="S104" s="167">
        <f t="shared" si="30"/>
        <v>96.25</v>
      </c>
      <c r="T104" s="167">
        <f t="shared" si="25"/>
        <v>95.287500000000009</v>
      </c>
      <c r="U104" s="167">
        <f t="shared" si="26"/>
        <v>82.495874999999998</v>
      </c>
      <c r="V104" s="168">
        <f t="shared" si="27"/>
        <v>99.618749999999991</v>
      </c>
    </row>
    <row r="105" spans="1:22" s="165" customFormat="1" ht="18" customHeight="1" x14ac:dyDescent="0.25">
      <c r="A105" s="169" t="s">
        <v>450</v>
      </c>
      <c r="B105" s="169" t="s">
        <v>47</v>
      </c>
      <c r="C105" s="169" t="s">
        <v>164</v>
      </c>
      <c r="D105" s="169" t="s">
        <v>451</v>
      </c>
      <c r="E105" s="169" t="s">
        <v>375</v>
      </c>
      <c r="F105" s="169" t="s">
        <v>452</v>
      </c>
      <c r="G105" s="175" t="s">
        <v>453</v>
      </c>
      <c r="H105" s="169" t="s">
        <v>167</v>
      </c>
      <c r="I105" s="170">
        <v>80</v>
      </c>
      <c r="J105" s="171">
        <v>75</v>
      </c>
      <c r="K105" s="172">
        <f t="shared" si="19"/>
        <v>140</v>
      </c>
      <c r="L105" s="164">
        <f t="shared" si="22"/>
        <v>126</v>
      </c>
      <c r="M105" s="164">
        <f t="shared" si="23"/>
        <v>119.994</v>
      </c>
      <c r="N105" s="171" t="s">
        <v>394</v>
      </c>
      <c r="O105" s="164">
        <v>193.2</v>
      </c>
      <c r="Q105" s="166">
        <f t="shared" si="28"/>
        <v>137.9931</v>
      </c>
      <c r="R105" s="167">
        <f t="shared" si="29"/>
        <v>154</v>
      </c>
      <c r="S105" s="167">
        <f t="shared" si="30"/>
        <v>140</v>
      </c>
      <c r="T105" s="167">
        <f t="shared" si="25"/>
        <v>138.60000000000002</v>
      </c>
      <c r="U105" s="167">
        <f t="shared" si="26"/>
        <v>119.994</v>
      </c>
      <c r="V105" s="168">
        <f t="shared" si="27"/>
        <v>144.89999999999998</v>
      </c>
    </row>
    <row r="106" spans="1:22" s="165" customFormat="1" ht="18" customHeight="1" x14ac:dyDescent="0.25">
      <c r="A106" s="169" t="s">
        <v>454</v>
      </c>
      <c r="B106" s="169" t="s">
        <v>47</v>
      </c>
      <c r="C106" s="169" t="s">
        <v>164</v>
      </c>
      <c r="D106" s="169" t="s">
        <v>455</v>
      </c>
      <c r="E106" s="169" t="s">
        <v>362</v>
      </c>
      <c r="F106" s="169" t="s">
        <v>456</v>
      </c>
      <c r="G106" s="175" t="s">
        <v>457</v>
      </c>
      <c r="H106" s="169" t="s">
        <v>167</v>
      </c>
      <c r="I106" s="170">
        <v>52</v>
      </c>
      <c r="J106" s="171">
        <v>75</v>
      </c>
      <c r="K106" s="172">
        <f t="shared" si="19"/>
        <v>91</v>
      </c>
      <c r="L106" s="164">
        <f t="shared" si="22"/>
        <v>81.900000000000006</v>
      </c>
      <c r="M106" s="164">
        <f t="shared" si="23"/>
        <v>77.996099999999998</v>
      </c>
      <c r="N106" s="171" t="s">
        <v>394</v>
      </c>
      <c r="O106" s="164">
        <v>112.7</v>
      </c>
      <c r="Q106" s="166">
        <f t="shared" si="28"/>
        <v>89.695514999999986</v>
      </c>
      <c r="R106" s="167">
        <f t="shared" si="29"/>
        <v>100.10000000000001</v>
      </c>
      <c r="S106" s="167">
        <f t="shared" si="30"/>
        <v>91</v>
      </c>
      <c r="T106" s="167">
        <f t="shared" si="25"/>
        <v>90.090000000000018</v>
      </c>
      <c r="U106" s="167">
        <f t="shared" si="26"/>
        <v>77.996099999999998</v>
      </c>
      <c r="V106" s="168">
        <f t="shared" si="27"/>
        <v>94.185000000000002</v>
      </c>
    </row>
    <row r="107" spans="1:22" s="165" customFormat="1" ht="18" customHeight="1" x14ac:dyDescent="0.25">
      <c r="A107" s="169" t="s">
        <v>458</v>
      </c>
      <c r="B107" s="169" t="s">
        <v>47</v>
      </c>
      <c r="C107" s="169" t="s">
        <v>164</v>
      </c>
      <c r="D107" s="169" t="s">
        <v>459</v>
      </c>
      <c r="E107" s="169" t="s">
        <v>384</v>
      </c>
      <c r="F107" s="169" t="s">
        <v>460</v>
      </c>
      <c r="G107" s="175" t="s">
        <v>461</v>
      </c>
      <c r="H107" s="169" t="s">
        <v>53</v>
      </c>
      <c r="I107" s="170">
        <v>46.5</v>
      </c>
      <c r="J107" s="171">
        <v>75</v>
      </c>
      <c r="K107" s="172">
        <f t="shared" si="19"/>
        <v>81.375</v>
      </c>
      <c r="L107" s="164">
        <f t="shared" si="22"/>
        <v>73.237499999999997</v>
      </c>
      <c r="M107" s="164">
        <f t="shared" si="23"/>
        <v>69.746512499999994</v>
      </c>
      <c r="N107" s="162" t="s">
        <v>54</v>
      </c>
      <c r="O107" s="164">
        <v>71.53</v>
      </c>
      <c r="Q107" s="166">
        <f t="shared" si="28"/>
        <v>80.208489374999985</v>
      </c>
      <c r="R107" s="167">
        <f t="shared" si="29"/>
        <v>89.512500000000003</v>
      </c>
      <c r="S107" s="167">
        <f t="shared" si="30"/>
        <v>81.375</v>
      </c>
      <c r="T107" s="167">
        <f t="shared" si="25"/>
        <v>80.561250000000001</v>
      </c>
      <c r="U107" s="167">
        <f t="shared" si="26"/>
        <v>69.746512499999994</v>
      </c>
      <c r="V107" s="168">
        <f t="shared" si="27"/>
        <v>84.223124999999996</v>
      </c>
    </row>
    <row r="108" spans="1:22" s="165" customFormat="1" ht="18" customHeight="1" x14ac:dyDescent="0.25">
      <c r="A108" s="169" t="s">
        <v>462</v>
      </c>
      <c r="B108" s="169" t="s">
        <v>47</v>
      </c>
      <c r="C108" s="169" t="s">
        <v>164</v>
      </c>
      <c r="D108" s="169" t="s">
        <v>463</v>
      </c>
      <c r="E108" s="169" t="s">
        <v>384</v>
      </c>
      <c r="F108" s="169" t="s">
        <v>464</v>
      </c>
      <c r="G108" s="175" t="s">
        <v>465</v>
      </c>
      <c r="H108" s="169" t="s">
        <v>53</v>
      </c>
      <c r="I108" s="170">
        <v>61.5</v>
      </c>
      <c r="J108" s="171">
        <v>75</v>
      </c>
      <c r="K108" s="172">
        <f t="shared" si="19"/>
        <v>107.625</v>
      </c>
      <c r="L108" s="164">
        <f t="shared" si="22"/>
        <v>96.862499999999997</v>
      </c>
      <c r="M108" s="164">
        <f t="shared" si="23"/>
        <v>92.245387499999993</v>
      </c>
      <c r="N108" s="162" t="s">
        <v>54</v>
      </c>
      <c r="O108" s="164">
        <v>91.5</v>
      </c>
      <c r="Q108" s="166">
        <f t="shared" si="28"/>
        <v>106.08219562499998</v>
      </c>
      <c r="R108" s="167">
        <f t="shared" si="29"/>
        <v>118.3875</v>
      </c>
      <c r="S108" s="167">
        <f t="shared" si="30"/>
        <v>107.625</v>
      </c>
      <c r="T108" s="167">
        <f t="shared" si="25"/>
        <v>106.54875000000001</v>
      </c>
      <c r="U108" s="167">
        <f t="shared" si="26"/>
        <v>92.245387499999993</v>
      </c>
      <c r="V108" s="168">
        <f t="shared" si="27"/>
        <v>111.39187499999998</v>
      </c>
    </row>
    <row r="109" spans="1:22" s="165" customFormat="1" ht="18" customHeight="1" x14ac:dyDescent="0.25">
      <c r="A109" s="169" t="s">
        <v>466</v>
      </c>
      <c r="B109" s="169" t="s">
        <v>47</v>
      </c>
      <c r="C109" s="169" t="s">
        <v>164</v>
      </c>
      <c r="D109" s="169" t="s">
        <v>467</v>
      </c>
      <c r="E109" s="169" t="s">
        <v>406</v>
      </c>
      <c r="F109" s="169" t="s">
        <v>436</v>
      </c>
      <c r="G109" s="175" t="s">
        <v>468</v>
      </c>
      <c r="H109" s="169" t="s">
        <v>53</v>
      </c>
      <c r="I109" s="170">
        <v>46.5</v>
      </c>
      <c r="J109" s="171">
        <v>75</v>
      </c>
      <c r="K109" s="172">
        <f t="shared" si="19"/>
        <v>81.375</v>
      </c>
      <c r="L109" s="164">
        <f t="shared" si="22"/>
        <v>73.237499999999997</v>
      </c>
      <c r="M109" s="164">
        <f t="shared" si="23"/>
        <v>69.746512499999994</v>
      </c>
      <c r="N109" s="162" t="s">
        <v>54</v>
      </c>
      <c r="O109" s="164">
        <v>71.53</v>
      </c>
      <c r="Q109" s="166">
        <f t="shared" si="28"/>
        <v>80.208489374999985</v>
      </c>
      <c r="R109" s="167">
        <f t="shared" si="29"/>
        <v>89.512500000000003</v>
      </c>
      <c r="S109" s="167">
        <f t="shared" si="30"/>
        <v>81.375</v>
      </c>
      <c r="T109" s="167">
        <f t="shared" si="25"/>
        <v>80.561250000000001</v>
      </c>
      <c r="U109" s="167">
        <f t="shared" si="26"/>
        <v>69.746512499999994</v>
      </c>
      <c r="V109" s="168">
        <f t="shared" si="27"/>
        <v>84.223124999999996</v>
      </c>
    </row>
    <row r="110" spans="1:22" s="165" customFormat="1" ht="18" customHeight="1" x14ac:dyDescent="0.25">
      <c r="A110" s="169" t="s">
        <v>469</v>
      </c>
      <c r="B110" s="169" t="s">
        <v>47</v>
      </c>
      <c r="C110" s="169" t="s">
        <v>164</v>
      </c>
      <c r="D110" s="169" t="s">
        <v>470</v>
      </c>
      <c r="E110" s="169" t="s">
        <v>406</v>
      </c>
      <c r="F110" s="169" t="s">
        <v>471</v>
      </c>
      <c r="G110" s="175" t="s">
        <v>472</v>
      </c>
      <c r="H110" s="169" t="s">
        <v>53</v>
      </c>
      <c r="I110" s="170">
        <v>61.5</v>
      </c>
      <c r="J110" s="171">
        <v>75</v>
      </c>
      <c r="K110" s="172">
        <f t="shared" si="19"/>
        <v>107.625</v>
      </c>
      <c r="L110" s="164">
        <f t="shared" si="22"/>
        <v>96.862499999999997</v>
      </c>
      <c r="M110" s="164">
        <f t="shared" si="23"/>
        <v>92.245387499999993</v>
      </c>
      <c r="N110" s="162" t="s">
        <v>54</v>
      </c>
      <c r="O110" s="164">
        <v>91.5</v>
      </c>
      <c r="Q110" s="166">
        <f t="shared" si="28"/>
        <v>106.08219562499998</v>
      </c>
      <c r="R110" s="167">
        <f t="shared" si="29"/>
        <v>118.3875</v>
      </c>
      <c r="S110" s="167">
        <f t="shared" si="30"/>
        <v>107.625</v>
      </c>
      <c r="T110" s="167">
        <f t="shared" si="25"/>
        <v>106.54875000000001</v>
      </c>
      <c r="U110" s="167">
        <f t="shared" si="26"/>
        <v>92.245387499999993</v>
      </c>
      <c r="V110" s="168">
        <f t="shared" si="27"/>
        <v>111.39187499999998</v>
      </c>
    </row>
    <row r="111" spans="1:22" s="165" customFormat="1" ht="18" customHeight="1" x14ac:dyDescent="0.25">
      <c r="A111" s="169" t="s">
        <v>473</v>
      </c>
      <c r="B111" s="169" t="s">
        <v>47</v>
      </c>
      <c r="C111" s="169" t="s">
        <v>164</v>
      </c>
      <c r="D111" s="169" t="s">
        <v>474</v>
      </c>
      <c r="E111" s="169" t="s">
        <v>401</v>
      </c>
      <c r="F111" s="169" t="s">
        <v>475</v>
      </c>
      <c r="G111" s="188" t="s">
        <v>476</v>
      </c>
      <c r="H111" s="169" t="s">
        <v>477</v>
      </c>
      <c r="I111" s="170">
        <v>60</v>
      </c>
      <c r="J111" s="171">
        <v>75</v>
      </c>
      <c r="K111" s="172">
        <f t="shared" si="19"/>
        <v>105</v>
      </c>
      <c r="L111" s="164">
        <f t="shared" si="22"/>
        <v>94.5</v>
      </c>
      <c r="M111" s="164">
        <f t="shared" si="23"/>
        <v>89.995499999999993</v>
      </c>
      <c r="N111" s="171" t="s">
        <v>394</v>
      </c>
      <c r="O111" s="164">
        <v>105</v>
      </c>
      <c r="Q111" s="166">
        <f t="shared" si="28"/>
        <v>103.49482499999998</v>
      </c>
      <c r="R111" s="167">
        <f t="shared" si="29"/>
        <v>115.50000000000001</v>
      </c>
      <c r="S111" s="167">
        <f t="shared" si="30"/>
        <v>105</v>
      </c>
      <c r="T111" s="167">
        <f t="shared" si="25"/>
        <v>103.95</v>
      </c>
      <c r="U111" s="167">
        <f t="shared" si="26"/>
        <v>89.995499999999993</v>
      </c>
      <c r="V111" s="168">
        <f t="shared" si="27"/>
        <v>108.675</v>
      </c>
    </row>
    <row r="112" spans="1:22" s="165" customFormat="1" ht="18" customHeight="1" x14ac:dyDescent="0.25">
      <c r="A112" s="169" t="s">
        <v>478</v>
      </c>
      <c r="B112" s="169" t="s">
        <v>47</v>
      </c>
      <c r="C112" s="169" t="s">
        <v>66</v>
      </c>
      <c r="D112" s="169" t="s">
        <v>479</v>
      </c>
      <c r="E112" s="169" t="s">
        <v>68</v>
      </c>
      <c r="F112" s="169" t="s">
        <v>480</v>
      </c>
      <c r="G112" s="169" t="s">
        <v>481</v>
      </c>
      <c r="H112" s="169" t="s">
        <v>53</v>
      </c>
      <c r="I112" s="170">
        <v>2.65</v>
      </c>
      <c r="J112" s="171">
        <v>75</v>
      </c>
      <c r="K112" s="172">
        <f t="shared" si="19"/>
        <v>4.6375000000000002</v>
      </c>
      <c r="L112" s="164">
        <f t="shared" si="22"/>
        <v>4.1737500000000001</v>
      </c>
      <c r="M112" s="164">
        <f t="shared" si="23"/>
        <v>3.9748012500000001</v>
      </c>
      <c r="N112" s="162" t="s">
        <v>54</v>
      </c>
      <c r="O112" s="164">
        <v>3.92</v>
      </c>
      <c r="Q112" s="166">
        <f t="shared" si="28"/>
        <v>4.5710214374999998</v>
      </c>
      <c r="R112" s="167">
        <f t="shared" si="29"/>
        <v>5.1012500000000003</v>
      </c>
      <c r="S112" s="167">
        <f t="shared" si="30"/>
        <v>4.6375000000000002</v>
      </c>
      <c r="T112" s="167">
        <f t="shared" si="25"/>
        <v>4.5911250000000008</v>
      </c>
      <c r="U112" s="167">
        <f t="shared" si="26"/>
        <v>3.9748012500000001</v>
      </c>
      <c r="V112" s="168">
        <f t="shared" si="27"/>
        <v>4.7998124999999998</v>
      </c>
    </row>
    <row r="113" spans="1:22" s="165" customFormat="1" ht="18" customHeight="1" x14ac:dyDescent="0.25">
      <c r="A113" s="160" t="s">
        <v>482</v>
      </c>
      <c r="B113" s="160" t="s">
        <v>47</v>
      </c>
      <c r="C113" s="169" t="s">
        <v>66</v>
      </c>
      <c r="D113" s="160" t="s">
        <v>483</v>
      </c>
      <c r="E113" s="160" t="s">
        <v>68</v>
      </c>
      <c r="F113" s="160" t="s">
        <v>484</v>
      </c>
      <c r="G113" s="173" t="s">
        <v>485</v>
      </c>
      <c r="H113" s="160" t="s">
        <v>53</v>
      </c>
      <c r="I113" s="161">
        <v>4.5999999999999996</v>
      </c>
      <c r="J113" s="162">
        <v>75</v>
      </c>
      <c r="K113" s="163">
        <f t="shared" si="19"/>
        <v>8.0499999999999989</v>
      </c>
      <c r="L113" s="164">
        <f t="shared" si="22"/>
        <v>7.2449999999999992</v>
      </c>
      <c r="M113" s="164">
        <f t="shared" si="23"/>
        <v>6.8996549999999992</v>
      </c>
      <c r="N113" s="162" t="s">
        <v>54</v>
      </c>
      <c r="O113" s="164">
        <v>5.84</v>
      </c>
      <c r="Q113" s="166">
        <f t="shared" si="28"/>
        <v>7.9346032499999986</v>
      </c>
      <c r="R113" s="167">
        <f t="shared" si="29"/>
        <v>8.8550000000000004</v>
      </c>
      <c r="S113" s="167">
        <f t="shared" si="30"/>
        <v>8.0499999999999989</v>
      </c>
      <c r="T113" s="167">
        <f t="shared" si="25"/>
        <v>7.9695</v>
      </c>
      <c r="U113" s="167">
        <f t="shared" si="26"/>
        <v>6.8996549999999992</v>
      </c>
      <c r="V113" s="168">
        <f t="shared" si="27"/>
        <v>8.3317499999999978</v>
      </c>
    </row>
    <row r="114" spans="1:22" s="165" customFormat="1" ht="18" customHeight="1" x14ac:dyDescent="0.25">
      <c r="A114" s="169" t="s">
        <v>486</v>
      </c>
      <c r="B114" s="169" t="s">
        <v>47</v>
      </c>
      <c r="C114" s="169" t="s">
        <v>66</v>
      </c>
      <c r="D114" s="169" t="s">
        <v>487</v>
      </c>
      <c r="E114" s="169" t="s">
        <v>68</v>
      </c>
      <c r="F114" s="169" t="s">
        <v>488</v>
      </c>
      <c r="G114" s="169" t="s">
        <v>489</v>
      </c>
      <c r="H114" s="169" t="s">
        <v>53</v>
      </c>
      <c r="I114" s="170">
        <v>4.3499999999999996</v>
      </c>
      <c r="J114" s="171">
        <v>75</v>
      </c>
      <c r="K114" s="172">
        <f t="shared" si="19"/>
        <v>7.6124999999999989</v>
      </c>
      <c r="L114" s="164">
        <f t="shared" si="22"/>
        <v>6.8512499999999994</v>
      </c>
      <c r="M114" s="164">
        <f t="shared" si="23"/>
        <v>6.5246737499999989</v>
      </c>
      <c r="N114" s="162" t="s">
        <v>54</v>
      </c>
      <c r="O114" s="164">
        <v>6.3</v>
      </c>
      <c r="Q114" s="166">
        <f t="shared" si="28"/>
        <v>7.5033748124999979</v>
      </c>
      <c r="R114" s="167">
        <f t="shared" si="29"/>
        <v>8.3737499999999994</v>
      </c>
      <c r="S114" s="167">
        <f t="shared" si="30"/>
        <v>7.6124999999999989</v>
      </c>
      <c r="T114" s="167">
        <f t="shared" si="25"/>
        <v>7.5363749999999996</v>
      </c>
      <c r="U114" s="167">
        <f t="shared" si="26"/>
        <v>6.5246737499999989</v>
      </c>
      <c r="V114" s="168">
        <f t="shared" si="27"/>
        <v>7.8789374999999984</v>
      </c>
    </row>
    <row r="115" spans="1:22" s="165" customFormat="1" ht="18" customHeight="1" x14ac:dyDescent="0.25">
      <c r="A115" s="169" t="s">
        <v>490</v>
      </c>
      <c r="B115" s="169" t="s">
        <v>47</v>
      </c>
      <c r="C115" s="169" t="s">
        <v>66</v>
      </c>
      <c r="D115" s="169" t="s">
        <v>491</v>
      </c>
      <c r="E115" s="169" t="s">
        <v>68</v>
      </c>
      <c r="F115" s="169" t="s">
        <v>492</v>
      </c>
      <c r="G115" s="169" t="s">
        <v>493</v>
      </c>
      <c r="H115" s="169" t="s">
        <v>53</v>
      </c>
      <c r="I115" s="170">
        <v>6.25</v>
      </c>
      <c r="J115" s="171">
        <v>75</v>
      </c>
      <c r="K115" s="172">
        <f t="shared" si="19"/>
        <v>10.9375</v>
      </c>
      <c r="L115" s="164">
        <f t="shared" si="22"/>
        <v>9.84375</v>
      </c>
      <c r="M115" s="164">
        <f t="shared" si="23"/>
        <v>9.3745312500000004</v>
      </c>
      <c r="N115" s="162" t="s">
        <v>54</v>
      </c>
      <c r="O115" s="164">
        <v>9.3800000000000008</v>
      </c>
      <c r="Q115" s="166">
        <f t="shared" si="28"/>
        <v>10.7807109375</v>
      </c>
      <c r="R115" s="167">
        <f t="shared" si="29"/>
        <v>12.031250000000002</v>
      </c>
      <c r="S115" s="167">
        <f t="shared" si="30"/>
        <v>10.9375</v>
      </c>
      <c r="T115" s="167">
        <f t="shared" si="25"/>
        <v>10.828125</v>
      </c>
      <c r="U115" s="167">
        <f t="shared" si="26"/>
        <v>9.3745312500000004</v>
      </c>
      <c r="V115" s="168">
        <f t="shared" si="27"/>
        <v>11.3203125</v>
      </c>
    </row>
    <row r="116" spans="1:22" s="176" customFormat="1" ht="18" customHeight="1" x14ac:dyDescent="0.25">
      <c r="A116" s="169" t="s">
        <v>494</v>
      </c>
      <c r="B116" s="169" t="s">
        <v>47</v>
      </c>
      <c r="C116" s="169" t="s">
        <v>66</v>
      </c>
      <c r="D116" s="169" t="s">
        <v>495</v>
      </c>
      <c r="E116" s="169" t="s">
        <v>68</v>
      </c>
      <c r="F116" s="169" t="s">
        <v>496</v>
      </c>
      <c r="G116" s="169" t="s">
        <v>497</v>
      </c>
      <c r="H116" s="169" t="s">
        <v>53</v>
      </c>
      <c r="I116" s="170">
        <v>6.85</v>
      </c>
      <c r="J116" s="171">
        <v>75</v>
      </c>
      <c r="K116" s="172">
        <f t="shared" si="19"/>
        <v>11.987499999999999</v>
      </c>
      <c r="L116" s="164">
        <f t="shared" si="22"/>
        <v>10.788749999999999</v>
      </c>
      <c r="M116" s="164">
        <f t="shared" si="23"/>
        <v>10.274486249999999</v>
      </c>
      <c r="N116" s="162" t="s">
        <v>54</v>
      </c>
      <c r="O116" s="164">
        <v>10.28</v>
      </c>
      <c r="Q116" s="166">
        <f t="shared" si="28"/>
        <v>11.815659187499998</v>
      </c>
      <c r="R116" s="167">
        <f t="shared" si="29"/>
        <v>13.186249999999999</v>
      </c>
      <c r="S116" s="167">
        <f t="shared" si="30"/>
        <v>11.987499999999999</v>
      </c>
      <c r="T116" s="167">
        <f t="shared" si="25"/>
        <v>11.867624999999999</v>
      </c>
      <c r="U116" s="167">
        <f t="shared" si="26"/>
        <v>10.274486249999999</v>
      </c>
      <c r="V116" s="168">
        <f t="shared" si="27"/>
        <v>12.407062499999997</v>
      </c>
    </row>
    <row r="117" spans="1:22" s="176" customFormat="1" ht="18" customHeight="1" x14ac:dyDescent="0.25">
      <c r="A117" s="169" t="s">
        <v>498</v>
      </c>
      <c r="B117" s="169" t="s">
        <v>47</v>
      </c>
      <c r="C117" s="169" t="s">
        <v>61</v>
      </c>
      <c r="D117" s="169" t="s">
        <v>499</v>
      </c>
      <c r="E117" s="169" t="s">
        <v>63</v>
      </c>
      <c r="F117" s="169" t="s">
        <v>500</v>
      </c>
      <c r="G117" s="169" t="s">
        <v>501</v>
      </c>
      <c r="H117" s="169" t="s">
        <v>53</v>
      </c>
      <c r="I117" s="170">
        <v>5.48</v>
      </c>
      <c r="J117" s="171">
        <v>75</v>
      </c>
      <c r="K117" s="172">
        <f t="shared" si="19"/>
        <v>9.59</v>
      </c>
      <c r="L117" s="164">
        <f t="shared" si="22"/>
        <v>8.6310000000000002</v>
      </c>
      <c r="M117" s="164">
        <f t="shared" si="23"/>
        <v>8.2195889999999991</v>
      </c>
      <c r="N117" s="162" t="s">
        <v>54</v>
      </c>
      <c r="O117" s="164">
        <v>7.65</v>
      </c>
      <c r="Q117" s="166">
        <f t="shared" si="28"/>
        <v>9.4525273499999987</v>
      </c>
      <c r="R117" s="167">
        <f t="shared" si="29"/>
        <v>10.549000000000001</v>
      </c>
      <c r="S117" s="167">
        <f t="shared" si="30"/>
        <v>9.59</v>
      </c>
      <c r="T117" s="167">
        <f t="shared" si="25"/>
        <v>9.4941000000000013</v>
      </c>
      <c r="U117" s="167">
        <f t="shared" si="26"/>
        <v>8.2195889999999991</v>
      </c>
      <c r="V117" s="168">
        <f t="shared" si="27"/>
        <v>9.9256499999999992</v>
      </c>
    </row>
    <row r="118" spans="1:22" s="176" customFormat="1" ht="18" customHeight="1" x14ac:dyDescent="0.25">
      <c r="A118" s="169" t="s">
        <v>502</v>
      </c>
      <c r="B118" s="169" t="s">
        <v>47</v>
      </c>
      <c r="C118" s="169" t="s">
        <v>61</v>
      </c>
      <c r="D118" s="169" t="s">
        <v>499</v>
      </c>
      <c r="E118" s="169" t="s">
        <v>63</v>
      </c>
      <c r="F118" s="169" t="s">
        <v>503</v>
      </c>
      <c r="G118" s="169" t="s">
        <v>504</v>
      </c>
      <c r="H118" s="169" t="s">
        <v>53</v>
      </c>
      <c r="I118" s="170">
        <v>7.45</v>
      </c>
      <c r="J118" s="171">
        <v>75</v>
      </c>
      <c r="K118" s="172">
        <f t="shared" si="19"/>
        <v>13.0375</v>
      </c>
      <c r="L118" s="164">
        <f t="shared" si="22"/>
        <v>11.733750000000001</v>
      </c>
      <c r="M118" s="164">
        <f t="shared" si="23"/>
        <v>11.174441249999999</v>
      </c>
      <c r="N118" s="162" t="s">
        <v>54</v>
      </c>
      <c r="O118" s="164">
        <v>10.14</v>
      </c>
      <c r="Q118" s="166">
        <f t="shared" si="28"/>
        <v>12.850607437499997</v>
      </c>
      <c r="R118" s="167">
        <f t="shared" si="29"/>
        <v>14.34125</v>
      </c>
      <c r="S118" s="167">
        <f t="shared" si="30"/>
        <v>13.0375</v>
      </c>
      <c r="T118" s="167">
        <f t="shared" si="25"/>
        <v>12.907125000000002</v>
      </c>
      <c r="U118" s="167">
        <f t="shared" si="26"/>
        <v>11.174441249999999</v>
      </c>
      <c r="V118" s="168">
        <f t="shared" si="27"/>
        <v>13.493812499999999</v>
      </c>
    </row>
    <row r="119" spans="1:22" s="176" customFormat="1" ht="18" customHeight="1" x14ac:dyDescent="0.25">
      <c r="A119" s="169" t="s">
        <v>505</v>
      </c>
      <c r="B119" s="169" t="s">
        <v>47</v>
      </c>
      <c r="C119" s="169" t="s">
        <v>61</v>
      </c>
      <c r="D119" s="169" t="s">
        <v>499</v>
      </c>
      <c r="E119" s="169" t="s">
        <v>63</v>
      </c>
      <c r="F119" s="169" t="s">
        <v>506</v>
      </c>
      <c r="G119" s="169" t="s">
        <v>507</v>
      </c>
      <c r="H119" s="169" t="s">
        <v>53</v>
      </c>
      <c r="I119" s="170">
        <v>8.52</v>
      </c>
      <c r="J119" s="171">
        <v>75</v>
      </c>
      <c r="K119" s="172">
        <f t="shared" si="19"/>
        <v>14.91</v>
      </c>
      <c r="L119" s="164">
        <f t="shared" si="22"/>
        <v>13.419</v>
      </c>
      <c r="M119" s="164">
        <f t="shared" si="23"/>
        <v>12.779361</v>
      </c>
      <c r="N119" s="162" t="s">
        <v>54</v>
      </c>
      <c r="O119" s="164">
        <v>17.809999999999999</v>
      </c>
      <c r="Q119" s="166">
        <f t="shared" si="28"/>
        <v>14.696265149999999</v>
      </c>
      <c r="R119" s="167">
        <f t="shared" si="29"/>
        <v>16.401</v>
      </c>
      <c r="S119" s="167">
        <f t="shared" si="30"/>
        <v>14.91</v>
      </c>
      <c r="T119" s="167">
        <f t="shared" si="25"/>
        <v>14.760900000000001</v>
      </c>
      <c r="U119" s="167">
        <f t="shared" si="26"/>
        <v>12.779361</v>
      </c>
      <c r="V119" s="168">
        <f t="shared" si="27"/>
        <v>15.431849999999999</v>
      </c>
    </row>
    <row r="120" spans="1:22" s="176" customFormat="1" ht="18" customHeight="1" x14ac:dyDescent="0.25">
      <c r="A120" s="169" t="s">
        <v>508</v>
      </c>
      <c r="B120" s="169" t="s">
        <v>47</v>
      </c>
      <c r="C120" s="169" t="s">
        <v>61</v>
      </c>
      <c r="D120" s="169" t="s">
        <v>499</v>
      </c>
      <c r="E120" s="169" t="s">
        <v>63</v>
      </c>
      <c r="F120" s="169" t="s">
        <v>509</v>
      </c>
      <c r="G120" s="169" t="s">
        <v>510</v>
      </c>
      <c r="H120" s="169" t="s">
        <v>53</v>
      </c>
      <c r="I120" s="170">
        <v>9.85</v>
      </c>
      <c r="J120" s="171">
        <v>75</v>
      </c>
      <c r="K120" s="172">
        <f t="shared" si="19"/>
        <v>17.237500000000001</v>
      </c>
      <c r="L120" s="164">
        <f t="shared" si="22"/>
        <v>15.513750000000002</v>
      </c>
      <c r="M120" s="164">
        <f t="shared" si="23"/>
        <v>14.77426125</v>
      </c>
      <c r="N120" s="162" t="s">
        <v>54</v>
      </c>
      <c r="O120" s="164">
        <v>14.78</v>
      </c>
      <c r="Q120" s="166">
        <f t="shared" si="28"/>
        <v>16.9904004375</v>
      </c>
      <c r="R120" s="167">
        <f t="shared" si="29"/>
        <v>18.961250000000003</v>
      </c>
      <c r="S120" s="167">
        <f t="shared" si="30"/>
        <v>17.237500000000001</v>
      </c>
      <c r="T120" s="167">
        <f t="shared" si="25"/>
        <v>17.065125000000002</v>
      </c>
      <c r="U120" s="167">
        <f t="shared" si="26"/>
        <v>14.77426125</v>
      </c>
      <c r="V120" s="168">
        <f t="shared" si="27"/>
        <v>17.840812500000002</v>
      </c>
    </row>
    <row r="121" spans="1:22" s="176" customFormat="1" ht="18" customHeight="1" x14ac:dyDescent="0.25">
      <c r="A121" s="169" t="s">
        <v>511</v>
      </c>
      <c r="B121" s="169" t="s">
        <v>47</v>
      </c>
      <c r="C121" s="169" t="s">
        <v>66</v>
      </c>
      <c r="D121" s="169" t="s">
        <v>512</v>
      </c>
      <c r="E121" s="169" t="s">
        <v>68</v>
      </c>
      <c r="F121" s="169" t="s">
        <v>513</v>
      </c>
      <c r="G121" s="169" t="s">
        <v>514</v>
      </c>
      <c r="H121" s="169" t="s">
        <v>53</v>
      </c>
      <c r="I121" s="170">
        <v>2.95</v>
      </c>
      <c r="J121" s="171">
        <v>75</v>
      </c>
      <c r="K121" s="172">
        <f t="shared" si="19"/>
        <v>5.1625000000000005</v>
      </c>
      <c r="L121" s="164">
        <f t="shared" si="22"/>
        <v>4.6462500000000002</v>
      </c>
      <c r="M121" s="164">
        <f t="shared" si="23"/>
        <v>4.4247787500000006</v>
      </c>
      <c r="N121" s="162" t="s">
        <v>54</v>
      </c>
      <c r="O121" s="164">
        <v>3.26</v>
      </c>
      <c r="Q121" s="166">
        <f t="shared" si="28"/>
        <v>5.0884955625000003</v>
      </c>
      <c r="R121" s="167">
        <f t="shared" si="29"/>
        <v>5.6787500000000009</v>
      </c>
      <c r="S121" s="167">
        <f t="shared" si="30"/>
        <v>5.1625000000000005</v>
      </c>
      <c r="T121" s="167">
        <f t="shared" si="25"/>
        <v>5.1108750000000009</v>
      </c>
      <c r="U121" s="167">
        <f t="shared" si="26"/>
        <v>4.4247787500000006</v>
      </c>
      <c r="V121" s="168">
        <f t="shared" si="27"/>
        <v>5.3431875</v>
      </c>
    </row>
    <row r="122" spans="1:22" s="176" customFormat="1" ht="18" customHeight="1" x14ac:dyDescent="0.25">
      <c r="A122" s="169" t="s">
        <v>515</v>
      </c>
      <c r="B122" s="169" t="s">
        <v>47</v>
      </c>
      <c r="C122" s="169" t="s">
        <v>66</v>
      </c>
      <c r="D122" s="169" t="s">
        <v>512</v>
      </c>
      <c r="E122" s="169" t="s">
        <v>68</v>
      </c>
      <c r="F122" s="169" t="s">
        <v>516</v>
      </c>
      <c r="G122" s="169" t="s">
        <v>517</v>
      </c>
      <c r="H122" s="169" t="s">
        <v>53</v>
      </c>
      <c r="I122" s="170">
        <v>4.25</v>
      </c>
      <c r="J122" s="171">
        <v>75</v>
      </c>
      <c r="K122" s="172">
        <f t="shared" si="19"/>
        <v>7.4375</v>
      </c>
      <c r="L122" s="164">
        <f t="shared" si="22"/>
        <v>6.6937500000000005</v>
      </c>
      <c r="M122" s="164">
        <f t="shared" si="23"/>
        <v>6.3746812500000001</v>
      </c>
      <c r="N122" s="162" t="s">
        <v>54</v>
      </c>
      <c r="O122" s="164">
        <v>4.12</v>
      </c>
      <c r="Q122" s="166">
        <f t="shared" si="28"/>
        <v>7.3308834374999998</v>
      </c>
      <c r="R122" s="167">
        <f t="shared" si="29"/>
        <v>8.1812500000000004</v>
      </c>
      <c r="S122" s="167">
        <f t="shared" si="30"/>
        <v>7.4375</v>
      </c>
      <c r="T122" s="167">
        <f t="shared" si="25"/>
        <v>7.363125000000001</v>
      </c>
      <c r="U122" s="167">
        <f t="shared" si="26"/>
        <v>6.3746812500000001</v>
      </c>
      <c r="V122" s="168">
        <f t="shared" si="27"/>
        <v>7.6978125000000004</v>
      </c>
    </row>
    <row r="123" spans="1:22" s="176" customFormat="1" ht="18" customHeight="1" x14ac:dyDescent="0.25">
      <c r="A123" s="169" t="s">
        <v>518</v>
      </c>
      <c r="B123" s="169" t="s">
        <v>47</v>
      </c>
      <c r="C123" s="169" t="s">
        <v>66</v>
      </c>
      <c r="D123" s="169" t="s">
        <v>512</v>
      </c>
      <c r="E123" s="169" t="s">
        <v>68</v>
      </c>
      <c r="F123" s="169" t="s">
        <v>519</v>
      </c>
      <c r="G123" s="169" t="s">
        <v>520</v>
      </c>
      <c r="H123" s="169" t="s">
        <v>53</v>
      </c>
      <c r="I123" s="170">
        <v>6.45</v>
      </c>
      <c r="J123" s="171">
        <v>75</v>
      </c>
      <c r="K123" s="172">
        <f t="shared" si="19"/>
        <v>11.2875</v>
      </c>
      <c r="L123" s="164">
        <f t="shared" si="22"/>
        <v>10.15875</v>
      </c>
      <c r="M123" s="164">
        <f t="shared" si="23"/>
        <v>9.6745162499999999</v>
      </c>
      <c r="N123" s="162" t="s">
        <v>54</v>
      </c>
      <c r="O123" s="164">
        <v>9.81</v>
      </c>
      <c r="Q123" s="166">
        <f t="shared" si="28"/>
        <v>11.125693687499998</v>
      </c>
      <c r="R123" s="167">
        <f t="shared" si="29"/>
        <v>12.41625</v>
      </c>
      <c r="S123" s="167">
        <f t="shared" si="30"/>
        <v>11.2875</v>
      </c>
      <c r="T123" s="167">
        <f t="shared" si="25"/>
        <v>11.174625000000001</v>
      </c>
      <c r="U123" s="167">
        <f t="shared" si="26"/>
        <v>9.6745162499999999</v>
      </c>
      <c r="V123" s="168">
        <f t="shared" si="27"/>
        <v>11.682562499999998</v>
      </c>
    </row>
    <row r="124" spans="1:22" s="176" customFormat="1" ht="18" customHeight="1" x14ac:dyDescent="0.25">
      <c r="A124" s="169" t="s">
        <v>521</v>
      </c>
      <c r="B124" s="169" t="s">
        <v>47</v>
      </c>
      <c r="C124" s="169" t="s">
        <v>66</v>
      </c>
      <c r="D124" s="169" t="s">
        <v>512</v>
      </c>
      <c r="E124" s="169" t="s">
        <v>68</v>
      </c>
      <c r="F124" s="169" t="s">
        <v>522</v>
      </c>
      <c r="G124" s="169" t="s">
        <v>523</v>
      </c>
      <c r="H124" s="169" t="s">
        <v>53</v>
      </c>
      <c r="I124" s="170">
        <v>8.65</v>
      </c>
      <c r="J124" s="171">
        <v>75</v>
      </c>
      <c r="K124" s="172">
        <f t="shared" si="19"/>
        <v>15.137500000000001</v>
      </c>
      <c r="L124" s="164">
        <f t="shared" si="22"/>
        <v>13.623750000000001</v>
      </c>
      <c r="M124" s="164">
        <f t="shared" si="23"/>
        <v>12.97435125</v>
      </c>
      <c r="N124" s="162" t="s">
        <v>54</v>
      </c>
      <c r="O124" s="164">
        <v>12.98</v>
      </c>
      <c r="Q124" s="166">
        <f t="shared" si="28"/>
        <v>14.920503937499999</v>
      </c>
      <c r="R124" s="167">
        <f t="shared" si="29"/>
        <v>16.651250000000001</v>
      </c>
      <c r="S124" s="167">
        <f t="shared" si="30"/>
        <v>15.137500000000001</v>
      </c>
      <c r="T124" s="167">
        <f t="shared" si="25"/>
        <v>14.986125000000003</v>
      </c>
      <c r="U124" s="167">
        <f t="shared" si="26"/>
        <v>12.97435125</v>
      </c>
      <c r="V124" s="168">
        <f t="shared" si="27"/>
        <v>15.6673125</v>
      </c>
    </row>
    <row r="125" spans="1:22" s="176" customFormat="1" ht="18" customHeight="1" x14ac:dyDescent="0.25">
      <c r="A125" s="169" t="s">
        <v>524</v>
      </c>
      <c r="B125" s="169" t="s">
        <v>47</v>
      </c>
      <c r="C125" s="169" t="s">
        <v>66</v>
      </c>
      <c r="D125" s="169" t="s">
        <v>525</v>
      </c>
      <c r="E125" s="169" t="s">
        <v>68</v>
      </c>
      <c r="F125" s="169" t="s">
        <v>526</v>
      </c>
      <c r="G125" s="169" t="s">
        <v>527</v>
      </c>
      <c r="H125" s="169" t="s">
        <v>53</v>
      </c>
      <c r="I125" s="170">
        <v>1.5</v>
      </c>
      <c r="J125" s="171">
        <v>75</v>
      </c>
      <c r="K125" s="172">
        <f t="shared" si="19"/>
        <v>2.625</v>
      </c>
      <c r="L125" s="164">
        <f t="shared" si="22"/>
        <v>2.3625000000000003</v>
      </c>
      <c r="M125" s="164">
        <f t="shared" si="23"/>
        <v>2.2498874999999998</v>
      </c>
      <c r="N125" s="162" t="s">
        <v>54</v>
      </c>
      <c r="O125" s="164">
        <v>2.21</v>
      </c>
      <c r="Q125" s="166">
        <f t="shared" si="28"/>
        <v>2.5873706249999997</v>
      </c>
      <c r="R125" s="167">
        <f t="shared" si="29"/>
        <v>2.8875000000000002</v>
      </c>
      <c r="S125" s="167">
        <f t="shared" si="30"/>
        <v>2.625</v>
      </c>
      <c r="T125" s="167">
        <f t="shared" si="25"/>
        <v>2.5987500000000003</v>
      </c>
      <c r="U125" s="167">
        <f t="shared" si="26"/>
        <v>2.2498874999999998</v>
      </c>
      <c r="V125" s="168">
        <f t="shared" si="27"/>
        <v>2.7168749999999999</v>
      </c>
    </row>
    <row r="126" spans="1:22" s="176" customFormat="1" ht="18" customHeight="1" x14ac:dyDescent="0.25">
      <c r="A126" s="169" t="s">
        <v>528</v>
      </c>
      <c r="B126" s="169" t="s">
        <v>145</v>
      </c>
      <c r="C126" s="169" t="s">
        <v>529</v>
      </c>
      <c r="D126" s="169" t="s">
        <v>530</v>
      </c>
      <c r="E126" s="169" t="s">
        <v>63</v>
      </c>
      <c r="F126" s="169" t="s">
        <v>530</v>
      </c>
      <c r="G126" s="169" t="s">
        <v>531</v>
      </c>
      <c r="H126" s="169" t="s">
        <v>53</v>
      </c>
      <c r="I126" s="170">
        <v>2.1</v>
      </c>
      <c r="J126" s="171">
        <v>75</v>
      </c>
      <c r="K126" s="172">
        <f>I126*1.75</f>
        <v>3.6750000000000003</v>
      </c>
      <c r="L126" s="164">
        <f t="shared" si="22"/>
        <v>3.3075000000000001</v>
      </c>
      <c r="M126" s="164">
        <f t="shared" si="23"/>
        <v>3.1498425000000001</v>
      </c>
      <c r="N126" s="162" t="s">
        <v>54</v>
      </c>
      <c r="O126" s="164">
        <v>0.32</v>
      </c>
      <c r="Q126" s="166">
        <f t="shared" si="28"/>
        <v>3.6223188749999999</v>
      </c>
      <c r="R126" s="167">
        <f t="shared" si="29"/>
        <v>4.0425000000000004</v>
      </c>
      <c r="S126" s="167">
        <f t="shared" si="30"/>
        <v>3.6750000000000003</v>
      </c>
      <c r="T126" s="167">
        <f t="shared" si="25"/>
        <v>3.6382500000000002</v>
      </c>
      <c r="U126" s="167">
        <f t="shared" si="26"/>
        <v>3.1498425000000001</v>
      </c>
      <c r="V126" s="168">
        <f t="shared" si="27"/>
        <v>3.8036249999999998</v>
      </c>
    </row>
    <row r="127" spans="1:22" s="176" customFormat="1" ht="18" customHeight="1" x14ac:dyDescent="0.25">
      <c r="A127" s="180" t="s">
        <v>532</v>
      </c>
      <c r="B127" s="180" t="s">
        <v>72</v>
      </c>
      <c r="C127" s="180" t="s">
        <v>249</v>
      </c>
      <c r="D127" s="180" t="s">
        <v>533</v>
      </c>
      <c r="E127" s="180" t="s">
        <v>534</v>
      </c>
      <c r="F127" s="180" t="s">
        <v>535</v>
      </c>
      <c r="G127" s="181" t="s">
        <v>536</v>
      </c>
      <c r="H127" s="160" t="s">
        <v>53</v>
      </c>
      <c r="I127" s="161">
        <v>169</v>
      </c>
      <c r="J127" s="162">
        <v>75</v>
      </c>
      <c r="K127" s="163">
        <f>I127*1.75</f>
        <v>295.75</v>
      </c>
      <c r="L127" s="182">
        <v>295.75</v>
      </c>
      <c r="M127" s="182">
        <v>295.75</v>
      </c>
      <c r="N127" s="162" t="s">
        <v>54</v>
      </c>
      <c r="O127" s="164">
        <v>308</v>
      </c>
      <c r="Q127" s="166">
        <f>K127*1.15</f>
        <v>340.11249999999995</v>
      </c>
      <c r="R127" s="167">
        <f t="shared" si="29"/>
        <v>325.32500000000005</v>
      </c>
      <c r="S127" s="167">
        <f t="shared" si="30"/>
        <v>295.75</v>
      </c>
      <c r="T127" s="167">
        <f>K127*1.1</f>
        <v>325.32500000000005</v>
      </c>
      <c r="U127" s="167">
        <f>K127</f>
        <v>295.75</v>
      </c>
      <c r="V127" s="168">
        <f>K127*1.15</f>
        <v>340.11249999999995</v>
      </c>
    </row>
    <row r="128" spans="1:22" s="176" customFormat="1" ht="18" customHeight="1" x14ac:dyDescent="0.25">
      <c r="A128" s="180" t="s">
        <v>537</v>
      </c>
      <c r="B128" s="180" t="s">
        <v>72</v>
      </c>
      <c r="C128" s="180" t="s">
        <v>249</v>
      </c>
      <c r="D128" s="180" t="s">
        <v>538</v>
      </c>
      <c r="E128" s="180" t="s">
        <v>539</v>
      </c>
      <c r="F128" s="180" t="s">
        <v>540</v>
      </c>
      <c r="G128" s="181" t="s">
        <v>541</v>
      </c>
      <c r="H128" s="160" t="s">
        <v>53</v>
      </c>
      <c r="I128" s="161">
        <v>69.989999999999995</v>
      </c>
      <c r="J128" s="162">
        <v>75</v>
      </c>
      <c r="K128" s="163">
        <v>82.01</v>
      </c>
      <c r="L128" s="182">
        <v>82.01</v>
      </c>
      <c r="M128" s="182">
        <v>82.01</v>
      </c>
      <c r="N128" s="162" t="s">
        <v>54</v>
      </c>
      <c r="O128" s="164">
        <v>104.25</v>
      </c>
      <c r="Q128" s="166">
        <f>K128*1.15</f>
        <v>94.311499999999995</v>
      </c>
      <c r="R128" s="167">
        <f t="shared" si="29"/>
        <v>90.211000000000013</v>
      </c>
      <c r="S128" s="167">
        <f t="shared" si="30"/>
        <v>82.01</v>
      </c>
      <c r="T128" s="167">
        <f t="shared" ref="T128:T138" si="31">K128*1.1</f>
        <v>90.211000000000013</v>
      </c>
      <c r="U128" s="167">
        <f t="shared" ref="U128:U138" si="32">K128</f>
        <v>82.01</v>
      </c>
      <c r="V128" s="168">
        <f t="shared" ref="V128:V138" si="33">K128*1.15</f>
        <v>94.311499999999995</v>
      </c>
    </row>
    <row r="129" spans="1:22" s="165" customFormat="1" ht="18" customHeight="1" x14ac:dyDescent="0.25">
      <c r="A129" s="180" t="s">
        <v>542</v>
      </c>
      <c r="B129" s="180" t="s">
        <v>72</v>
      </c>
      <c r="C129" s="180" t="s">
        <v>249</v>
      </c>
      <c r="D129" s="180" t="s">
        <v>543</v>
      </c>
      <c r="E129" s="180" t="s">
        <v>539</v>
      </c>
      <c r="F129" s="143" t="s">
        <v>2501</v>
      </c>
      <c r="G129" s="181" t="s">
        <v>545</v>
      </c>
      <c r="H129" s="160" t="s">
        <v>53</v>
      </c>
      <c r="I129" s="161">
        <v>46.86</v>
      </c>
      <c r="J129" s="162">
        <v>75</v>
      </c>
      <c r="K129" s="163">
        <v>122.48</v>
      </c>
      <c r="L129" s="182">
        <v>122.48</v>
      </c>
      <c r="M129" s="182">
        <v>122.48</v>
      </c>
      <c r="N129" s="162" t="s">
        <v>54</v>
      </c>
      <c r="O129" s="164">
        <v>75.17</v>
      </c>
      <c r="Q129" s="166">
        <f t="shared" ref="Q128:Q138" si="34">K129*1.15</f>
        <v>140.852</v>
      </c>
      <c r="R129" s="167">
        <f t="shared" si="29"/>
        <v>134.72800000000001</v>
      </c>
      <c r="S129" s="167">
        <f t="shared" si="30"/>
        <v>122.48</v>
      </c>
      <c r="T129" s="167">
        <f t="shared" si="31"/>
        <v>134.72800000000001</v>
      </c>
      <c r="U129" s="167">
        <f t="shared" si="32"/>
        <v>122.48</v>
      </c>
      <c r="V129" s="168">
        <f t="shared" si="33"/>
        <v>140.852</v>
      </c>
    </row>
    <row r="130" spans="1:22" s="176" customFormat="1" ht="18" customHeight="1" x14ac:dyDescent="0.25">
      <c r="A130" s="180" t="s">
        <v>546</v>
      </c>
      <c r="B130" s="180" t="s">
        <v>72</v>
      </c>
      <c r="C130" s="184" t="s">
        <v>78</v>
      </c>
      <c r="D130" s="180" t="s">
        <v>547</v>
      </c>
      <c r="E130" s="180" t="s">
        <v>539</v>
      </c>
      <c r="F130" s="180" t="s">
        <v>548</v>
      </c>
      <c r="G130" s="181" t="s">
        <v>549</v>
      </c>
      <c r="H130" s="160" t="s">
        <v>53</v>
      </c>
      <c r="I130" s="161">
        <v>69</v>
      </c>
      <c r="J130" s="162">
        <v>75</v>
      </c>
      <c r="K130" s="163">
        <f t="shared" ref="K130:K193" si="35">I130*1.75</f>
        <v>120.75</v>
      </c>
      <c r="L130" s="182">
        <v>120.75</v>
      </c>
      <c r="M130" s="182">
        <v>120.75</v>
      </c>
      <c r="N130" s="162" t="s">
        <v>54</v>
      </c>
      <c r="O130" s="164">
        <v>109</v>
      </c>
      <c r="Q130" s="166">
        <f t="shared" si="34"/>
        <v>138.86249999999998</v>
      </c>
      <c r="R130" s="167">
        <f t="shared" ref="R130:R161" si="36">K130*1.1</f>
        <v>132.82500000000002</v>
      </c>
      <c r="S130" s="167">
        <f t="shared" ref="S130:S161" si="37">K130</f>
        <v>120.75</v>
      </c>
      <c r="T130" s="167">
        <f t="shared" si="31"/>
        <v>132.82500000000002</v>
      </c>
      <c r="U130" s="167">
        <f t="shared" si="32"/>
        <v>120.75</v>
      </c>
      <c r="V130" s="168">
        <f t="shared" si="33"/>
        <v>138.86249999999998</v>
      </c>
    </row>
    <row r="131" spans="1:22" s="176" customFormat="1" ht="18" customHeight="1" x14ac:dyDescent="0.25">
      <c r="A131" s="180" t="s">
        <v>550</v>
      </c>
      <c r="B131" s="180" t="s">
        <v>72</v>
      </c>
      <c r="C131" s="184" t="s">
        <v>78</v>
      </c>
      <c r="D131" s="180" t="s">
        <v>551</v>
      </c>
      <c r="E131" s="180" t="s">
        <v>539</v>
      </c>
      <c r="F131" s="180" t="s">
        <v>552</v>
      </c>
      <c r="G131" s="181" t="s">
        <v>553</v>
      </c>
      <c r="H131" s="160" t="s">
        <v>53</v>
      </c>
      <c r="I131" s="161">
        <v>59.95</v>
      </c>
      <c r="J131" s="162">
        <v>75</v>
      </c>
      <c r="K131" s="163">
        <f t="shared" si="35"/>
        <v>104.91250000000001</v>
      </c>
      <c r="L131" s="182">
        <v>104.94</v>
      </c>
      <c r="M131" s="182">
        <v>104.94</v>
      </c>
      <c r="N131" s="162" t="s">
        <v>54</v>
      </c>
      <c r="O131" s="164">
        <v>112.23</v>
      </c>
      <c r="Q131" s="166">
        <f t="shared" si="34"/>
        <v>120.64937500000001</v>
      </c>
      <c r="R131" s="167">
        <f t="shared" si="36"/>
        <v>115.40375000000002</v>
      </c>
      <c r="S131" s="167">
        <f t="shared" si="37"/>
        <v>104.91250000000001</v>
      </c>
      <c r="T131" s="167">
        <f t="shared" si="31"/>
        <v>115.40375000000002</v>
      </c>
      <c r="U131" s="167">
        <f t="shared" si="32"/>
        <v>104.91250000000001</v>
      </c>
      <c r="V131" s="168">
        <f t="shared" si="33"/>
        <v>120.64937500000001</v>
      </c>
    </row>
    <row r="132" spans="1:22" s="176" customFormat="1" ht="18" customHeight="1" x14ac:dyDescent="0.25">
      <c r="A132" s="180" t="s">
        <v>554</v>
      </c>
      <c r="B132" s="180" t="s">
        <v>72</v>
      </c>
      <c r="C132" s="184" t="s">
        <v>78</v>
      </c>
      <c r="D132" s="180" t="s">
        <v>555</v>
      </c>
      <c r="E132" s="180" t="s">
        <v>539</v>
      </c>
      <c r="F132" s="180" t="s">
        <v>556</v>
      </c>
      <c r="G132" s="181" t="s">
        <v>557</v>
      </c>
      <c r="H132" s="160" t="s">
        <v>53</v>
      </c>
      <c r="I132" s="161">
        <v>78</v>
      </c>
      <c r="J132" s="162">
        <v>75</v>
      </c>
      <c r="K132" s="163">
        <f t="shared" si="35"/>
        <v>136.5</v>
      </c>
      <c r="L132" s="182">
        <v>136.5</v>
      </c>
      <c r="M132" s="182">
        <v>136.5</v>
      </c>
      <c r="N132" s="162" t="s">
        <v>54</v>
      </c>
      <c r="O132" s="164">
        <v>140.85</v>
      </c>
      <c r="Q132" s="166">
        <f t="shared" si="34"/>
        <v>156.97499999999999</v>
      </c>
      <c r="R132" s="167">
        <f t="shared" si="36"/>
        <v>150.15</v>
      </c>
      <c r="S132" s="167">
        <f t="shared" si="37"/>
        <v>136.5</v>
      </c>
      <c r="T132" s="167">
        <f t="shared" si="31"/>
        <v>150.15</v>
      </c>
      <c r="U132" s="167">
        <f t="shared" si="32"/>
        <v>136.5</v>
      </c>
      <c r="V132" s="168">
        <f t="shared" si="33"/>
        <v>156.97499999999999</v>
      </c>
    </row>
    <row r="133" spans="1:22" s="176" customFormat="1" ht="18" customHeight="1" x14ac:dyDescent="0.25">
      <c r="A133" s="180" t="s">
        <v>558</v>
      </c>
      <c r="B133" s="180" t="s">
        <v>72</v>
      </c>
      <c r="C133" s="184" t="s">
        <v>84</v>
      </c>
      <c r="D133" s="180" t="s">
        <v>559</v>
      </c>
      <c r="E133" s="180" t="s">
        <v>74</v>
      </c>
      <c r="F133" s="180" t="s">
        <v>559</v>
      </c>
      <c r="G133" s="183" t="s">
        <v>560</v>
      </c>
      <c r="H133" s="160" t="s">
        <v>53</v>
      </c>
      <c r="I133" s="161">
        <v>109.99</v>
      </c>
      <c r="J133" s="162">
        <v>75</v>
      </c>
      <c r="K133" s="163">
        <f t="shared" si="35"/>
        <v>192.48249999999999</v>
      </c>
      <c r="L133" s="182">
        <v>192.48</v>
      </c>
      <c r="M133" s="182">
        <v>192.48</v>
      </c>
      <c r="N133" s="162" t="s">
        <v>54</v>
      </c>
      <c r="O133" s="164">
        <v>162.6</v>
      </c>
      <c r="Q133" s="166">
        <f t="shared" si="34"/>
        <v>221.35487499999996</v>
      </c>
      <c r="R133" s="167">
        <f t="shared" si="36"/>
        <v>211.73075</v>
      </c>
      <c r="S133" s="167">
        <f t="shared" si="37"/>
        <v>192.48249999999999</v>
      </c>
      <c r="T133" s="167">
        <f t="shared" si="31"/>
        <v>211.73075</v>
      </c>
      <c r="U133" s="167">
        <f t="shared" si="32"/>
        <v>192.48249999999999</v>
      </c>
      <c r="V133" s="168">
        <f t="shared" si="33"/>
        <v>221.35487499999996</v>
      </c>
    </row>
    <row r="134" spans="1:22" s="176" customFormat="1" ht="18" customHeight="1" x14ac:dyDescent="0.25">
      <c r="A134" s="180" t="s">
        <v>561</v>
      </c>
      <c r="B134" s="180" t="s">
        <v>72</v>
      </c>
      <c r="C134" s="180" t="s">
        <v>562</v>
      </c>
      <c r="D134" s="180" t="s">
        <v>563</v>
      </c>
      <c r="E134" s="180" t="s">
        <v>539</v>
      </c>
      <c r="F134" s="180" t="s">
        <v>564</v>
      </c>
      <c r="G134" s="181" t="s">
        <v>565</v>
      </c>
      <c r="H134" s="160" t="s">
        <v>53</v>
      </c>
      <c r="I134" s="161">
        <v>10.9</v>
      </c>
      <c r="J134" s="162">
        <v>75</v>
      </c>
      <c r="K134" s="163">
        <f t="shared" si="35"/>
        <v>19.074999999999999</v>
      </c>
      <c r="L134" s="182">
        <v>19.079999999999998</v>
      </c>
      <c r="M134" s="182">
        <v>19.079999999999998</v>
      </c>
      <c r="N134" s="162" t="s">
        <v>54</v>
      </c>
      <c r="O134" s="164">
        <v>16.16</v>
      </c>
      <c r="Q134" s="166">
        <f t="shared" si="34"/>
        <v>21.936249999999998</v>
      </c>
      <c r="R134" s="167">
        <f t="shared" si="36"/>
        <v>20.982500000000002</v>
      </c>
      <c r="S134" s="167">
        <f t="shared" si="37"/>
        <v>19.074999999999999</v>
      </c>
      <c r="T134" s="167">
        <f t="shared" si="31"/>
        <v>20.982500000000002</v>
      </c>
      <c r="U134" s="167">
        <f t="shared" si="32"/>
        <v>19.074999999999999</v>
      </c>
      <c r="V134" s="168">
        <f t="shared" si="33"/>
        <v>21.936249999999998</v>
      </c>
    </row>
    <row r="135" spans="1:22" s="176" customFormat="1" ht="18" customHeight="1" x14ac:dyDescent="0.25">
      <c r="A135" s="180" t="s">
        <v>566</v>
      </c>
      <c r="B135" s="180" t="s">
        <v>72</v>
      </c>
      <c r="C135" s="180" t="s">
        <v>562</v>
      </c>
      <c r="D135" s="180" t="s">
        <v>567</v>
      </c>
      <c r="E135" s="180" t="s">
        <v>539</v>
      </c>
      <c r="F135" s="180" t="s">
        <v>568</v>
      </c>
      <c r="G135" s="181" t="s">
        <v>569</v>
      </c>
      <c r="H135" s="160" t="s">
        <v>53</v>
      </c>
      <c r="I135" s="161">
        <v>5.99</v>
      </c>
      <c r="J135" s="162">
        <v>75</v>
      </c>
      <c r="K135" s="163">
        <f t="shared" si="35"/>
        <v>10.4825</v>
      </c>
      <c r="L135" s="182">
        <v>10.48</v>
      </c>
      <c r="M135" s="182">
        <v>10.48</v>
      </c>
      <c r="N135" s="162" t="s">
        <v>54</v>
      </c>
      <c r="O135" s="164">
        <v>6.72</v>
      </c>
      <c r="Q135" s="166">
        <f t="shared" si="34"/>
        <v>12.054874999999999</v>
      </c>
      <c r="R135" s="167">
        <f t="shared" si="36"/>
        <v>11.530750000000001</v>
      </c>
      <c r="S135" s="167">
        <f t="shared" si="37"/>
        <v>10.4825</v>
      </c>
      <c r="T135" s="167">
        <f t="shared" si="31"/>
        <v>11.530750000000001</v>
      </c>
      <c r="U135" s="167">
        <f t="shared" si="32"/>
        <v>10.4825</v>
      </c>
      <c r="V135" s="168">
        <f t="shared" si="33"/>
        <v>12.054874999999999</v>
      </c>
    </row>
    <row r="136" spans="1:22" s="176" customFormat="1" ht="18" customHeight="1" x14ac:dyDescent="0.25">
      <c r="A136" s="180" t="s">
        <v>570</v>
      </c>
      <c r="B136" s="180" t="s">
        <v>72</v>
      </c>
      <c r="C136" s="180" t="s">
        <v>562</v>
      </c>
      <c r="D136" s="180" t="s">
        <v>571</v>
      </c>
      <c r="E136" s="180" t="s">
        <v>539</v>
      </c>
      <c r="F136" s="180" t="s">
        <v>572</v>
      </c>
      <c r="G136" s="181" t="s">
        <v>573</v>
      </c>
      <c r="H136" s="160" t="s">
        <v>53</v>
      </c>
      <c r="I136" s="161">
        <v>32.9</v>
      </c>
      <c r="J136" s="162">
        <v>75</v>
      </c>
      <c r="K136" s="163">
        <f t="shared" si="35"/>
        <v>57.574999999999996</v>
      </c>
      <c r="L136" s="182">
        <v>57.58</v>
      </c>
      <c r="M136" s="182">
        <v>57.58</v>
      </c>
      <c r="N136" s="162" t="s">
        <v>54</v>
      </c>
      <c r="O136" s="164">
        <v>39.770000000000003</v>
      </c>
      <c r="Q136" s="166">
        <f t="shared" si="34"/>
        <v>66.211249999999993</v>
      </c>
      <c r="R136" s="167">
        <f t="shared" si="36"/>
        <v>63.332500000000003</v>
      </c>
      <c r="S136" s="167">
        <f t="shared" si="37"/>
        <v>57.574999999999996</v>
      </c>
      <c r="T136" s="167">
        <f t="shared" si="31"/>
        <v>63.332500000000003</v>
      </c>
      <c r="U136" s="167">
        <f t="shared" si="32"/>
        <v>57.574999999999996</v>
      </c>
      <c r="V136" s="168">
        <f t="shared" si="33"/>
        <v>66.211249999999993</v>
      </c>
    </row>
    <row r="137" spans="1:22" s="176" customFormat="1" ht="18" customHeight="1" x14ac:dyDescent="0.25">
      <c r="A137" s="184" t="s">
        <v>574</v>
      </c>
      <c r="B137" s="184" t="s">
        <v>72</v>
      </c>
      <c r="C137" s="180" t="s">
        <v>562</v>
      </c>
      <c r="D137" s="184" t="s">
        <v>575</v>
      </c>
      <c r="E137" s="184" t="s">
        <v>539</v>
      </c>
      <c r="F137" s="184" t="s">
        <v>576</v>
      </c>
      <c r="G137" s="183" t="s">
        <v>577</v>
      </c>
      <c r="H137" s="169" t="s">
        <v>53</v>
      </c>
      <c r="I137" s="170">
        <v>5.99</v>
      </c>
      <c r="J137" s="171">
        <v>75</v>
      </c>
      <c r="K137" s="172">
        <f t="shared" si="35"/>
        <v>10.4825</v>
      </c>
      <c r="L137" s="182">
        <v>10.48</v>
      </c>
      <c r="M137" s="182">
        <v>10.48</v>
      </c>
      <c r="N137" s="162" t="s">
        <v>54</v>
      </c>
      <c r="O137" s="164">
        <v>7.88</v>
      </c>
      <c r="Q137" s="166">
        <f t="shared" si="34"/>
        <v>12.054874999999999</v>
      </c>
      <c r="R137" s="167">
        <f t="shared" si="36"/>
        <v>11.530750000000001</v>
      </c>
      <c r="S137" s="167">
        <f t="shared" si="37"/>
        <v>10.4825</v>
      </c>
      <c r="T137" s="167">
        <f t="shared" si="31"/>
        <v>11.530750000000001</v>
      </c>
      <c r="U137" s="167">
        <f t="shared" si="32"/>
        <v>10.4825</v>
      </c>
      <c r="V137" s="168">
        <f t="shared" si="33"/>
        <v>12.054874999999999</v>
      </c>
    </row>
    <row r="138" spans="1:22" s="176" customFormat="1" ht="18" customHeight="1" x14ac:dyDescent="0.25">
      <c r="A138" s="184" t="s">
        <v>578</v>
      </c>
      <c r="B138" s="180" t="s">
        <v>145</v>
      </c>
      <c r="C138" s="180" t="s">
        <v>579</v>
      </c>
      <c r="D138" s="184" t="s">
        <v>580</v>
      </c>
      <c r="E138" s="184" t="s">
        <v>581</v>
      </c>
      <c r="F138" s="184" t="s">
        <v>582</v>
      </c>
      <c r="G138" s="184" t="s">
        <v>583</v>
      </c>
      <c r="H138" s="169" t="s">
        <v>53</v>
      </c>
      <c r="I138" s="170">
        <v>36.53</v>
      </c>
      <c r="J138" s="171">
        <v>75</v>
      </c>
      <c r="K138" s="189">
        <v>63.93</v>
      </c>
      <c r="L138" s="182">
        <v>63.93</v>
      </c>
      <c r="M138" s="182">
        <v>63.93</v>
      </c>
      <c r="N138" s="162" t="s">
        <v>54</v>
      </c>
      <c r="O138" s="164">
        <v>52</v>
      </c>
      <c r="Q138" s="166">
        <f t="shared" si="34"/>
        <v>73.519499999999994</v>
      </c>
      <c r="R138" s="167">
        <f t="shared" si="36"/>
        <v>70.323000000000008</v>
      </c>
      <c r="S138" s="167">
        <f t="shared" si="37"/>
        <v>63.93</v>
      </c>
      <c r="T138" s="167">
        <f t="shared" si="31"/>
        <v>70.323000000000008</v>
      </c>
      <c r="U138" s="167">
        <f t="shared" si="32"/>
        <v>63.93</v>
      </c>
      <c r="V138" s="168">
        <f t="shared" si="33"/>
        <v>73.519499999999994</v>
      </c>
    </row>
    <row r="139" spans="1:22" s="165" customFormat="1" ht="18" customHeight="1" x14ac:dyDescent="0.25">
      <c r="A139" s="169" t="s">
        <v>584</v>
      </c>
      <c r="B139" s="169" t="s">
        <v>72</v>
      </c>
      <c r="C139" s="169" t="s">
        <v>92</v>
      </c>
      <c r="D139" s="169" t="s">
        <v>585</v>
      </c>
      <c r="E139" s="169" t="s">
        <v>63</v>
      </c>
      <c r="F139" s="169" t="s">
        <v>586</v>
      </c>
      <c r="G139" s="169" t="s">
        <v>587</v>
      </c>
      <c r="H139" s="169" t="s">
        <v>53</v>
      </c>
      <c r="I139" s="170">
        <v>0.69</v>
      </c>
      <c r="J139" s="171">
        <v>75</v>
      </c>
      <c r="K139" s="172">
        <f t="shared" si="35"/>
        <v>1.2075</v>
      </c>
      <c r="L139" s="164">
        <f t="shared" ref="L139:L194" si="38">K139*0.9</f>
        <v>1.0867500000000001</v>
      </c>
      <c r="M139" s="164">
        <f t="shared" ref="M139:M194" si="39">K139*0.8571</f>
        <v>1.03494825</v>
      </c>
      <c r="N139" s="162" t="s">
        <v>54</v>
      </c>
      <c r="O139" s="164">
        <v>0.93</v>
      </c>
      <c r="Q139" s="166">
        <f t="shared" ref="Q139:Q161" si="40">(K139*0.8571)*1.15</f>
        <v>1.1901904875</v>
      </c>
      <c r="R139" s="167">
        <f t="shared" si="36"/>
        <v>1.3282500000000002</v>
      </c>
      <c r="S139" s="167">
        <f t="shared" si="37"/>
        <v>1.2075</v>
      </c>
      <c r="T139" s="167">
        <f t="shared" ref="T139:T194" si="41">(K139*0.9)*1.1</f>
        <v>1.1954250000000002</v>
      </c>
      <c r="U139" s="167">
        <f t="shared" ref="U139:U194" si="42">(K139*0.8571)</f>
        <v>1.03494825</v>
      </c>
      <c r="V139" s="168">
        <f t="shared" ref="V139:V194" si="43">(K139*0.9)*1.15</f>
        <v>1.2497625000000001</v>
      </c>
    </row>
    <row r="140" spans="1:22" s="165" customFormat="1" ht="18" customHeight="1" x14ac:dyDescent="0.25">
      <c r="A140" s="169" t="s">
        <v>588</v>
      </c>
      <c r="B140" s="169" t="s">
        <v>72</v>
      </c>
      <c r="C140" s="169" t="s">
        <v>92</v>
      </c>
      <c r="D140" s="169" t="s">
        <v>589</v>
      </c>
      <c r="E140" s="169" t="s">
        <v>63</v>
      </c>
      <c r="F140" s="169" t="s">
        <v>590</v>
      </c>
      <c r="G140" s="169" t="s">
        <v>591</v>
      </c>
      <c r="H140" s="169" t="s">
        <v>53</v>
      </c>
      <c r="I140" s="170">
        <v>4.6500000000000004</v>
      </c>
      <c r="J140" s="171">
        <v>75</v>
      </c>
      <c r="K140" s="172">
        <f t="shared" si="35"/>
        <v>8.1375000000000011</v>
      </c>
      <c r="L140" s="164">
        <f t="shared" si="38"/>
        <v>7.3237500000000013</v>
      </c>
      <c r="M140" s="164">
        <f t="shared" si="39"/>
        <v>6.9746512500000009</v>
      </c>
      <c r="N140" s="162" t="s">
        <v>54</v>
      </c>
      <c r="O140" s="164">
        <v>6.74</v>
      </c>
      <c r="Q140" s="166">
        <f t="shared" si="40"/>
        <v>8.0208489375000003</v>
      </c>
      <c r="R140" s="167">
        <f t="shared" si="36"/>
        <v>8.9512500000000017</v>
      </c>
      <c r="S140" s="167">
        <f t="shared" si="37"/>
        <v>8.1375000000000011</v>
      </c>
      <c r="T140" s="167">
        <f t="shared" si="41"/>
        <v>8.0561250000000015</v>
      </c>
      <c r="U140" s="167">
        <f t="shared" si="42"/>
        <v>6.9746512500000009</v>
      </c>
      <c r="V140" s="168">
        <f t="shared" si="43"/>
        <v>8.4223125000000003</v>
      </c>
    </row>
    <row r="141" spans="1:22" s="176" customFormat="1" ht="18" customHeight="1" x14ac:dyDescent="0.25">
      <c r="A141" s="169" t="s">
        <v>592</v>
      </c>
      <c r="B141" s="169" t="s">
        <v>72</v>
      </c>
      <c r="C141" s="169" t="s">
        <v>92</v>
      </c>
      <c r="D141" s="169" t="s">
        <v>593</v>
      </c>
      <c r="E141" s="169" t="s">
        <v>63</v>
      </c>
      <c r="F141" s="169" t="s">
        <v>594</v>
      </c>
      <c r="G141" s="169" t="s">
        <v>595</v>
      </c>
      <c r="H141" s="169" t="s">
        <v>53</v>
      </c>
      <c r="I141" s="170">
        <v>0.89249999999999996</v>
      </c>
      <c r="J141" s="171">
        <v>75</v>
      </c>
      <c r="K141" s="172">
        <f t="shared" si="35"/>
        <v>1.5618749999999999</v>
      </c>
      <c r="L141" s="164">
        <f t="shared" si="38"/>
        <v>1.4056875</v>
      </c>
      <c r="M141" s="164">
        <f t="shared" si="39"/>
        <v>1.3386830624999999</v>
      </c>
      <c r="N141" s="162" t="s">
        <v>54</v>
      </c>
      <c r="O141" s="164">
        <v>1.19</v>
      </c>
      <c r="Q141" s="166">
        <f t="shared" si="40"/>
        <v>1.5394855218749999</v>
      </c>
      <c r="R141" s="167">
        <f t="shared" si="36"/>
        <v>1.7180625</v>
      </c>
      <c r="S141" s="167">
        <f t="shared" si="37"/>
        <v>1.5618749999999999</v>
      </c>
      <c r="T141" s="167">
        <f t="shared" si="41"/>
        <v>1.5462562500000001</v>
      </c>
      <c r="U141" s="167">
        <f t="shared" si="42"/>
        <v>1.3386830624999999</v>
      </c>
      <c r="V141" s="168">
        <f t="shared" si="43"/>
        <v>1.6165406249999998</v>
      </c>
    </row>
    <row r="142" spans="1:22" s="176" customFormat="1" ht="18" customHeight="1" x14ac:dyDescent="0.25">
      <c r="A142" s="169" t="s">
        <v>596</v>
      </c>
      <c r="B142" s="169" t="s">
        <v>72</v>
      </c>
      <c r="C142" s="169" t="s">
        <v>92</v>
      </c>
      <c r="D142" s="169" t="s">
        <v>597</v>
      </c>
      <c r="E142" s="169" t="s">
        <v>63</v>
      </c>
      <c r="F142" s="169" t="s">
        <v>597</v>
      </c>
      <c r="G142" s="169" t="s">
        <v>598</v>
      </c>
      <c r="H142" s="169" t="s">
        <v>53</v>
      </c>
      <c r="I142" s="170">
        <v>0.55000000000000004</v>
      </c>
      <c r="J142" s="171">
        <v>75</v>
      </c>
      <c r="K142" s="172">
        <f t="shared" si="35"/>
        <v>0.96250000000000013</v>
      </c>
      <c r="L142" s="164">
        <f t="shared" si="38"/>
        <v>0.86625000000000019</v>
      </c>
      <c r="M142" s="164">
        <f t="shared" si="39"/>
        <v>0.82495875000000007</v>
      </c>
      <c r="N142" s="162" t="s">
        <v>54</v>
      </c>
      <c r="O142" s="164">
        <v>0.84</v>
      </c>
      <c r="Q142" s="166">
        <f t="shared" si="40"/>
        <v>0.94870256249999996</v>
      </c>
      <c r="R142" s="167">
        <f t="shared" si="36"/>
        <v>1.0587500000000003</v>
      </c>
      <c r="S142" s="167">
        <f t="shared" si="37"/>
        <v>0.96250000000000013</v>
      </c>
      <c r="T142" s="167">
        <f t="shared" si="41"/>
        <v>0.95287500000000025</v>
      </c>
      <c r="U142" s="167">
        <f t="shared" si="42"/>
        <v>0.82495875000000007</v>
      </c>
      <c r="V142" s="168">
        <f t="shared" si="43"/>
        <v>0.99618750000000011</v>
      </c>
    </row>
    <row r="143" spans="1:22" s="165" customFormat="1" ht="18" customHeight="1" x14ac:dyDescent="0.25">
      <c r="A143" s="174" t="s">
        <v>599</v>
      </c>
      <c r="B143" s="174" t="s">
        <v>72</v>
      </c>
      <c r="C143" s="174" t="s">
        <v>92</v>
      </c>
      <c r="D143" s="174" t="s">
        <v>600</v>
      </c>
      <c r="E143" s="174" t="s">
        <v>63</v>
      </c>
      <c r="F143" s="174" t="s">
        <v>601</v>
      </c>
      <c r="G143" s="174" t="s">
        <v>602</v>
      </c>
      <c r="H143" s="174" t="s">
        <v>53</v>
      </c>
      <c r="I143" s="170">
        <v>1.95</v>
      </c>
      <c r="J143" s="171">
        <v>75</v>
      </c>
      <c r="K143" s="172">
        <f t="shared" si="35"/>
        <v>3.4125000000000001</v>
      </c>
      <c r="L143" s="164">
        <f t="shared" si="38"/>
        <v>3.07125</v>
      </c>
      <c r="M143" s="164">
        <f t="shared" si="39"/>
        <v>2.92485375</v>
      </c>
      <c r="N143" s="162" t="s">
        <v>54</v>
      </c>
      <c r="O143" s="164">
        <v>2.2400000000000002</v>
      </c>
      <c r="Q143" s="166">
        <f t="shared" si="40"/>
        <v>3.3635818124999997</v>
      </c>
      <c r="R143" s="167">
        <f t="shared" si="36"/>
        <v>3.7537500000000006</v>
      </c>
      <c r="S143" s="167">
        <f t="shared" si="37"/>
        <v>3.4125000000000001</v>
      </c>
      <c r="T143" s="167">
        <f t="shared" si="41"/>
        <v>3.3783750000000001</v>
      </c>
      <c r="U143" s="167">
        <f t="shared" si="42"/>
        <v>2.92485375</v>
      </c>
      <c r="V143" s="168">
        <f t="shared" si="43"/>
        <v>3.5319374999999997</v>
      </c>
    </row>
    <row r="144" spans="1:22" s="165" customFormat="1" ht="18" customHeight="1" x14ac:dyDescent="0.25">
      <c r="A144" s="169" t="s">
        <v>603</v>
      </c>
      <c r="B144" s="169" t="s">
        <v>72</v>
      </c>
      <c r="C144" s="169" t="s">
        <v>92</v>
      </c>
      <c r="D144" s="169" t="s">
        <v>604</v>
      </c>
      <c r="E144" s="169" t="s">
        <v>63</v>
      </c>
      <c r="F144" s="169" t="s">
        <v>605</v>
      </c>
      <c r="G144" s="169" t="s">
        <v>606</v>
      </c>
      <c r="H144" s="169" t="s">
        <v>53</v>
      </c>
      <c r="I144" s="170">
        <v>0.79</v>
      </c>
      <c r="J144" s="171">
        <v>75</v>
      </c>
      <c r="K144" s="172">
        <f t="shared" si="35"/>
        <v>1.3825000000000001</v>
      </c>
      <c r="L144" s="164">
        <f t="shared" si="38"/>
        <v>1.2442500000000001</v>
      </c>
      <c r="M144" s="164">
        <f t="shared" si="39"/>
        <v>1.18494075</v>
      </c>
      <c r="N144" s="162" t="s">
        <v>54</v>
      </c>
      <c r="O144" s="164">
        <v>1.06</v>
      </c>
      <c r="Q144" s="166">
        <f t="shared" si="40"/>
        <v>1.3626818624999999</v>
      </c>
      <c r="R144" s="167">
        <f t="shared" si="36"/>
        <v>1.5207500000000003</v>
      </c>
      <c r="S144" s="167">
        <f t="shared" si="37"/>
        <v>1.3825000000000001</v>
      </c>
      <c r="T144" s="167">
        <f t="shared" si="41"/>
        <v>1.3686750000000001</v>
      </c>
      <c r="U144" s="167">
        <f t="shared" si="42"/>
        <v>1.18494075</v>
      </c>
      <c r="V144" s="168">
        <f t="shared" si="43"/>
        <v>1.4308875000000001</v>
      </c>
    </row>
    <row r="145" spans="1:22" s="165" customFormat="1" ht="18" customHeight="1" x14ac:dyDescent="0.25">
      <c r="A145" s="160" t="s">
        <v>607</v>
      </c>
      <c r="B145" s="160" t="s">
        <v>72</v>
      </c>
      <c r="C145" s="169" t="s">
        <v>92</v>
      </c>
      <c r="D145" s="160" t="s">
        <v>608</v>
      </c>
      <c r="E145" s="160" t="s">
        <v>63</v>
      </c>
      <c r="F145" s="160" t="s">
        <v>608</v>
      </c>
      <c r="G145" s="173" t="s">
        <v>609</v>
      </c>
      <c r="H145" s="160" t="s">
        <v>53</v>
      </c>
      <c r="I145" s="161">
        <v>9.98</v>
      </c>
      <c r="J145" s="162">
        <v>75</v>
      </c>
      <c r="K145" s="163">
        <f t="shared" si="35"/>
        <v>17.465</v>
      </c>
      <c r="L145" s="164">
        <f t="shared" si="38"/>
        <v>15.718500000000001</v>
      </c>
      <c r="M145" s="164">
        <f t="shared" si="39"/>
        <v>14.969251499999999</v>
      </c>
      <c r="N145" s="162" t="s">
        <v>54</v>
      </c>
      <c r="O145" s="164">
        <v>13.39</v>
      </c>
      <c r="Q145" s="166">
        <f t="shared" si="40"/>
        <v>17.214639224999996</v>
      </c>
      <c r="R145" s="167">
        <f t="shared" si="36"/>
        <v>19.211500000000001</v>
      </c>
      <c r="S145" s="167">
        <f t="shared" si="37"/>
        <v>17.465</v>
      </c>
      <c r="T145" s="167">
        <f t="shared" si="41"/>
        <v>17.290350000000004</v>
      </c>
      <c r="U145" s="167">
        <f t="shared" si="42"/>
        <v>14.969251499999999</v>
      </c>
      <c r="V145" s="168">
        <f t="shared" si="43"/>
        <v>18.076274999999999</v>
      </c>
    </row>
    <row r="146" spans="1:22" s="176" customFormat="1" ht="18" customHeight="1" x14ac:dyDescent="0.25">
      <c r="A146" s="169" t="s">
        <v>610</v>
      </c>
      <c r="B146" s="169" t="s">
        <v>72</v>
      </c>
      <c r="C146" s="169" t="s">
        <v>92</v>
      </c>
      <c r="D146" s="169" t="s">
        <v>611</v>
      </c>
      <c r="E146" s="169" t="s">
        <v>63</v>
      </c>
      <c r="F146" s="169" t="s">
        <v>611</v>
      </c>
      <c r="G146" s="169" t="s">
        <v>612</v>
      </c>
      <c r="H146" s="169" t="s">
        <v>53</v>
      </c>
      <c r="I146" s="170">
        <v>2.5</v>
      </c>
      <c r="J146" s="171">
        <v>75</v>
      </c>
      <c r="K146" s="172">
        <f t="shared" si="35"/>
        <v>4.375</v>
      </c>
      <c r="L146" s="164">
        <f t="shared" si="38"/>
        <v>3.9375</v>
      </c>
      <c r="M146" s="164">
        <f t="shared" si="39"/>
        <v>3.7498125</v>
      </c>
      <c r="N146" s="162" t="s">
        <v>54</v>
      </c>
      <c r="O146" s="164">
        <v>2.83</v>
      </c>
      <c r="Q146" s="166">
        <f t="shared" si="40"/>
        <v>4.3122843749999999</v>
      </c>
      <c r="R146" s="167">
        <f t="shared" si="36"/>
        <v>4.8125</v>
      </c>
      <c r="S146" s="167">
        <f t="shared" si="37"/>
        <v>4.375</v>
      </c>
      <c r="T146" s="167">
        <f t="shared" si="41"/>
        <v>4.3312500000000007</v>
      </c>
      <c r="U146" s="167">
        <f t="shared" si="42"/>
        <v>3.7498125</v>
      </c>
      <c r="V146" s="168">
        <f t="shared" si="43"/>
        <v>4.5281249999999993</v>
      </c>
    </row>
    <row r="147" spans="1:22" s="176" customFormat="1" ht="18" customHeight="1" x14ac:dyDescent="0.25">
      <c r="A147" s="169" t="s">
        <v>613</v>
      </c>
      <c r="B147" s="169" t="s">
        <v>72</v>
      </c>
      <c r="C147" s="169" t="s">
        <v>92</v>
      </c>
      <c r="D147" s="169" t="s">
        <v>614</v>
      </c>
      <c r="E147" s="169" t="s">
        <v>63</v>
      </c>
      <c r="F147" s="169" t="s">
        <v>614</v>
      </c>
      <c r="G147" s="169" t="s">
        <v>615</v>
      </c>
      <c r="H147" s="169" t="s">
        <v>53</v>
      </c>
      <c r="I147" s="170">
        <v>11.55</v>
      </c>
      <c r="J147" s="171">
        <v>75</v>
      </c>
      <c r="K147" s="172">
        <f t="shared" si="35"/>
        <v>20.212500000000002</v>
      </c>
      <c r="L147" s="164">
        <f t="shared" si="38"/>
        <v>18.191250000000004</v>
      </c>
      <c r="M147" s="164">
        <f t="shared" si="39"/>
        <v>17.324133750000001</v>
      </c>
      <c r="N147" s="162" t="s">
        <v>54</v>
      </c>
      <c r="O147" s="164">
        <v>9.25</v>
      </c>
      <c r="Q147" s="166">
        <f t="shared" si="40"/>
        <v>19.922753812500002</v>
      </c>
      <c r="R147" s="167">
        <f t="shared" si="36"/>
        <v>22.233750000000004</v>
      </c>
      <c r="S147" s="167">
        <f t="shared" si="37"/>
        <v>20.212500000000002</v>
      </c>
      <c r="T147" s="167">
        <f t="shared" si="41"/>
        <v>20.010375000000007</v>
      </c>
      <c r="U147" s="167">
        <f t="shared" si="42"/>
        <v>17.324133750000001</v>
      </c>
      <c r="V147" s="168">
        <f t="shared" si="43"/>
        <v>20.919937500000003</v>
      </c>
    </row>
    <row r="148" spans="1:22" s="176" customFormat="1" ht="18" customHeight="1" x14ac:dyDescent="0.25">
      <c r="A148" s="169" t="s">
        <v>616</v>
      </c>
      <c r="B148" s="169" t="s">
        <v>72</v>
      </c>
      <c r="C148" s="169" t="s">
        <v>92</v>
      </c>
      <c r="D148" s="169" t="s">
        <v>617</v>
      </c>
      <c r="E148" s="169" t="s">
        <v>63</v>
      </c>
      <c r="F148" s="169" t="s">
        <v>617</v>
      </c>
      <c r="G148" s="169" t="s">
        <v>618</v>
      </c>
      <c r="H148" s="169" t="s">
        <v>53</v>
      </c>
      <c r="I148" s="170">
        <v>1.7</v>
      </c>
      <c r="J148" s="171">
        <v>75</v>
      </c>
      <c r="K148" s="172">
        <f t="shared" si="35"/>
        <v>2.9750000000000001</v>
      </c>
      <c r="L148" s="164">
        <f t="shared" si="38"/>
        <v>2.6775000000000002</v>
      </c>
      <c r="M148" s="164">
        <f t="shared" si="39"/>
        <v>2.5498725000000002</v>
      </c>
      <c r="N148" s="162" t="s">
        <v>54</v>
      </c>
      <c r="O148" s="164">
        <v>2.2799999999999998</v>
      </c>
      <c r="Q148" s="166">
        <f t="shared" si="40"/>
        <v>2.9323533749999999</v>
      </c>
      <c r="R148" s="167">
        <f t="shared" si="36"/>
        <v>3.2725000000000004</v>
      </c>
      <c r="S148" s="167">
        <f t="shared" si="37"/>
        <v>2.9750000000000001</v>
      </c>
      <c r="T148" s="167">
        <f t="shared" si="41"/>
        <v>2.9452500000000006</v>
      </c>
      <c r="U148" s="167">
        <f t="shared" si="42"/>
        <v>2.5498725000000002</v>
      </c>
      <c r="V148" s="168">
        <f t="shared" si="43"/>
        <v>3.0791249999999999</v>
      </c>
    </row>
    <row r="149" spans="1:22" s="176" customFormat="1" ht="18" customHeight="1" x14ac:dyDescent="0.25">
      <c r="A149" s="169" t="s">
        <v>619</v>
      </c>
      <c r="B149" s="169" t="s">
        <v>72</v>
      </c>
      <c r="C149" s="169" t="s">
        <v>92</v>
      </c>
      <c r="D149" s="169" t="s">
        <v>620</v>
      </c>
      <c r="E149" s="169" t="s">
        <v>63</v>
      </c>
      <c r="F149" s="169" t="s">
        <v>620</v>
      </c>
      <c r="G149" s="169" t="s">
        <v>621</v>
      </c>
      <c r="H149" s="169" t="s">
        <v>53</v>
      </c>
      <c r="I149" s="170">
        <v>1.84</v>
      </c>
      <c r="J149" s="171">
        <v>75</v>
      </c>
      <c r="K149" s="172">
        <f t="shared" si="35"/>
        <v>3.22</v>
      </c>
      <c r="L149" s="164">
        <f t="shared" si="38"/>
        <v>2.8980000000000001</v>
      </c>
      <c r="M149" s="164">
        <f t="shared" si="39"/>
        <v>2.759862</v>
      </c>
      <c r="N149" s="162" t="s">
        <v>54</v>
      </c>
      <c r="O149" s="164">
        <v>3.47</v>
      </c>
      <c r="Q149" s="166">
        <f t="shared" si="40"/>
        <v>3.1738412999999999</v>
      </c>
      <c r="R149" s="167">
        <f t="shared" si="36"/>
        <v>3.5420000000000007</v>
      </c>
      <c r="S149" s="167">
        <f t="shared" si="37"/>
        <v>3.22</v>
      </c>
      <c r="T149" s="167">
        <f t="shared" si="41"/>
        <v>3.1878000000000002</v>
      </c>
      <c r="U149" s="167">
        <f t="shared" si="42"/>
        <v>2.759862</v>
      </c>
      <c r="V149" s="168">
        <f t="shared" si="43"/>
        <v>3.3327</v>
      </c>
    </row>
    <row r="150" spans="1:22" s="176" customFormat="1" ht="18" customHeight="1" x14ac:dyDescent="0.25">
      <c r="A150" s="169" t="s">
        <v>622</v>
      </c>
      <c r="B150" s="169" t="s">
        <v>145</v>
      </c>
      <c r="C150" s="169" t="s">
        <v>529</v>
      </c>
      <c r="D150" s="169" t="s">
        <v>623</v>
      </c>
      <c r="E150" s="169" t="s">
        <v>63</v>
      </c>
      <c r="F150" s="169" t="s">
        <v>623</v>
      </c>
      <c r="G150" s="169" t="s">
        <v>624</v>
      </c>
      <c r="H150" s="169" t="s">
        <v>53</v>
      </c>
      <c r="I150" s="170">
        <v>14</v>
      </c>
      <c r="J150" s="171">
        <v>75</v>
      </c>
      <c r="K150" s="172">
        <f t="shared" si="35"/>
        <v>24.5</v>
      </c>
      <c r="L150" s="164">
        <f t="shared" si="38"/>
        <v>22.05</v>
      </c>
      <c r="M150" s="164">
        <f t="shared" si="39"/>
        <v>20.998950000000001</v>
      </c>
      <c r="N150" s="162" t="s">
        <v>54</v>
      </c>
      <c r="O150" s="164">
        <v>41.34</v>
      </c>
      <c r="Q150" s="166">
        <f t="shared" si="40"/>
        <v>24.148792499999999</v>
      </c>
      <c r="R150" s="167">
        <f t="shared" si="36"/>
        <v>26.950000000000003</v>
      </c>
      <c r="S150" s="167">
        <f t="shared" si="37"/>
        <v>24.5</v>
      </c>
      <c r="T150" s="167">
        <f t="shared" si="41"/>
        <v>24.255000000000003</v>
      </c>
      <c r="U150" s="167">
        <f t="shared" si="42"/>
        <v>20.998950000000001</v>
      </c>
      <c r="V150" s="168">
        <f t="shared" si="43"/>
        <v>25.357499999999998</v>
      </c>
    </row>
    <row r="151" spans="1:22" s="176" customFormat="1" ht="18" customHeight="1" x14ac:dyDescent="0.25">
      <c r="A151" s="160" t="s">
        <v>625</v>
      </c>
      <c r="B151" s="160" t="s">
        <v>145</v>
      </c>
      <c r="C151" s="160" t="s">
        <v>146</v>
      </c>
      <c r="D151" s="160" t="s">
        <v>626</v>
      </c>
      <c r="E151" s="160" t="s">
        <v>63</v>
      </c>
      <c r="F151" s="160" t="s">
        <v>626</v>
      </c>
      <c r="G151" s="173" t="s">
        <v>627</v>
      </c>
      <c r="H151" s="160" t="s">
        <v>53</v>
      </c>
      <c r="I151" s="161">
        <v>5.45</v>
      </c>
      <c r="J151" s="162">
        <v>75</v>
      </c>
      <c r="K151" s="163">
        <f t="shared" si="35"/>
        <v>9.5374999999999996</v>
      </c>
      <c r="L151" s="164">
        <f t="shared" si="38"/>
        <v>8.5837500000000002</v>
      </c>
      <c r="M151" s="164">
        <f t="shared" si="39"/>
        <v>8.1745912499999989</v>
      </c>
      <c r="N151" s="162" t="s">
        <v>54</v>
      </c>
      <c r="O151" s="164">
        <v>4.3600000000000003</v>
      </c>
      <c r="Q151" s="166">
        <f t="shared" si="40"/>
        <v>9.4007799374999976</v>
      </c>
      <c r="R151" s="167">
        <f t="shared" si="36"/>
        <v>10.491250000000001</v>
      </c>
      <c r="S151" s="167">
        <f t="shared" si="37"/>
        <v>9.5374999999999996</v>
      </c>
      <c r="T151" s="167">
        <f t="shared" si="41"/>
        <v>9.4421250000000008</v>
      </c>
      <c r="U151" s="167">
        <f t="shared" si="42"/>
        <v>8.1745912499999989</v>
      </c>
      <c r="V151" s="168">
        <f t="shared" si="43"/>
        <v>9.8713125000000002</v>
      </c>
    </row>
    <row r="152" spans="1:22" s="176" customFormat="1" ht="18" customHeight="1" x14ac:dyDescent="0.25">
      <c r="A152" s="169" t="s">
        <v>628</v>
      </c>
      <c r="B152" s="160" t="s">
        <v>145</v>
      </c>
      <c r="C152" s="169" t="s">
        <v>146</v>
      </c>
      <c r="D152" s="169" t="s">
        <v>629</v>
      </c>
      <c r="E152" s="169" t="s">
        <v>63</v>
      </c>
      <c r="F152" s="169" t="s">
        <v>629</v>
      </c>
      <c r="G152" s="169" t="s">
        <v>630</v>
      </c>
      <c r="H152" s="169" t="s">
        <v>53</v>
      </c>
      <c r="I152" s="170">
        <v>1.55</v>
      </c>
      <c r="J152" s="171">
        <v>75</v>
      </c>
      <c r="K152" s="172">
        <f t="shared" si="35"/>
        <v>2.7124999999999999</v>
      </c>
      <c r="L152" s="164">
        <f t="shared" si="38"/>
        <v>2.4412500000000001</v>
      </c>
      <c r="M152" s="164">
        <f t="shared" si="39"/>
        <v>2.3248837499999997</v>
      </c>
      <c r="N152" s="162" t="s">
        <v>54</v>
      </c>
      <c r="O152" s="164">
        <v>2.08</v>
      </c>
      <c r="Q152" s="166">
        <f t="shared" si="40"/>
        <v>2.6736163124999996</v>
      </c>
      <c r="R152" s="167">
        <f t="shared" si="36"/>
        <v>2.9837500000000001</v>
      </c>
      <c r="S152" s="167">
        <f t="shared" si="37"/>
        <v>2.7124999999999999</v>
      </c>
      <c r="T152" s="167">
        <f t="shared" si="41"/>
        <v>2.6853750000000005</v>
      </c>
      <c r="U152" s="167">
        <f t="shared" si="42"/>
        <v>2.3248837499999997</v>
      </c>
      <c r="V152" s="168">
        <f t="shared" si="43"/>
        <v>2.8074374999999998</v>
      </c>
    </row>
    <row r="153" spans="1:22" s="176" customFormat="1" ht="18" customHeight="1" x14ac:dyDescent="0.25">
      <c r="A153" s="169" t="s">
        <v>631</v>
      </c>
      <c r="B153" s="169" t="s">
        <v>163</v>
      </c>
      <c r="C153" s="169" t="s">
        <v>632</v>
      </c>
      <c r="D153" s="169" t="s">
        <v>633</v>
      </c>
      <c r="E153" s="169" t="s">
        <v>63</v>
      </c>
      <c r="F153" s="169" t="s">
        <v>633</v>
      </c>
      <c r="G153" s="175" t="s">
        <v>634</v>
      </c>
      <c r="H153" s="169" t="s">
        <v>53</v>
      </c>
      <c r="I153" s="170">
        <v>58.325000000000003</v>
      </c>
      <c r="J153" s="171">
        <v>75</v>
      </c>
      <c r="K153" s="172">
        <f t="shared" si="35"/>
        <v>102.06875000000001</v>
      </c>
      <c r="L153" s="164">
        <f t="shared" si="38"/>
        <v>91.861875000000012</v>
      </c>
      <c r="M153" s="164">
        <f t="shared" si="39"/>
        <v>87.483125625</v>
      </c>
      <c r="N153" s="162" t="s">
        <v>54</v>
      </c>
      <c r="O153" s="164">
        <v>94.4</v>
      </c>
      <c r="Q153" s="166">
        <f t="shared" si="40"/>
        <v>100.60559446875</v>
      </c>
      <c r="R153" s="167">
        <f t="shared" si="36"/>
        <v>112.27562500000002</v>
      </c>
      <c r="S153" s="167">
        <f t="shared" si="37"/>
        <v>102.06875000000001</v>
      </c>
      <c r="T153" s="167">
        <f t="shared" si="41"/>
        <v>101.04806250000001</v>
      </c>
      <c r="U153" s="167">
        <f t="shared" si="42"/>
        <v>87.483125625</v>
      </c>
      <c r="V153" s="168">
        <f t="shared" si="43"/>
        <v>105.64115625000001</v>
      </c>
    </row>
    <row r="154" spans="1:22" s="176" customFormat="1" ht="18" customHeight="1" x14ac:dyDescent="0.25">
      <c r="A154" s="169" t="s">
        <v>635</v>
      </c>
      <c r="B154" s="169" t="s">
        <v>163</v>
      </c>
      <c r="C154" s="169" t="s">
        <v>164</v>
      </c>
      <c r="D154" s="169" t="s">
        <v>636</v>
      </c>
      <c r="E154" s="169" t="s">
        <v>63</v>
      </c>
      <c r="F154" s="169" t="s">
        <v>636</v>
      </c>
      <c r="G154" s="169" t="s">
        <v>637</v>
      </c>
      <c r="H154" s="169" t="s">
        <v>53</v>
      </c>
      <c r="I154" s="170">
        <v>24.99</v>
      </c>
      <c r="J154" s="171">
        <v>75</v>
      </c>
      <c r="K154" s="172">
        <f t="shared" si="35"/>
        <v>43.732499999999995</v>
      </c>
      <c r="L154" s="164">
        <f t="shared" si="38"/>
        <v>39.359249999999996</v>
      </c>
      <c r="M154" s="164">
        <f t="shared" si="39"/>
        <v>37.483125749999992</v>
      </c>
      <c r="N154" s="162" t="s">
        <v>54</v>
      </c>
      <c r="O154" s="164">
        <v>41.87</v>
      </c>
      <c r="Q154" s="166">
        <f t="shared" si="40"/>
        <v>43.105594612499985</v>
      </c>
      <c r="R154" s="167">
        <f t="shared" si="36"/>
        <v>48.10575</v>
      </c>
      <c r="S154" s="167">
        <f t="shared" si="37"/>
        <v>43.732499999999995</v>
      </c>
      <c r="T154" s="167">
        <f t="shared" si="41"/>
        <v>43.295175</v>
      </c>
      <c r="U154" s="167">
        <f t="shared" si="42"/>
        <v>37.483125749999992</v>
      </c>
      <c r="V154" s="168">
        <f t="shared" si="43"/>
        <v>45.263137499999992</v>
      </c>
    </row>
    <row r="155" spans="1:22" s="176" customFormat="1" ht="18" customHeight="1" x14ac:dyDescent="0.25">
      <c r="A155" s="169" t="s">
        <v>638</v>
      </c>
      <c r="B155" s="160" t="s">
        <v>145</v>
      </c>
      <c r="C155" s="169" t="s">
        <v>150</v>
      </c>
      <c r="D155" s="169" t="s">
        <v>639</v>
      </c>
      <c r="E155" s="169" t="s">
        <v>63</v>
      </c>
      <c r="F155" s="169" t="s">
        <v>639</v>
      </c>
      <c r="G155" s="169" t="s">
        <v>640</v>
      </c>
      <c r="H155" s="169" t="s">
        <v>53</v>
      </c>
      <c r="I155" s="170">
        <v>21.95</v>
      </c>
      <c r="J155" s="171">
        <v>75</v>
      </c>
      <c r="K155" s="172">
        <f t="shared" si="35"/>
        <v>38.412500000000001</v>
      </c>
      <c r="L155" s="164">
        <f t="shared" si="38"/>
        <v>34.571249999999999</v>
      </c>
      <c r="M155" s="164">
        <f t="shared" si="39"/>
        <v>32.923353749999997</v>
      </c>
      <c r="N155" s="162" t="s">
        <v>54</v>
      </c>
      <c r="O155" s="164">
        <v>32.93</v>
      </c>
      <c r="Q155" s="166">
        <f t="shared" si="40"/>
        <v>37.861856812499994</v>
      </c>
      <c r="R155" s="167">
        <f t="shared" si="36"/>
        <v>42.253750000000004</v>
      </c>
      <c r="S155" s="167">
        <f t="shared" si="37"/>
        <v>38.412500000000001</v>
      </c>
      <c r="T155" s="167">
        <f t="shared" si="41"/>
        <v>38.028375000000004</v>
      </c>
      <c r="U155" s="167">
        <f t="shared" si="42"/>
        <v>32.923353749999997</v>
      </c>
      <c r="V155" s="168">
        <f t="shared" si="43"/>
        <v>39.756937499999999</v>
      </c>
    </row>
    <row r="156" spans="1:22" s="176" customFormat="1" ht="18" customHeight="1" x14ac:dyDescent="0.25">
      <c r="A156" s="169" t="s">
        <v>641</v>
      </c>
      <c r="B156" s="160" t="s">
        <v>145</v>
      </c>
      <c r="C156" s="169" t="s">
        <v>529</v>
      </c>
      <c r="D156" s="169" t="s">
        <v>642</v>
      </c>
      <c r="E156" s="169" t="s">
        <v>63</v>
      </c>
      <c r="F156" s="169" t="s">
        <v>642</v>
      </c>
      <c r="G156" s="169" t="s">
        <v>643</v>
      </c>
      <c r="H156" s="169" t="s">
        <v>53</v>
      </c>
      <c r="I156" s="170">
        <v>3.85</v>
      </c>
      <c r="J156" s="171">
        <v>75</v>
      </c>
      <c r="K156" s="172">
        <f t="shared" si="35"/>
        <v>6.7374999999999998</v>
      </c>
      <c r="L156" s="164">
        <f t="shared" si="38"/>
        <v>6.0637499999999998</v>
      </c>
      <c r="M156" s="164">
        <f t="shared" si="39"/>
        <v>5.7747112499999993</v>
      </c>
      <c r="N156" s="162" t="s">
        <v>54</v>
      </c>
      <c r="O156" s="164">
        <v>5.78</v>
      </c>
      <c r="Q156" s="166">
        <f t="shared" si="40"/>
        <v>6.6409179374999985</v>
      </c>
      <c r="R156" s="167">
        <f t="shared" si="36"/>
        <v>7.4112500000000008</v>
      </c>
      <c r="S156" s="167">
        <f t="shared" si="37"/>
        <v>6.7374999999999998</v>
      </c>
      <c r="T156" s="167">
        <f t="shared" si="41"/>
        <v>6.6701250000000005</v>
      </c>
      <c r="U156" s="167">
        <f t="shared" si="42"/>
        <v>5.7747112499999993</v>
      </c>
      <c r="V156" s="168">
        <f t="shared" si="43"/>
        <v>6.9733124999999996</v>
      </c>
    </row>
    <row r="157" spans="1:22" s="176" customFormat="1" ht="18" customHeight="1" x14ac:dyDescent="0.25">
      <c r="A157" s="169" t="s">
        <v>644</v>
      </c>
      <c r="B157" s="160" t="s">
        <v>145</v>
      </c>
      <c r="C157" s="169" t="s">
        <v>645</v>
      </c>
      <c r="D157" s="169" t="s">
        <v>646</v>
      </c>
      <c r="E157" s="169" t="s">
        <v>647</v>
      </c>
      <c r="F157" s="169" t="s">
        <v>648</v>
      </c>
      <c r="G157" s="169" t="s">
        <v>649</v>
      </c>
      <c r="H157" s="169" t="s">
        <v>53</v>
      </c>
      <c r="I157" s="170">
        <v>1.95</v>
      </c>
      <c r="J157" s="171">
        <v>75</v>
      </c>
      <c r="K157" s="172">
        <f t="shared" si="35"/>
        <v>3.4125000000000001</v>
      </c>
      <c r="L157" s="164">
        <f t="shared" si="38"/>
        <v>3.07125</v>
      </c>
      <c r="M157" s="164">
        <f t="shared" si="39"/>
        <v>2.92485375</v>
      </c>
      <c r="N157" s="162" t="s">
        <v>54</v>
      </c>
      <c r="O157" s="164">
        <v>6.6</v>
      </c>
      <c r="Q157" s="166">
        <f t="shared" si="40"/>
        <v>3.3635818124999997</v>
      </c>
      <c r="R157" s="167">
        <f t="shared" si="36"/>
        <v>3.7537500000000006</v>
      </c>
      <c r="S157" s="167">
        <f t="shared" si="37"/>
        <v>3.4125000000000001</v>
      </c>
      <c r="T157" s="167">
        <f t="shared" si="41"/>
        <v>3.3783750000000001</v>
      </c>
      <c r="U157" s="167">
        <f t="shared" si="42"/>
        <v>2.92485375</v>
      </c>
      <c r="V157" s="168">
        <f t="shared" si="43"/>
        <v>3.5319374999999997</v>
      </c>
    </row>
    <row r="158" spans="1:22" s="176" customFormat="1" ht="18" customHeight="1" x14ac:dyDescent="0.25">
      <c r="A158" s="169" t="s">
        <v>650</v>
      </c>
      <c r="B158" s="160" t="s">
        <v>145</v>
      </c>
      <c r="C158" s="169" t="s">
        <v>645</v>
      </c>
      <c r="D158" s="169" t="s">
        <v>646</v>
      </c>
      <c r="E158" s="169" t="s">
        <v>651</v>
      </c>
      <c r="F158" s="169" t="s">
        <v>648</v>
      </c>
      <c r="G158" s="169" t="s">
        <v>652</v>
      </c>
      <c r="H158" s="169" t="s">
        <v>53</v>
      </c>
      <c r="I158" s="170">
        <v>1.95</v>
      </c>
      <c r="J158" s="171">
        <v>75</v>
      </c>
      <c r="K158" s="172">
        <f t="shared" si="35"/>
        <v>3.4125000000000001</v>
      </c>
      <c r="L158" s="164">
        <f t="shared" si="38"/>
        <v>3.07125</v>
      </c>
      <c r="M158" s="164">
        <f t="shared" si="39"/>
        <v>2.92485375</v>
      </c>
      <c r="N158" s="162" t="s">
        <v>54</v>
      </c>
      <c r="O158" s="164">
        <v>6.6</v>
      </c>
      <c r="Q158" s="166">
        <f t="shared" si="40"/>
        <v>3.3635818124999997</v>
      </c>
      <c r="R158" s="167">
        <f t="shared" si="36"/>
        <v>3.7537500000000006</v>
      </c>
      <c r="S158" s="167">
        <f t="shared" si="37"/>
        <v>3.4125000000000001</v>
      </c>
      <c r="T158" s="167">
        <f t="shared" si="41"/>
        <v>3.3783750000000001</v>
      </c>
      <c r="U158" s="167">
        <f t="shared" si="42"/>
        <v>2.92485375</v>
      </c>
      <c r="V158" s="168">
        <f t="shared" si="43"/>
        <v>3.5319374999999997</v>
      </c>
    </row>
    <row r="159" spans="1:22" s="176" customFormat="1" ht="18" customHeight="1" x14ac:dyDescent="0.25">
      <c r="A159" s="169" t="s">
        <v>653</v>
      </c>
      <c r="B159" s="160" t="s">
        <v>145</v>
      </c>
      <c r="C159" s="169" t="s">
        <v>645</v>
      </c>
      <c r="D159" s="169" t="s">
        <v>646</v>
      </c>
      <c r="E159" s="169" t="s">
        <v>654</v>
      </c>
      <c r="F159" s="169" t="s">
        <v>648</v>
      </c>
      <c r="G159" s="169" t="s">
        <v>655</v>
      </c>
      <c r="H159" s="169" t="s">
        <v>53</v>
      </c>
      <c r="I159" s="170">
        <v>1.95</v>
      </c>
      <c r="J159" s="171">
        <v>75</v>
      </c>
      <c r="K159" s="172">
        <f t="shared" si="35"/>
        <v>3.4125000000000001</v>
      </c>
      <c r="L159" s="164">
        <f t="shared" si="38"/>
        <v>3.07125</v>
      </c>
      <c r="M159" s="164">
        <f t="shared" si="39"/>
        <v>2.92485375</v>
      </c>
      <c r="N159" s="162" t="s">
        <v>54</v>
      </c>
      <c r="O159" s="164">
        <v>6.6</v>
      </c>
      <c r="Q159" s="166">
        <f t="shared" si="40"/>
        <v>3.3635818124999997</v>
      </c>
      <c r="R159" s="167">
        <f t="shared" si="36"/>
        <v>3.7537500000000006</v>
      </c>
      <c r="S159" s="167">
        <f t="shared" si="37"/>
        <v>3.4125000000000001</v>
      </c>
      <c r="T159" s="167">
        <f t="shared" si="41"/>
        <v>3.3783750000000001</v>
      </c>
      <c r="U159" s="167">
        <f t="shared" si="42"/>
        <v>2.92485375</v>
      </c>
      <c r="V159" s="168">
        <f t="shared" si="43"/>
        <v>3.5319374999999997</v>
      </c>
    </row>
    <row r="160" spans="1:22" s="176" customFormat="1" ht="18" customHeight="1" x14ac:dyDescent="0.25">
      <c r="A160" s="169" t="s">
        <v>656</v>
      </c>
      <c r="B160" s="160" t="s">
        <v>145</v>
      </c>
      <c r="C160" s="169" t="s">
        <v>645</v>
      </c>
      <c r="D160" s="169" t="s">
        <v>646</v>
      </c>
      <c r="E160" s="169" t="s">
        <v>657</v>
      </c>
      <c r="F160" s="169" t="s">
        <v>648</v>
      </c>
      <c r="G160" s="169" t="s">
        <v>658</v>
      </c>
      <c r="H160" s="169" t="s">
        <v>53</v>
      </c>
      <c r="I160" s="170">
        <v>1.95</v>
      </c>
      <c r="J160" s="171">
        <v>75</v>
      </c>
      <c r="K160" s="172">
        <f t="shared" si="35"/>
        <v>3.4125000000000001</v>
      </c>
      <c r="L160" s="164">
        <f t="shared" si="38"/>
        <v>3.07125</v>
      </c>
      <c r="M160" s="164">
        <f t="shared" si="39"/>
        <v>2.92485375</v>
      </c>
      <c r="N160" s="162" t="s">
        <v>54</v>
      </c>
      <c r="O160" s="164">
        <v>6.6</v>
      </c>
      <c r="Q160" s="166">
        <f t="shared" si="40"/>
        <v>3.3635818124999997</v>
      </c>
      <c r="R160" s="167">
        <f t="shared" si="36"/>
        <v>3.7537500000000006</v>
      </c>
      <c r="S160" s="167">
        <f t="shared" si="37"/>
        <v>3.4125000000000001</v>
      </c>
      <c r="T160" s="167">
        <f t="shared" si="41"/>
        <v>3.3783750000000001</v>
      </c>
      <c r="U160" s="167">
        <f t="shared" si="42"/>
        <v>2.92485375</v>
      </c>
      <c r="V160" s="168">
        <f t="shared" si="43"/>
        <v>3.5319374999999997</v>
      </c>
    </row>
    <row r="161" spans="1:22" s="176" customFormat="1" ht="18" customHeight="1" x14ac:dyDescent="0.25">
      <c r="A161" s="169" t="s">
        <v>659</v>
      </c>
      <c r="B161" s="160" t="s">
        <v>145</v>
      </c>
      <c r="C161" s="169" t="s">
        <v>645</v>
      </c>
      <c r="D161" s="169" t="s">
        <v>646</v>
      </c>
      <c r="E161" s="169" t="s">
        <v>660</v>
      </c>
      <c r="F161" s="169" t="s">
        <v>648</v>
      </c>
      <c r="G161" s="169" t="s">
        <v>661</v>
      </c>
      <c r="H161" s="169" t="s">
        <v>53</v>
      </c>
      <c r="I161" s="170">
        <v>1.95</v>
      </c>
      <c r="J161" s="171">
        <v>75</v>
      </c>
      <c r="K161" s="172">
        <f t="shared" si="35"/>
        <v>3.4125000000000001</v>
      </c>
      <c r="L161" s="164">
        <f t="shared" si="38"/>
        <v>3.07125</v>
      </c>
      <c r="M161" s="164">
        <f t="shared" si="39"/>
        <v>2.92485375</v>
      </c>
      <c r="N161" s="162" t="s">
        <v>54</v>
      </c>
      <c r="O161" s="164">
        <v>6.6</v>
      </c>
      <c r="Q161" s="166">
        <f t="shared" si="40"/>
        <v>3.3635818124999997</v>
      </c>
      <c r="R161" s="167">
        <f t="shared" si="36"/>
        <v>3.7537500000000006</v>
      </c>
      <c r="S161" s="167">
        <f t="shared" si="37"/>
        <v>3.4125000000000001</v>
      </c>
      <c r="T161" s="167">
        <f t="shared" si="41"/>
        <v>3.3783750000000001</v>
      </c>
      <c r="U161" s="167">
        <f t="shared" si="42"/>
        <v>2.92485375</v>
      </c>
      <c r="V161" s="168">
        <f t="shared" si="43"/>
        <v>3.5319374999999997</v>
      </c>
    </row>
    <row r="162" spans="1:22" s="165" customFormat="1" ht="18" customHeight="1" x14ac:dyDescent="0.25">
      <c r="A162" s="169" t="s">
        <v>662</v>
      </c>
      <c r="B162" s="160" t="s">
        <v>145</v>
      </c>
      <c r="C162" s="169" t="s">
        <v>645</v>
      </c>
      <c r="D162" s="169" t="s">
        <v>646</v>
      </c>
      <c r="E162" s="169" t="s">
        <v>663</v>
      </c>
      <c r="F162" s="169" t="s">
        <v>664</v>
      </c>
      <c r="G162" s="169" t="s">
        <v>665</v>
      </c>
      <c r="H162" s="169" t="s">
        <v>53</v>
      </c>
      <c r="I162" s="170">
        <v>3.9</v>
      </c>
      <c r="J162" s="171"/>
      <c r="K162" s="172">
        <v>7.35</v>
      </c>
      <c r="L162" s="164">
        <f t="shared" si="38"/>
        <v>6.6150000000000002</v>
      </c>
      <c r="M162" s="164">
        <f t="shared" si="39"/>
        <v>6.2996849999999993</v>
      </c>
      <c r="N162" s="162" t="s">
        <v>54</v>
      </c>
      <c r="O162" s="164">
        <v>6.6</v>
      </c>
      <c r="Q162" s="166">
        <f t="shared" ref="Q162:Q194" si="44">(K162*0.8571)*1.15</f>
        <v>7.244637749999999</v>
      </c>
      <c r="R162" s="167">
        <f t="shared" ref="R162:R194" si="45">K162*1.1</f>
        <v>8.0850000000000009</v>
      </c>
      <c r="S162" s="167">
        <f t="shared" ref="S162:S194" si="46">K162</f>
        <v>7.35</v>
      </c>
      <c r="T162" s="167">
        <f t="shared" si="41"/>
        <v>7.2765000000000004</v>
      </c>
      <c r="U162" s="167">
        <f t="shared" si="42"/>
        <v>6.2996849999999993</v>
      </c>
      <c r="V162" s="168">
        <f t="shared" si="43"/>
        <v>7.6072499999999996</v>
      </c>
    </row>
    <row r="163" spans="1:22" s="176" customFormat="1" ht="18" customHeight="1" x14ac:dyDescent="0.25">
      <c r="A163" s="169" t="s">
        <v>666</v>
      </c>
      <c r="B163" s="160" t="s">
        <v>145</v>
      </c>
      <c r="C163" s="169" t="s">
        <v>645</v>
      </c>
      <c r="D163" s="169" t="s">
        <v>646</v>
      </c>
      <c r="E163" s="169" t="s">
        <v>667</v>
      </c>
      <c r="F163" s="169" t="s">
        <v>664</v>
      </c>
      <c r="G163" s="169" t="s">
        <v>668</v>
      </c>
      <c r="H163" s="169" t="s">
        <v>53</v>
      </c>
      <c r="I163" s="170">
        <v>3.9</v>
      </c>
      <c r="J163" s="171">
        <v>75</v>
      </c>
      <c r="K163" s="172">
        <f t="shared" si="35"/>
        <v>6.8250000000000002</v>
      </c>
      <c r="L163" s="164">
        <f t="shared" si="38"/>
        <v>6.1425000000000001</v>
      </c>
      <c r="M163" s="164">
        <f t="shared" si="39"/>
        <v>5.8497075000000001</v>
      </c>
      <c r="N163" s="162" t="s">
        <v>54</v>
      </c>
      <c r="O163" s="164">
        <v>8.4</v>
      </c>
      <c r="Q163" s="166">
        <f t="shared" si="44"/>
        <v>6.7271636249999993</v>
      </c>
      <c r="R163" s="167">
        <f t="shared" si="45"/>
        <v>7.5075000000000012</v>
      </c>
      <c r="S163" s="167">
        <f t="shared" si="46"/>
        <v>6.8250000000000002</v>
      </c>
      <c r="T163" s="167">
        <f t="shared" si="41"/>
        <v>6.7567500000000003</v>
      </c>
      <c r="U163" s="167">
        <f t="shared" si="42"/>
        <v>5.8497075000000001</v>
      </c>
      <c r="V163" s="168">
        <f t="shared" si="43"/>
        <v>7.0638749999999995</v>
      </c>
    </row>
    <row r="164" spans="1:22" s="176" customFormat="1" ht="18" customHeight="1" x14ac:dyDescent="0.25">
      <c r="A164" s="169" t="s">
        <v>669</v>
      </c>
      <c r="B164" s="160" t="s">
        <v>145</v>
      </c>
      <c r="C164" s="169" t="s">
        <v>645</v>
      </c>
      <c r="D164" s="169" t="s">
        <v>646</v>
      </c>
      <c r="E164" s="169" t="s">
        <v>670</v>
      </c>
      <c r="F164" s="169" t="s">
        <v>664</v>
      </c>
      <c r="G164" s="169" t="s">
        <v>671</v>
      </c>
      <c r="H164" s="169" t="s">
        <v>53</v>
      </c>
      <c r="I164" s="170">
        <v>3.9</v>
      </c>
      <c r="J164" s="171">
        <v>75</v>
      </c>
      <c r="K164" s="172">
        <f t="shared" si="35"/>
        <v>6.8250000000000002</v>
      </c>
      <c r="L164" s="164">
        <f t="shared" si="38"/>
        <v>6.1425000000000001</v>
      </c>
      <c r="M164" s="164">
        <f t="shared" si="39"/>
        <v>5.8497075000000001</v>
      </c>
      <c r="N164" s="162" t="s">
        <v>54</v>
      </c>
      <c r="O164" s="164">
        <v>8.4</v>
      </c>
      <c r="Q164" s="166">
        <f t="shared" si="44"/>
        <v>6.7271636249999993</v>
      </c>
      <c r="R164" s="167">
        <f t="shared" si="45"/>
        <v>7.5075000000000012</v>
      </c>
      <c r="S164" s="167">
        <f t="shared" si="46"/>
        <v>6.8250000000000002</v>
      </c>
      <c r="T164" s="167">
        <f t="shared" si="41"/>
        <v>6.7567500000000003</v>
      </c>
      <c r="U164" s="167">
        <f t="shared" si="42"/>
        <v>5.8497075000000001</v>
      </c>
      <c r="V164" s="168">
        <f t="shared" si="43"/>
        <v>7.0638749999999995</v>
      </c>
    </row>
    <row r="165" spans="1:22" s="190" customFormat="1" ht="18" customHeight="1" x14ac:dyDescent="0.25">
      <c r="A165" s="169" t="s">
        <v>672</v>
      </c>
      <c r="B165" s="160" t="s">
        <v>145</v>
      </c>
      <c r="C165" s="169" t="s">
        <v>645</v>
      </c>
      <c r="D165" s="169" t="s">
        <v>646</v>
      </c>
      <c r="E165" s="169" t="s">
        <v>673</v>
      </c>
      <c r="F165" s="169" t="s">
        <v>664</v>
      </c>
      <c r="G165" s="169" t="s">
        <v>674</v>
      </c>
      <c r="H165" s="169" t="s">
        <v>53</v>
      </c>
      <c r="I165" s="170">
        <v>3.9</v>
      </c>
      <c r="J165" s="171">
        <v>75</v>
      </c>
      <c r="K165" s="172">
        <f t="shared" si="35"/>
        <v>6.8250000000000002</v>
      </c>
      <c r="L165" s="164">
        <f t="shared" si="38"/>
        <v>6.1425000000000001</v>
      </c>
      <c r="M165" s="164">
        <f t="shared" si="39"/>
        <v>5.8497075000000001</v>
      </c>
      <c r="N165" s="162" t="s">
        <v>54</v>
      </c>
      <c r="O165" s="164">
        <v>8.4</v>
      </c>
      <c r="Q165" s="166">
        <f t="shared" si="44"/>
        <v>6.7271636249999993</v>
      </c>
      <c r="R165" s="167">
        <f t="shared" si="45"/>
        <v>7.5075000000000012</v>
      </c>
      <c r="S165" s="167">
        <f t="shared" si="46"/>
        <v>6.8250000000000002</v>
      </c>
      <c r="T165" s="167">
        <f t="shared" si="41"/>
        <v>6.7567500000000003</v>
      </c>
      <c r="U165" s="167">
        <f t="shared" si="42"/>
        <v>5.8497075000000001</v>
      </c>
      <c r="V165" s="168">
        <f t="shared" si="43"/>
        <v>7.0638749999999995</v>
      </c>
    </row>
    <row r="166" spans="1:22" s="190" customFormat="1" ht="18" customHeight="1" x14ac:dyDescent="0.25">
      <c r="A166" s="169" t="s">
        <v>675</v>
      </c>
      <c r="B166" s="160" t="s">
        <v>145</v>
      </c>
      <c r="C166" s="169" t="s">
        <v>645</v>
      </c>
      <c r="D166" s="169" t="s">
        <v>646</v>
      </c>
      <c r="E166" s="169" t="s">
        <v>676</v>
      </c>
      <c r="F166" s="169" t="s">
        <v>664</v>
      </c>
      <c r="G166" s="169" t="s">
        <v>677</v>
      </c>
      <c r="H166" s="169" t="s">
        <v>53</v>
      </c>
      <c r="I166" s="170">
        <v>3.9</v>
      </c>
      <c r="J166" s="171">
        <v>75</v>
      </c>
      <c r="K166" s="172">
        <f t="shared" si="35"/>
        <v>6.8250000000000002</v>
      </c>
      <c r="L166" s="164">
        <f t="shared" si="38"/>
        <v>6.1425000000000001</v>
      </c>
      <c r="M166" s="164">
        <f t="shared" si="39"/>
        <v>5.8497075000000001</v>
      </c>
      <c r="N166" s="162" t="s">
        <v>54</v>
      </c>
      <c r="O166" s="164">
        <v>8.4</v>
      </c>
      <c r="Q166" s="166">
        <f t="shared" si="44"/>
        <v>6.7271636249999993</v>
      </c>
      <c r="R166" s="167">
        <f t="shared" si="45"/>
        <v>7.5075000000000012</v>
      </c>
      <c r="S166" s="167">
        <f t="shared" si="46"/>
        <v>6.8250000000000002</v>
      </c>
      <c r="T166" s="167">
        <f t="shared" si="41"/>
        <v>6.7567500000000003</v>
      </c>
      <c r="U166" s="167">
        <f t="shared" si="42"/>
        <v>5.8497075000000001</v>
      </c>
      <c r="V166" s="168">
        <f t="shared" si="43"/>
        <v>7.0638749999999995</v>
      </c>
    </row>
    <row r="167" spans="1:22" s="190" customFormat="1" ht="18" customHeight="1" x14ac:dyDescent="0.25">
      <c r="A167" s="160" t="s">
        <v>678</v>
      </c>
      <c r="B167" s="160" t="s">
        <v>145</v>
      </c>
      <c r="C167" s="169" t="s">
        <v>645</v>
      </c>
      <c r="D167" s="160" t="s">
        <v>646</v>
      </c>
      <c r="E167" s="160" t="s">
        <v>679</v>
      </c>
      <c r="F167" s="160" t="s">
        <v>679</v>
      </c>
      <c r="G167" s="173" t="s">
        <v>680</v>
      </c>
      <c r="H167" s="160" t="s">
        <v>53</v>
      </c>
      <c r="I167" s="161">
        <v>6.82</v>
      </c>
      <c r="J167" s="162">
        <v>75</v>
      </c>
      <c r="K167" s="163">
        <v>19.93</v>
      </c>
      <c r="L167" s="164">
        <f t="shared" si="38"/>
        <v>17.937000000000001</v>
      </c>
      <c r="M167" s="164">
        <f t="shared" si="39"/>
        <v>17.082003</v>
      </c>
      <c r="N167" s="162" t="s">
        <v>54</v>
      </c>
      <c r="O167" s="164">
        <v>12.4</v>
      </c>
      <c r="Q167" s="166">
        <f t="shared" si="44"/>
        <v>19.644303449999999</v>
      </c>
      <c r="R167" s="167">
        <f t="shared" si="45"/>
        <v>21.923000000000002</v>
      </c>
      <c r="S167" s="167">
        <f t="shared" si="46"/>
        <v>19.93</v>
      </c>
      <c r="T167" s="167">
        <f t="shared" si="41"/>
        <v>19.730700000000002</v>
      </c>
      <c r="U167" s="167">
        <f t="shared" si="42"/>
        <v>17.082003</v>
      </c>
      <c r="V167" s="168">
        <f t="shared" si="43"/>
        <v>20.627549999999999</v>
      </c>
    </row>
    <row r="168" spans="1:22" s="192" customFormat="1" ht="18" customHeight="1" x14ac:dyDescent="0.25">
      <c r="A168" s="191" t="s">
        <v>681</v>
      </c>
      <c r="B168" s="177" t="s">
        <v>72</v>
      </c>
      <c r="C168" s="177" t="s">
        <v>78</v>
      </c>
      <c r="D168" s="177" t="s">
        <v>682</v>
      </c>
      <c r="E168" s="177" t="s">
        <v>539</v>
      </c>
      <c r="F168" s="160" t="s">
        <v>683</v>
      </c>
      <c r="G168" s="173" t="s">
        <v>684</v>
      </c>
      <c r="H168" s="177" t="s">
        <v>53</v>
      </c>
      <c r="I168" s="178">
        <v>69.5</v>
      </c>
      <c r="J168" s="162">
        <v>75</v>
      </c>
      <c r="K168" s="163">
        <f t="shared" si="35"/>
        <v>121.625</v>
      </c>
      <c r="L168" s="164">
        <f t="shared" si="38"/>
        <v>109.46250000000001</v>
      </c>
      <c r="M168" s="164">
        <f t="shared" si="39"/>
        <v>104.2447875</v>
      </c>
      <c r="N168" s="162" t="s">
        <v>54</v>
      </c>
      <c r="O168" s="164">
        <v>128.32</v>
      </c>
      <c r="Q168" s="166">
        <f t="shared" si="44"/>
        <v>119.88150562499999</v>
      </c>
      <c r="R168" s="167">
        <f t="shared" si="45"/>
        <v>133.78750000000002</v>
      </c>
      <c r="S168" s="167">
        <f t="shared" si="46"/>
        <v>121.625</v>
      </c>
      <c r="T168" s="167">
        <f t="shared" si="41"/>
        <v>120.40875000000001</v>
      </c>
      <c r="U168" s="167">
        <f t="shared" si="42"/>
        <v>104.2447875</v>
      </c>
      <c r="V168" s="168">
        <f t="shared" si="43"/>
        <v>125.88187499999999</v>
      </c>
    </row>
    <row r="169" spans="1:22" s="190" customFormat="1" ht="18" customHeight="1" x14ac:dyDescent="0.25">
      <c r="A169" s="193" t="s">
        <v>685</v>
      </c>
      <c r="B169" s="193" t="s">
        <v>72</v>
      </c>
      <c r="C169" s="193" t="s">
        <v>84</v>
      </c>
      <c r="D169" s="193" t="s">
        <v>686</v>
      </c>
      <c r="E169" s="193" t="s">
        <v>687</v>
      </c>
      <c r="F169" s="169" t="s">
        <v>688</v>
      </c>
      <c r="G169" s="175" t="s">
        <v>689</v>
      </c>
      <c r="H169" s="193" t="s">
        <v>53</v>
      </c>
      <c r="I169" s="194">
        <v>155</v>
      </c>
      <c r="J169" s="171">
        <v>75</v>
      </c>
      <c r="K169" s="172">
        <f t="shared" si="35"/>
        <v>271.25</v>
      </c>
      <c r="L169" s="164">
        <f t="shared" si="38"/>
        <v>244.125</v>
      </c>
      <c r="M169" s="164">
        <f t="shared" si="39"/>
        <v>232.48837499999999</v>
      </c>
      <c r="N169" s="162" t="s">
        <v>54</v>
      </c>
      <c r="O169" s="164">
        <v>203.75</v>
      </c>
      <c r="Q169" s="166">
        <f t="shared" si="44"/>
        <v>267.36163124999996</v>
      </c>
      <c r="R169" s="167">
        <f t="shared" si="45"/>
        <v>298.375</v>
      </c>
      <c r="S169" s="167">
        <f t="shared" si="46"/>
        <v>271.25</v>
      </c>
      <c r="T169" s="167">
        <f t="shared" si="41"/>
        <v>268.53750000000002</v>
      </c>
      <c r="U169" s="167">
        <f t="shared" si="42"/>
        <v>232.48837499999999</v>
      </c>
      <c r="V169" s="168">
        <f t="shared" si="43"/>
        <v>280.74374999999998</v>
      </c>
    </row>
    <row r="170" spans="1:22" s="190" customFormat="1" ht="18" customHeight="1" x14ac:dyDescent="0.25">
      <c r="A170" s="177" t="s">
        <v>690</v>
      </c>
      <c r="B170" s="177" t="s">
        <v>72</v>
      </c>
      <c r="C170" s="177" t="s">
        <v>92</v>
      </c>
      <c r="D170" s="177" t="s">
        <v>691</v>
      </c>
      <c r="E170" s="177" t="s">
        <v>692</v>
      </c>
      <c r="F170" s="177" t="s">
        <v>691</v>
      </c>
      <c r="G170" s="173" t="s">
        <v>693</v>
      </c>
      <c r="H170" s="177" t="s">
        <v>53</v>
      </c>
      <c r="I170" s="178">
        <v>5.5</v>
      </c>
      <c r="J170" s="162">
        <v>75</v>
      </c>
      <c r="K170" s="163">
        <f t="shared" si="35"/>
        <v>9.625</v>
      </c>
      <c r="L170" s="164">
        <f t="shared" si="38"/>
        <v>8.6624999999999996</v>
      </c>
      <c r="M170" s="164">
        <f t="shared" si="39"/>
        <v>8.2495875000000005</v>
      </c>
      <c r="N170" s="162" t="s">
        <v>54</v>
      </c>
      <c r="O170" s="164">
        <v>7.85</v>
      </c>
      <c r="Q170" s="166">
        <f t="shared" si="44"/>
        <v>9.4870256249999994</v>
      </c>
      <c r="R170" s="167">
        <f t="shared" si="45"/>
        <v>10.5875</v>
      </c>
      <c r="S170" s="167">
        <f t="shared" si="46"/>
        <v>9.625</v>
      </c>
      <c r="T170" s="167">
        <f t="shared" si="41"/>
        <v>9.5287500000000005</v>
      </c>
      <c r="U170" s="167">
        <f t="shared" si="42"/>
        <v>8.2495875000000005</v>
      </c>
      <c r="V170" s="168">
        <f t="shared" si="43"/>
        <v>9.9618749999999991</v>
      </c>
    </row>
    <row r="171" spans="1:22" s="190" customFormat="1" ht="18" customHeight="1" x14ac:dyDescent="0.25">
      <c r="A171" s="177" t="s">
        <v>694</v>
      </c>
      <c r="B171" s="177" t="s">
        <v>163</v>
      </c>
      <c r="C171" s="177" t="s">
        <v>632</v>
      </c>
      <c r="D171" s="177" t="s">
        <v>695</v>
      </c>
      <c r="E171" s="177" t="s">
        <v>63</v>
      </c>
      <c r="F171" s="177" t="s">
        <v>696</v>
      </c>
      <c r="G171" s="173" t="s">
        <v>697</v>
      </c>
      <c r="H171" s="177" t="s">
        <v>167</v>
      </c>
      <c r="I171" s="178">
        <v>40</v>
      </c>
      <c r="J171" s="162">
        <v>75</v>
      </c>
      <c r="K171" s="163">
        <f t="shared" si="35"/>
        <v>70</v>
      </c>
      <c r="L171" s="164">
        <f t="shared" si="38"/>
        <v>63</v>
      </c>
      <c r="M171" s="164">
        <f t="shared" si="39"/>
        <v>59.997</v>
      </c>
      <c r="N171" s="179" t="s">
        <v>168</v>
      </c>
      <c r="O171" s="164">
        <v>40.6</v>
      </c>
      <c r="Q171" s="166">
        <f t="shared" si="44"/>
        <v>68.996549999999999</v>
      </c>
      <c r="R171" s="167">
        <f t="shared" si="45"/>
        <v>77</v>
      </c>
      <c r="S171" s="167">
        <f t="shared" si="46"/>
        <v>70</v>
      </c>
      <c r="T171" s="167">
        <f t="shared" si="41"/>
        <v>69.300000000000011</v>
      </c>
      <c r="U171" s="167">
        <f t="shared" si="42"/>
        <v>59.997</v>
      </c>
      <c r="V171" s="168">
        <f t="shared" si="43"/>
        <v>72.449999999999989</v>
      </c>
    </row>
    <row r="172" spans="1:22" s="190" customFormat="1" ht="18" customHeight="1" x14ac:dyDescent="0.25">
      <c r="A172" s="177" t="s">
        <v>698</v>
      </c>
      <c r="B172" s="177" t="s">
        <v>163</v>
      </c>
      <c r="C172" s="177" t="s">
        <v>632</v>
      </c>
      <c r="D172" s="177" t="s">
        <v>699</v>
      </c>
      <c r="E172" s="177" t="s">
        <v>63</v>
      </c>
      <c r="F172" s="177" t="s">
        <v>699</v>
      </c>
      <c r="G172" s="173" t="s">
        <v>700</v>
      </c>
      <c r="H172" s="177" t="s">
        <v>167</v>
      </c>
      <c r="I172" s="178">
        <v>24.99</v>
      </c>
      <c r="J172" s="162">
        <v>75</v>
      </c>
      <c r="K172" s="163">
        <f t="shared" si="35"/>
        <v>43.732499999999995</v>
      </c>
      <c r="L172" s="164">
        <f t="shared" si="38"/>
        <v>39.359249999999996</v>
      </c>
      <c r="M172" s="164">
        <f t="shared" si="39"/>
        <v>37.483125749999992</v>
      </c>
      <c r="N172" s="179" t="s">
        <v>168</v>
      </c>
      <c r="O172" s="164">
        <v>32.700000000000003</v>
      </c>
      <c r="Q172" s="166">
        <f t="shared" si="44"/>
        <v>43.105594612499985</v>
      </c>
      <c r="R172" s="167">
        <f t="shared" si="45"/>
        <v>48.10575</v>
      </c>
      <c r="S172" s="167">
        <f t="shared" si="46"/>
        <v>43.732499999999995</v>
      </c>
      <c r="T172" s="167">
        <f t="shared" si="41"/>
        <v>43.295175</v>
      </c>
      <c r="U172" s="167">
        <f t="shared" si="42"/>
        <v>37.483125749999992</v>
      </c>
      <c r="V172" s="168">
        <f t="shared" si="43"/>
        <v>45.263137499999992</v>
      </c>
    </row>
    <row r="173" spans="1:22" s="192" customFormat="1" ht="18" customHeight="1" x14ac:dyDescent="0.25">
      <c r="A173" s="193" t="s">
        <v>701</v>
      </c>
      <c r="B173" s="193" t="s">
        <v>163</v>
      </c>
      <c r="C173" s="193" t="s">
        <v>61</v>
      </c>
      <c r="D173" s="193" t="s">
        <v>702</v>
      </c>
      <c r="E173" s="193" t="s">
        <v>68</v>
      </c>
      <c r="F173" s="193" t="s">
        <v>702</v>
      </c>
      <c r="G173" s="174" t="s">
        <v>703</v>
      </c>
      <c r="H173" s="193" t="s">
        <v>167</v>
      </c>
      <c r="I173" s="194">
        <v>4.8499999999999996</v>
      </c>
      <c r="J173" s="171">
        <v>75</v>
      </c>
      <c r="K173" s="172">
        <f t="shared" si="35"/>
        <v>8.4874999999999989</v>
      </c>
      <c r="L173" s="164">
        <f t="shared" si="38"/>
        <v>7.638749999999999</v>
      </c>
      <c r="M173" s="164">
        <f t="shared" si="39"/>
        <v>7.2746362499999986</v>
      </c>
      <c r="N173" s="195" t="s">
        <v>168</v>
      </c>
      <c r="O173" s="164">
        <v>6.5</v>
      </c>
      <c r="Q173" s="166">
        <f t="shared" si="44"/>
        <v>8.3658316874999983</v>
      </c>
      <c r="R173" s="167">
        <f t="shared" si="45"/>
        <v>9.3362499999999997</v>
      </c>
      <c r="S173" s="167">
        <f t="shared" si="46"/>
        <v>8.4874999999999989</v>
      </c>
      <c r="T173" s="167">
        <f t="shared" si="41"/>
        <v>8.4026250000000005</v>
      </c>
      <c r="U173" s="167">
        <f t="shared" si="42"/>
        <v>7.2746362499999986</v>
      </c>
      <c r="V173" s="168">
        <f t="shared" si="43"/>
        <v>8.7845624999999981</v>
      </c>
    </row>
    <row r="174" spans="1:22" s="190" customFormat="1" ht="18" customHeight="1" x14ac:dyDescent="0.25">
      <c r="A174" s="177" t="s">
        <v>704</v>
      </c>
      <c r="B174" s="177" t="s">
        <v>163</v>
      </c>
      <c r="C174" s="177" t="s">
        <v>61</v>
      </c>
      <c r="D174" s="177" t="s">
        <v>705</v>
      </c>
      <c r="E174" s="177" t="s">
        <v>68</v>
      </c>
      <c r="F174" s="177" t="s">
        <v>706</v>
      </c>
      <c r="G174" s="173" t="s">
        <v>707</v>
      </c>
      <c r="H174" s="177" t="s">
        <v>167</v>
      </c>
      <c r="I174" s="178">
        <v>3.55</v>
      </c>
      <c r="J174" s="162">
        <v>75</v>
      </c>
      <c r="K174" s="163">
        <f t="shared" si="35"/>
        <v>6.2124999999999995</v>
      </c>
      <c r="L174" s="164">
        <f t="shared" si="38"/>
        <v>5.5912499999999996</v>
      </c>
      <c r="M174" s="164">
        <f t="shared" si="39"/>
        <v>5.3247337499999992</v>
      </c>
      <c r="N174" s="179" t="s">
        <v>168</v>
      </c>
      <c r="O174" s="164">
        <v>4.7699999999999996</v>
      </c>
      <c r="Q174" s="166">
        <f t="shared" si="44"/>
        <v>6.1234438124999988</v>
      </c>
      <c r="R174" s="167">
        <f t="shared" si="45"/>
        <v>6.8337500000000002</v>
      </c>
      <c r="S174" s="167">
        <f t="shared" si="46"/>
        <v>6.2124999999999995</v>
      </c>
      <c r="T174" s="167">
        <f t="shared" si="41"/>
        <v>6.1503750000000004</v>
      </c>
      <c r="U174" s="167">
        <f t="shared" si="42"/>
        <v>5.3247337499999992</v>
      </c>
      <c r="V174" s="168">
        <f t="shared" si="43"/>
        <v>6.4299374999999994</v>
      </c>
    </row>
    <row r="175" spans="1:22" s="192" customFormat="1" ht="18" customHeight="1" x14ac:dyDescent="0.25">
      <c r="A175" s="193" t="s">
        <v>708</v>
      </c>
      <c r="B175" s="193" t="s">
        <v>47</v>
      </c>
      <c r="C175" s="193" t="s">
        <v>61</v>
      </c>
      <c r="D175" s="160" t="s">
        <v>709</v>
      </c>
      <c r="E175" s="193" t="s">
        <v>68</v>
      </c>
      <c r="F175" s="196" t="s">
        <v>710</v>
      </c>
      <c r="G175" s="173" t="s">
        <v>711</v>
      </c>
      <c r="H175" s="193" t="s">
        <v>53</v>
      </c>
      <c r="I175" s="194">
        <v>6.25</v>
      </c>
      <c r="J175" s="171">
        <v>75</v>
      </c>
      <c r="K175" s="172">
        <f t="shared" si="35"/>
        <v>10.9375</v>
      </c>
      <c r="L175" s="164">
        <f t="shared" si="38"/>
        <v>9.84375</v>
      </c>
      <c r="M175" s="164">
        <f t="shared" si="39"/>
        <v>9.3745312500000004</v>
      </c>
      <c r="N175" s="162" t="s">
        <v>54</v>
      </c>
      <c r="O175" s="164">
        <v>7.35</v>
      </c>
      <c r="Q175" s="166">
        <f t="shared" si="44"/>
        <v>10.7807109375</v>
      </c>
      <c r="R175" s="167">
        <f t="shared" si="45"/>
        <v>12.031250000000002</v>
      </c>
      <c r="S175" s="167">
        <f t="shared" si="46"/>
        <v>10.9375</v>
      </c>
      <c r="T175" s="167">
        <f t="shared" si="41"/>
        <v>10.828125</v>
      </c>
      <c r="U175" s="167">
        <f t="shared" si="42"/>
        <v>9.3745312500000004</v>
      </c>
      <c r="V175" s="168">
        <f t="shared" si="43"/>
        <v>11.3203125</v>
      </c>
    </row>
    <row r="176" spans="1:22" s="192" customFormat="1" ht="18" customHeight="1" x14ac:dyDescent="0.25">
      <c r="A176" s="197" t="s">
        <v>712</v>
      </c>
      <c r="B176" s="193" t="s">
        <v>47</v>
      </c>
      <c r="C176" s="193" t="s">
        <v>360</v>
      </c>
      <c r="D176" s="193" t="s">
        <v>713</v>
      </c>
      <c r="E176" s="193" t="s">
        <v>375</v>
      </c>
      <c r="F176" s="169" t="s">
        <v>714</v>
      </c>
      <c r="G176" s="175" t="s">
        <v>715</v>
      </c>
      <c r="H176" s="193" t="s">
        <v>167</v>
      </c>
      <c r="I176" s="194">
        <v>70</v>
      </c>
      <c r="J176" s="171">
        <v>75</v>
      </c>
      <c r="K176" s="172">
        <f t="shared" si="35"/>
        <v>122.5</v>
      </c>
      <c r="L176" s="164">
        <f t="shared" si="38"/>
        <v>110.25</v>
      </c>
      <c r="M176" s="164">
        <f t="shared" si="39"/>
        <v>104.99475</v>
      </c>
      <c r="N176" s="171" t="s">
        <v>394</v>
      </c>
      <c r="O176" s="164">
        <v>115.49</v>
      </c>
      <c r="Q176" s="166">
        <f t="shared" si="44"/>
        <v>120.74396249999998</v>
      </c>
      <c r="R176" s="167">
        <f t="shared" si="45"/>
        <v>134.75</v>
      </c>
      <c r="S176" s="167">
        <f t="shared" si="46"/>
        <v>122.5</v>
      </c>
      <c r="T176" s="167">
        <f t="shared" si="41"/>
        <v>121.27500000000001</v>
      </c>
      <c r="U176" s="167">
        <f t="shared" si="42"/>
        <v>104.99475</v>
      </c>
      <c r="V176" s="168">
        <f t="shared" si="43"/>
        <v>126.78749999999999</v>
      </c>
    </row>
    <row r="177" spans="1:22" s="192" customFormat="1" ht="18" customHeight="1" x14ac:dyDescent="0.25">
      <c r="A177" s="198" t="s">
        <v>716</v>
      </c>
      <c r="B177" s="193" t="s">
        <v>47</v>
      </c>
      <c r="C177" s="193" t="s">
        <v>66</v>
      </c>
      <c r="D177" s="169" t="s">
        <v>717</v>
      </c>
      <c r="E177" s="193" t="s">
        <v>68</v>
      </c>
      <c r="F177" s="169" t="s">
        <v>718</v>
      </c>
      <c r="G177" s="169" t="s">
        <v>719</v>
      </c>
      <c r="H177" s="193" t="s">
        <v>53</v>
      </c>
      <c r="I177" s="194">
        <v>4.4000000000000004</v>
      </c>
      <c r="J177" s="171">
        <v>75</v>
      </c>
      <c r="K177" s="172">
        <f t="shared" si="35"/>
        <v>7.7000000000000011</v>
      </c>
      <c r="L177" s="164">
        <f t="shared" si="38"/>
        <v>6.9300000000000015</v>
      </c>
      <c r="M177" s="164">
        <f t="shared" si="39"/>
        <v>6.5996700000000006</v>
      </c>
      <c r="N177" s="162" t="s">
        <v>54</v>
      </c>
      <c r="O177" s="164">
        <v>6.47</v>
      </c>
      <c r="Q177" s="166">
        <f t="shared" si="44"/>
        <v>7.5896204999999997</v>
      </c>
      <c r="R177" s="167">
        <f t="shared" si="45"/>
        <v>8.4700000000000024</v>
      </c>
      <c r="S177" s="167">
        <f t="shared" si="46"/>
        <v>7.7000000000000011</v>
      </c>
      <c r="T177" s="167">
        <f t="shared" si="41"/>
        <v>7.623000000000002</v>
      </c>
      <c r="U177" s="167">
        <f t="shared" si="42"/>
        <v>6.5996700000000006</v>
      </c>
      <c r="V177" s="168">
        <f t="shared" si="43"/>
        <v>7.9695000000000009</v>
      </c>
    </row>
    <row r="178" spans="1:22" s="176" customFormat="1" ht="18" customHeight="1" x14ac:dyDescent="0.25">
      <c r="A178" s="198" t="s">
        <v>720</v>
      </c>
      <c r="B178" s="193" t="s">
        <v>47</v>
      </c>
      <c r="C178" s="193" t="s">
        <v>66</v>
      </c>
      <c r="D178" s="169" t="s">
        <v>721</v>
      </c>
      <c r="E178" s="193" t="s">
        <v>68</v>
      </c>
      <c r="F178" s="169" t="s">
        <v>722</v>
      </c>
      <c r="G178" s="169" t="s">
        <v>723</v>
      </c>
      <c r="H178" s="193" t="s">
        <v>53</v>
      </c>
      <c r="I178" s="194">
        <v>5.5</v>
      </c>
      <c r="J178" s="171">
        <v>75</v>
      </c>
      <c r="K178" s="172">
        <f t="shared" si="35"/>
        <v>9.625</v>
      </c>
      <c r="L178" s="164">
        <f t="shared" si="38"/>
        <v>8.6624999999999996</v>
      </c>
      <c r="M178" s="164">
        <f t="shared" si="39"/>
        <v>8.2495875000000005</v>
      </c>
      <c r="N178" s="162" t="s">
        <v>54</v>
      </c>
      <c r="O178" s="164">
        <v>12.49</v>
      </c>
      <c r="Q178" s="166">
        <f t="shared" si="44"/>
        <v>9.4870256249999994</v>
      </c>
      <c r="R178" s="167">
        <f t="shared" si="45"/>
        <v>10.5875</v>
      </c>
      <c r="S178" s="167">
        <f t="shared" si="46"/>
        <v>9.625</v>
      </c>
      <c r="T178" s="167">
        <f t="shared" si="41"/>
        <v>9.5287500000000005</v>
      </c>
      <c r="U178" s="167">
        <f t="shared" si="42"/>
        <v>8.2495875000000005</v>
      </c>
      <c r="V178" s="168">
        <f t="shared" si="43"/>
        <v>9.9618749999999991</v>
      </c>
    </row>
    <row r="179" spans="1:22" s="176" customFormat="1" ht="18" customHeight="1" x14ac:dyDescent="0.25">
      <c r="A179" s="198" t="s">
        <v>724</v>
      </c>
      <c r="B179" s="193" t="s">
        <v>47</v>
      </c>
      <c r="C179" s="193" t="s">
        <v>66</v>
      </c>
      <c r="D179" s="169" t="s">
        <v>725</v>
      </c>
      <c r="E179" s="193" t="s">
        <v>68</v>
      </c>
      <c r="F179" s="169" t="s">
        <v>726</v>
      </c>
      <c r="G179" s="169" t="s">
        <v>727</v>
      </c>
      <c r="H179" s="193" t="s">
        <v>53</v>
      </c>
      <c r="I179" s="194">
        <v>5.99</v>
      </c>
      <c r="J179" s="171">
        <v>75</v>
      </c>
      <c r="K179" s="172">
        <f t="shared" si="35"/>
        <v>10.4825</v>
      </c>
      <c r="L179" s="164">
        <f t="shared" si="38"/>
        <v>9.4342500000000005</v>
      </c>
      <c r="M179" s="164">
        <f t="shared" si="39"/>
        <v>8.9845507500000004</v>
      </c>
      <c r="N179" s="162" t="s">
        <v>54</v>
      </c>
      <c r="O179" s="164">
        <v>9.09</v>
      </c>
      <c r="Q179" s="166">
        <f t="shared" si="44"/>
        <v>10.3322333625</v>
      </c>
      <c r="R179" s="167">
        <f t="shared" si="45"/>
        <v>11.530750000000001</v>
      </c>
      <c r="S179" s="167">
        <f t="shared" si="46"/>
        <v>10.4825</v>
      </c>
      <c r="T179" s="167">
        <f t="shared" si="41"/>
        <v>10.377675000000002</v>
      </c>
      <c r="U179" s="167">
        <f t="shared" si="42"/>
        <v>8.9845507500000004</v>
      </c>
      <c r="V179" s="168">
        <f t="shared" si="43"/>
        <v>10.849387499999999</v>
      </c>
    </row>
    <row r="180" spans="1:22" s="176" customFormat="1" ht="18" customHeight="1" x14ac:dyDescent="0.25">
      <c r="A180" s="198" t="s">
        <v>728</v>
      </c>
      <c r="B180" s="193" t="s">
        <v>47</v>
      </c>
      <c r="C180" s="193" t="s">
        <v>66</v>
      </c>
      <c r="D180" s="169" t="s">
        <v>729</v>
      </c>
      <c r="E180" s="193" t="s">
        <v>68</v>
      </c>
      <c r="F180" s="169" t="s">
        <v>730</v>
      </c>
      <c r="G180" s="169" t="s">
        <v>731</v>
      </c>
      <c r="H180" s="193" t="s">
        <v>53</v>
      </c>
      <c r="I180" s="194">
        <v>7.65</v>
      </c>
      <c r="J180" s="171">
        <v>75</v>
      </c>
      <c r="K180" s="172">
        <f t="shared" si="35"/>
        <v>13.387500000000001</v>
      </c>
      <c r="L180" s="164">
        <f t="shared" si="38"/>
        <v>12.048750000000002</v>
      </c>
      <c r="M180" s="164">
        <f t="shared" si="39"/>
        <v>11.47442625</v>
      </c>
      <c r="N180" s="162" t="s">
        <v>54</v>
      </c>
      <c r="O180" s="164">
        <v>16.84</v>
      </c>
      <c r="Q180" s="166">
        <f t="shared" si="44"/>
        <v>13.195590187499999</v>
      </c>
      <c r="R180" s="167">
        <f t="shared" si="45"/>
        <v>14.726250000000002</v>
      </c>
      <c r="S180" s="167">
        <f t="shared" si="46"/>
        <v>13.387500000000001</v>
      </c>
      <c r="T180" s="167">
        <f t="shared" si="41"/>
        <v>13.253625000000003</v>
      </c>
      <c r="U180" s="167">
        <f t="shared" si="42"/>
        <v>11.47442625</v>
      </c>
      <c r="V180" s="168">
        <f t="shared" si="43"/>
        <v>13.8560625</v>
      </c>
    </row>
    <row r="181" spans="1:22" s="176" customFormat="1" ht="18" customHeight="1" x14ac:dyDescent="0.25">
      <c r="A181" s="193" t="s">
        <v>2463</v>
      </c>
      <c r="B181" s="193" t="s">
        <v>47</v>
      </c>
      <c r="C181" s="193" t="s">
        <v>66</v>
      </c>
      <c r="D181" s="169" t="s">
        <v>732</v>
      </c>
      <c r="E181" s="193" t="s">
        <v>68</v>
      </c>
      <c r="F181" s="169" t="s">
        <v>733</v>
      </c>
      <c r="G181" s="169" t="s">
        <v>734</v>
      </c>
      <c r="H181" s="193" t="s">
        <v>167</v>
      </c>
      <c r="I181" s="194">
        <v>10.45</v>
      </c>
      <c r="J181" s="171">
        <v>75</v>
      </c>
      <c r="K181" s="172">
        <f t="shared" si="35"/>
        <v>18.287499999999998</v>
      </c>
      <c r="L181" s="164">
        <f t="shared" si="38"/>
        <v>16.458749999999998</v>
      </c>
      <c r="M181" s="164">
        <f t="shared" si="39"/>
        <v>15.674216249999997</v>
      </c>
      <c r="N181" s="171" t="s">
        <v>168</v>
      </c>
      <c r="O181" s="164">
        <v>15.68</v>
      </c>
      <c r="Q181" s="166">
        <f t="shared" si="44"/>
        <v>18.025348687499996</v>
      </c>
      <c r="R181" s="167">
        <f t="shared" si="45"/>
        <v>20.116250000000001</v>
      </c>
      <c r="S181" s="167">
        <f t="shared" si="46"/>
        <v>18.287499999999998</v>
      </c>
      <c r="T181" s="167">
        <f t="shared" si="41"/>
        <v>18.104624999999999</v>
      </c>
      <c r="U181" s="167">
        <f t="shared" si="42"/>
        <v>15.674216249999997</v>
      </c>
      <c r="V181" s="168">
        <f t="shared" si="43"/>
        <v>18.927562499999997</v>
      </c>
    </row>
    <row r="182" spans="1:22" s="176" customFormat="1" ht="18" customHeight="1" x14ac:dyDescent="0.25">
      <c r="A182" s="193" t="s">
        <v>2464</v>
      </c>
      <c r="B182" s="193" t="s">
        <v>47</v>
      </c>
      <c r="C182" s="193" t="s">
        <v>66</v>
      </c>
      <c r="D182" s="169" t="s">
        <v>735</v>
      </c>
      <c r="E182" s="193" t="s">
        <v>68</v>
      </c>
      <c r="F182" s="169" t="s">
        <v>736</v>
      </c>
      <c r="G182" s="169" t="s">
        <v>737</v>
      </c>
      <c r="H182" s="193" t="s">
        <v>167</v>
      </c>
      <c r="I182" s="194">
        <v>13.75</v>
      </c>
      <c r="J182" s="171">
        <v>75</v>
      </c>
      <c r="K182" s="172">
        <f t="shared" si="35"/>
        <v>24.0625</v>
      </c>
      <c r="L182" s="164">
        <f t="shared" si="38"/>
        <v>21.65625</v>
      </c>
      <c r="M182" s="164">
        <f t="shared" si="39"/>
        <v>20.62396875</v>
      </c>
      <c r="N182" s="171" t="s">
        <v>168</v>
      </c>
      <c r="O182" s="164">
        <v>15.68</v>
      </c>
      <c r="Q182" s="166">
        <f t="shared" si="44"/>
        <v>23.717564062499999</v>
      </c>
      <c r="R182" s="167">
        <f t="shared" si="45"/>
        <v>26.468750000000004</v>
      </c>
      <c r="S182" s="167">
        <f t="shared" si="46"/>
        <v>24.0625</v>
      </c>
      <c r="T182" s="167">
        <f t="shared" si="41"/>
        <v>23.821875000000002</v>
      </c>
      <c r="U182" s="167">
        <f t="shared" si="42"/>
        <v>20.62396875</v>
      </c>
      <c r="V182" s="168">
        <f t="shared" si="43"/>
        <v>24.904687499999998</v>
      </c>
    </row>
    <row r="183" spans="1:22" s="176" customFormat="1" ht="18" customHeight="1" x14ac:dyDescent="0.25">
      <c r="A183" s="198" t="s">
        <v>738</v>
      </c>
      <c r="B183" s="193" t="s">
        <v>47</v>
      </c>
      <c r="C183" s="193" t="s">
        <v>66</v>
      </c>
      <c r="D183" s="169" t="s">
        <v>739</v>
      </c>
      <c r="E183" s="193" t="s">
        <v>68</v>
      </c>
      <c r="F183" s="169" t="s">
        <v>740</v>
      </c>
      <c r="G183" s="169" t="s">
        <v>741</v>
      </c>
      <c r="H183" s="193" t="s">
        <v>53</v>
      </c>
      <c r="I183" s="194">
        <v>7.3</v>
      </c>
      <c r="J183" s="171">
        <v>75</v>
      </c>
      <c r="K183" s="172">
        <f t="shared" si="35"/>
        <v>12.775</v>
      </c>
      <c r="L183" s="164">
        <f t="shared" si="38"/>
        <v>11.4975</v>
      </c>
      <c r="M183" s="164">
        <f t="shared" si="39"/>
        <v>10.9494525</v>
      </c>
      <c r="N183" s="162" t="s">
        <v>54</v>
      </c>
      <c r="O183" s="164">
        <v>11.14</v>
      </c>
      <c r="Q183" s="166">
        <f t="shared" si="44"/>
        <v>12.591870374999999</v>
      </c>
      <c r="R183" s="167">
        <f t="shared" si="45"/>
        <v>14.052500000000002</v>
      </c>
      <c r="S183" s="167">
        <f t="shared" si="46"/>
        <v>12.775</v>
      </c>
      <c r="T183" s="167">
        <f t="shared" si="41"/>
        <v>12.647250000000001</v>
      </c>
      <c r="U183" s="167">
        <f t="shared" si="42"/>
        <v>10.9494525</v>
      </c>
      <c r="V183" s="168">
        <f t="shared" si="43"/>
        <v>13.222125</v>
      </c>
    </row>
    <row r="184" spans="1:22" s="176" customFormat="1" ht="18" customHeight="1" x14ac:dyDescent="0.25">
      <c r="A184" s="198" t="s">
        <v>742</v>
      </c>
      <c r="B184" s="193" t="s">
        <v>47</v>
      </c>
      <c r="C184" s="193" t="s">
        <v>66</v>
      </c>
      <c r="D184" s="169" t="s">
        <v>743</v>
      </c>
      <c r="E184" s="193" t="s">
        <v>68</v>
      </c>
      <c r="F184" s="169" t="s">
        <v>744</v>
      </c>
      <c r="G184" s="169" t="s">
        <v>745</v>
      </c>
      <c r="H184" s="193" t="s">
        <v>53</v>
      </c>
      <c r="I184" s="194">
        <v>12.95</v>
      </c>
      <c r="J184" s="171">
        <v>75</v>
      </c>
      <c r="K184" s="172">
        <f t="shared" si="35"/>
        <v>22.662499999999998</v>
      </c>
      <c r="L184" s="164">
        <f t="shared" si="38"/>
        <v>20.396249999999998</v>
      </c>
      <c r="M184" s="164">
        <f t="shared" si="39"/>
        <v>19.424028749999998</v>
      </c>
      <c r="N184" s="162" t="s">
        <v>54</v>
      </c>
      <c r="O184" s="164">
        <v>19.12</v>
      </c>
      <c r="Q184" s="166">
        <f t="shared" si="44"/>
        <v>22.337633062499997</v>
      </c>
      <c r="R184" s="167">
        <f t="shared" si="45"/>
        <v>24.928750000000001</v>
      </c>
      <c r="S184" s="167">
        <f t="shared" si="46"/>
        <v>22.662499999999998</v>
      </c>
      <c r="T184" s="167">
        <f t="shared" si="41"/>
        <v>22.435874999999999</v>
      </c>
      <c r="U184" s="167">
        <f t="shared" si="42"/>
        <v>19.424028749999998</v>
      </c>
      <c r="V184" s="168">
        <f t="shared" si="43"/>
        <v>23.455687499999996</v>
      </c>
    </row>
    <row r="185" spans="1:22" s="176" customFormat="1" ht="18" customHeight="1" x14ac:dyDescent="0.25">
      <c r="A185" s="193" t="s">
        <v>2465</v>
      </c>
      <c r="B185" s="193" t="s">
        <v>47</v>
      </c>
      <c r="C185" s="193" t="s">
        <v>66</v>
      </c>
      <c r="D185" s="169" t="s">
        <v>746</v>
      </c>
      <c r="E185" s="193" t="s">
        <v>68</v>
      </c>
      <c r="F185" s="169" t="s">
        <v>747</v>
      </c>
      <c r="G185" s="169" t="s">
        <v>748</v>
      </c>
      <c r="H185" s="193" t="s">
        <v>167</v>
      </c>
      <c r="I185" s="170">
        <v>20.75</v>
      </c>
      <c r="J185" s="171">
        <v>75</v>
      </c>
      <c r="K185" s="172">
        <f t="shared" si="35"/>
        <v>36.3125</v>
      </c>
      <c r="L185" s="164">
        <f t="shared" si="38"/>
        <v>32.681249999999999</v>
      </c>
      <c r="M185" s="164">
        <f t="shared" si="39"/>
        <v>31.12344375</v>
      </c>
      <c r="N185" s="171" t="s">
        <v>168</v>
      </c>
      <c r="O185" s="164">
        <v>15.68</v>
      </c>
      <c r="Q185" s="166">
        <f t="shared" si="44"/>
        <v>35.791960312499995</v>
      </c>
      <c r="R185" s="167">
        <f t="shared" si="45"/>
        <v>39.943750000000001</v>
      </c>
      <c r="S185" s="167">
        <f t="shared" si="46"/>
        <v>36.3125</v>
      </c>
      <c r="T185" s="167">
        <f t="shared" si="41"/>
        <v>35.949375000000003</v>
      </c>
      <c r="U185" s="167">
        <f t="shared" si="42"/>
        <v>31.12344375</v>
      </c>
      <c r="V185" s="168">
        <f t="shared" si="43"/>
        <v>37.583437499999995</v>
      </c>
    </row>
    <row r="186" spans="1:22" s="176" customFormat="1" ht="18" customHeight="1" x14ac:dyDescent="0.25">
      <c r="A186" s="193" t="s">
        <v>2466</v>
      </c>
      <c r="B186" s="193" t="s">
        <v>47</v>
      </c>
      <c r="C186" s="193" t="s">
        <v>66</v>
      </c>
      <c r="D186" s="169" t="s">
        <v>749</v>
      </c>
      <c r="E186" s="193" t="s">
        <v>68</v>
      </c>
      <c r="F186" s="169" t="s">
        <v>750</v>
      </c>
      <c r="G186" s="169" t="s">
        <v>751</v>
      </c>
      <c r="H186" s="193" t="s">
        <v>167</v>
      </c>
      <c r="I186" s="170">
        <v>12.65</v>
      </c>
      <c r="J186" s="171">
        <v>75</v>
      </c>
      <c r="K186" s="172">
        <f t="shared" si="35"/>
        <v>22.137499999999999</v>
      </c>
      <c r="L186" s="164">
        <f t="shared" si="38"/>
        <v>19.923749999999998</v>
      </c>
      <c r="M186" s="164">
        <f t="shared" si="39"/>
        <v>18.974051249999999</v>
      </c>
      <c r="N186" s="171" t="s">
        <v>168</v>
      </c>
      <c r="O186" s="164">
        <v>15.68</v>
      </c>
      <c r="Q186" s="166">
        <f t="shared" si="44"/>
        <v>21.820158937499997</v>
      </c>
      <c r="R186" s="167">
        <f t="shared" si="45"/>
        <v>24.35125</v>
      </c>
      <c r="S186" s="167">
        <f t="shared" si="46"/>
        <v>22.137499999999999</v>
      </c>
      <c r="T186" s="167">
        <f t="shared" si="41"/>
        <v>21.916125000000001</v>
      </c>
      <c r="U186" s="167">
        <f t="shared" si="42"/>
        <v>18.974051249999999</v>
      </c>
      <c r="V186" s="168">
        <f t="shared" si="43"/>
        <v>22.912312499999995</v>
      </c>
    </row>
    <row r="187" spans="1:22" s="176" customFormat="1" ht="18" customHeight="1" x14ac:dyDescent="0.25">
      <c r="A187" s="193" t="s">
        <v>2467</v>
      </c>
      <c r="B187" s="193" t="s">
        <v>47</v>
      </c>
      <c r="C187" s="193" t="s">
        <v>66</v>
      </c>
      <c r="D187" s="169" t="s">
        <v>752</v>
      </c>
      <c r="E187" s="193" t="s">
        <v>68</v>
      </c>
      <c r="F187" s="169" t="s">
        <v>753</v>
      </c>
      <c r="G187" s="169" t="s">
        <v>754</v>
      </c>
      <c r="H187" s="193" t="s">
        <v>167</v>
      </c>
      <c r="I187" s="170">
        <v>15.1</v>
      </c>
      <c r="J187" s="171">
        <v>75</v>
      </c>
      <c r="K187" s="172">
        <f t="shared" si="35"/>
        <v>26.425000000000001</v>
      </c>
      <c r="L187" s="164">
        <f t="shared" si="38"/>
        <v>23.782500000000002</v>
      </c>
      <c r="M187" s="164">
        <f t="shared" si="39"/>
        <v>22.648867500000001</v>
      </c>
      <c r="N187" s="171" t="s">
        <v>168</v>
      </c>
      <c r="O187" s="164">
        <v>15.68</v>
      </c>
      <c r="Q187" s="166">
        <f t="shared" si="44"/>
        <v>26.046197625000001</v>
      </c>
      <c r="R187" s="167">
        <f t="shared" si="45"/>
        <v>29.067500000000003</v>
      </c>
      <c r="S187" s="167">
        <f t="shared" si="46"/>
        <v>26.425000000000001</v>
      </c>
      <c r="T187" s="167">
        <f t="shared" si="41"/>
        <v>26.160750000000004</v>
      </c>
      <c r="U187" s="167">
        <f t="shared" si="42"/>
        <v>22.648867500000001</v>
      </c>
      <c r="V187" s="168">
        <f t="shared" si="43"/>
        <v>27.349875000000001</v>
      </c>
    </row>
    <row r="188" spans="1:22" s="176" customFormat="1" ht="18" customHeight="1" x14ac:dyDescent="0.25">
      <c r="A188" s="193" t="s">
        <v>2468</v>
      </c>
      <c r="B188" s="193" t="s">
        <v>47</v>
      </c>
      <c r="C188" s="193" t="s">
        <v>66</v>
      </c>
      <c r="D188" s="169" t="s">
        <v>755</v>
      </c>
      <c r="E188" s="193" t="s">
        <v>68</v>
      </c>
      <c r="F188" s="169" t="s">
        <v>756</v>
      </c>
      <c r="G188" s="169" t="s">
        <v>757</v>
      </c>
      <c r="H188" s="193" t="s">
        <v>167</v>
      </c>
      <c r="I188" s="170">
        <v>16.350000000000001</v>
      </c>
      <c r="J188" s="171">
        <v>75</v>
      </c>
      <c r="K188" s="172">
        <f t="shared" si="35"/>
        <v>28.612500000000004</v>
      </c>
      <c r="L188" s="164">
        <f t="shared" si="38"/>
        <v>25.751250000000006</v>
      </c>
      <c r="M188" s="164">
        <f t="shared" si="39"/>
        <v>24.523773750000004</v>
      </c>
      <c r="N188" s="171" t="s">
        <v>168</v>
      </c>
      <c r="O188" s="164">
        <v>15.68</v>
      </c>
      <c r="Q188" s="166">
        <f t="shared" si="44"/>
        <v>28.202339812500004</v>
      </c>
      <c r="R188" s="167">
        <f t="shared" si="45"/>
        <v>31.473750000000006</v>
      </c>
      <c r="S188" s="167">
        <f t="shared" si="46"/>
        <v>28.612500000000004</v>
      </c>
      <c r="T188" s="167">
        <f t="shared" si="41"/>
        <v>28.326375000000009</v>
      </c>
      <c r="U188" s="167">
        <f t="shared" si="42"/>
        <v>24.523773750000004</v>
      </c>
      <c r="V188" s="168">
        <f t="shared" si="43"/>
        <v>29.613937500000006</v>
      </c>
    </row>
    <row r="189" spans="1:22" s="176" customFormat="1" ht="18" customHeight="1" x14ac:dyDescent="0.25">
      <c r="A189" s="198" t="s">
        <v>758</v>
      </c>
      <c r="B189" s="193" t="s">
        <v>47</v>
      </c>
      <c r="C189" s="193" t="s">
        <v>66</v>
      </c>
      <c r="D189" s="169" t="s">
        <v>759</v>
      </c>
      <c r="E189" s="193" t="s">
        <v>68</v>
      </c>
      <c r="F189" s="169" t="s">
        <v>760</v>
      </c>
      <c r="G189" s="169" t="s">
        <v>761</v>
      </c>
      <c r="H189" s="193" t="s">
        <v>53</v>
      </c>
      <c r="I189" s="170">
        <v>1.42</v>
      </c>
      <c r="J189" s="171">
        <v>75</v>
      </c>
      <c r="K189" s="172">
        <f t="shared" si="35"/>
        <v>2.4849999999999999</v>
      </c>
      <c r="L189" s="164">
        <f t="shared" si="38"/>
        <v>2.2364999999999999</v>
      </c>
      <c r="M189" s="164">
        <f t="shared" si="39"/>
        <v>2.1298934999999997</v>
      </c>
      <c r="N189" s="162" t="s">
        <v>54</v>
      </c>
      <c r="O189" s="164">
        <v>1.86</v>
      </c>
      <c r="Q189" s="166">
        <f t="shared" si="44"/>
        <v>2.4493775249999996</v>
      </c>
      <c r="R189" s="167">
        <f t="shared" si="45"/>
        <v>2.7335000000000003</v>
      </c>
      <c r="S189" s="167">
        <f t="shared" si="46"/>
        <v>2.4849999999999999</v>
      </c>
      <c r="T189" s="167">
        <f t="shared" si="41"/>
        <v>2.4601500000000001</v>
      </c>
      <c r="U189" s="167">
        <f t="shared" si="42"/>
        <v>2.1298934999999997</v>
      </c>
      <c r="V189" s="168">
        <f t="shared" si="43"/>
        <v>2.5719749999999997</v>
      </c>
    </row>
    <row r="190" spans="1:22" s="165" customFormat="1" ht="18" customHeight="1" x14ac:dyDescent="0.25">
      <c r="A190" s="199" t="s">
        <v>762</v>
      </c>
      <c r="B190" s="160" t="s">
        <v>145</v>
      </c>
      <c r="C190" s="160" t="s">
        <v>579</v>
      </c>
      <c r="D190" s="160" t="s">
        <v>763</v>
      </c>
      <c r="E190" s="160" t="s">
        <v>764</v>
      </c>
      <c r="F190" s="160" t="s">
        <v>765</v>
      </c>
      <c r="G190" s="173" t="s">
        <v>766</v>
      </c>
      <c r="H190" s="177" t="s">
        <v>167</v>
      </c>
      <c r="I190" s="161">
        <v>86.86</v>
      </c>
      <c r="J190" s="162">
        <v>75</v>
      </c>
      <c r="K190" s="163">
        <f t="shared" si="35"/>
        <v>152.005</v>
      </c>
      <c r="L190" s="164">
        <f t="shared" si="38"/>
        <v>136.80449999999999</v>
      </c>
      <c r="M190" s="164">
        <f t="shared" si="39"/>
        <v>130.28348549999998</v>
      </c>
      <c r="N190" s="179" t="s">
        <v>168</v>
      </c>
      <c r="O190" s="164">
        <v>132.5</v>
      </c>
      <c r="Q190" s="166">
        <f t="shared" si="44"/>
        <v>149.82600832499998</v>
      </c>
      <c r="R190" s="167">
        <f t="shared" si="45"/>
        <v>167.2055</v>
      </c>
      <c r="S190" s="167">
        <f t="shared" si="46"/>
        <v>152.005</v>
      </c>
      <c r="T190" s="167">
        <f t="shared" si="41"/>
        <v>150.48495</v>
      </c>
      <c r="U190" s="167">
        <f t="shared" si="42"/>
        <v>130.28348549999998</v>
      </c>
      <c r="V190" s="168">
        <f t="shared" si="43"/>
        <v>157.32517499999997</v>
      </c>
    </row>
    <row r="191" spans="1:22" s="176" customFormat="1" ht="18" customHeight="1" x14ac:dyDescent="0.25">
      <c r="A191" s="169" t="s">
        <v>767</v>
      </c>
      <c r="B191" s="160" t="s">
        <v>145</v>
      </c>
      <c r="C191" s="193" t="s">
        <v>768</v>
      </c>
      <c r="D191" s="169" t="s">
        <v>769</v>
      </c>
      <c r="E191" s="169" t="s">
        <v>63</v>
      </c>
      <c r="F191" s="169" t="s">
        <v>769</v>
      </c>
      <c r="G191" s="169" t="s">
        <v>770</v>
      </c>
      <c r="H191" s="193" t="s">
        <v>53</v>
      </c>
      <c r="I191" s="170">
        <v>7.46</v>
      </c>
      <c r="J191" s="171">
        <v>75</v>
      </c>
      <c r="K191" s="172">
        <f t="shared" si="35"/>
        <v>13.055</v>
      </c>
      <c r="L191" s="164">
        <f t="shared" si="38"/>
        <v>11.749499999999999</v>
      </c>
      <c r="M191" s="164">
        <f t="shared" si="39"/>
        <v>11.1894405</v>
      </c>
      <c r="N191" s="162" t="s">
        <v>54</v>
      </c>
      <c r="O191" s="164">
        <v>11.19</v>
      </c>
      <c r="Q191" s="166">
        <f t="shared" si="44"/>
        <v>12.867856574999999</v>
      </c>
      <c r="R191" s="167">
        <f t="shared" si="45"/>
        <v>14.3605</v>
      </c>
      <c r="S191" s="167">
        <f t="shared" si="46"/>
        <v>13.055</v>
      </c>
      <c r="T191" s="167">
        <f t="shared" si="41"/>
        <v>12.92445</v>
      </c>
      <c r="U191" s="167">
        <f t="shared" si="42"/>
        <v>11.1894405</v>
      </c>
      <c r="V191" s="168">
        <f t="shared" si="43"/>
        <v>13.511924999999998</v>
      </c>
    </row>
    <row r="192" spans="1:22" s="176" customFormat="1" ht="18" customHeight="1" x14ac:dyDescent="0.25">
      <c r="A192" s="198" t="s">
        <v>771</v>
      </c>
      <c r="B192" s="160" t="s">
        <v>145</v>
      </c>
      <c r="C192" s="193" t="s">
        <v>768</v>
      </c>
      <c r="D192" s="169" t="s">
        <v>772</v>
      </c>
      <c r="E192" s="169" t="s">
        <v>63</v>
      </c>
      <c r="F192" s="169" t="s">
        <v>772</v>
      </c>
      <c r="G192" s="169" t="s">
        <v>773</v>
      </c>
      <c r="H192" s="193" t="s">
        <v>53</v>
      </c>
      <c r="I192" s="170">
        <v>8.98</v>
      </c>
      <c r="J192" s="171">
        <v>75</v>
      </c>
      <c r="K192" s="172">
        <f t="shared" si="35"/>
        <v>15.715</v>
      </c>
      <c r="L192" s="164">
        <f t="shared" si="38"/>
        <v>14.1435</v>
      </c>
      <c r="M192" s="164">
        <f t="shared" si="39"/>
        <v>13.469326499999999</v>
      </c>
      <c r="N192" s="162" t="s">
        <v>54</v>
      </c>
      <c r="O192" s="164">
        <v>13.47</v>
      </c>
      <c r="Q192" s="166">
        <f t="shared" si="44"/>
        <v>15.489725474999998</v>
      </c>
      <c r="R192" s="167">
        <f t="shared" si="45"/>
        <v>17.2865</v>
      </c>
      <c r="S192" s="167">
        <f t="shared" si="46"/>
        <v>15.715</v>
      </c>
      <c r="T192" s="167">
        <f t="shared" si="41"/>
        <v>15.55785</v>
      </c>
      <c r="U192" s="167">
        <f t="shared" si="42"/>
        <v>13.469326499999999</v>
      </c>
      <c r="V192" s="168">
        <f t="shared" si="43"/>
        <v>16.265024999999998</v>
      </c>
    </row>
    <row r="193" spans="1:22" s="176" customFormat="1" ht="18" customHeight="1" x14ac:dyDescent="0.25">
      <c r="A193" s="198" t="s">
        <v>774</v>
      </c>
      <c r="B193" s="160" t="s">
        <v>145</v>
      </c>
      <c r="C193" s="193" t="s">
        <v>768</v>
      </c>
      <c r="D193" s="169" t="s">
        <v>775</v>
      </c>
      <c r="E193" s="169" t="s">
        <v>63</v>
      </c>
      <c r="F193" s="169" t="s">
        <v>775</v>
      </c>
      <c r="G193" s="169" t="s">
        <v>776</v>
      </c>
      <c r="H193" s="193" t="s">
        <v>53</v>
      </c>
      <c r="I193" s="170">
        <v>10.66</v>
      </c>
      <c r="J193" s="171">
        <v>75</v>
      </c>
      <c r="K193" s="172">
        <f t="shared" si="35"/>
        <v>18.655000000000001</v>
      </c>
      <c r="L193" s="164">
        <f t="shared" si="38"/>
        <v>16.7895</v>
      </c>
      <c r="M193" s="164">
        <f t="shared" si="39"/>
        <v>15.989200500000001</v>
      </c>
      <c r="N193" s="162" t="s">
        <v>54</v>
      </c>
      <c r="O193" s="164">
        <v>15.99</v>
      </c>
      <c r="Q193" s="166">
        <f t="shared" si="44"/>
        <v>18.387580575000001</v>
      </c>
      <c r="R193" s="167">
        <f t="shared" si="45"/>
        <v>20.520500000000002</v>
      </c>
      <c r="S193" s="167">
        <f t="shared" si="46"/>
        <v>18.655000000000001</v>
      </c>
      <c r="T193" s="167">
        <f t="shared" si="41"/>
        <v>18.468450000000001</v>
      </c>
      <c r="U193" s="167">
        <f t="shared" si="42"/>
        <v>15.989200500000001</v>
      </c>
      <c r="V193" s="168">
        <f t="shared" si="43"/>
        <v>19.307924999999997</v>
      </c>
    </row>
    <row r="194" spans="1:22" s="176" customFormat="1" ht="18" customHeight="1" x14ac:dyDescent="0.25">
      <c r="A194" s="169" t="s">
        <v>777</v>
      </c>
      <c r="B194" s="160" t="s">
        <v>145</v>
      </c>
      <c r="C194" s="193" t="s">
        <v>768</v>
      </c>
      <c r="D194" s="169" t="s">
        <v>778</v>
      </c>
      <c r="E194" s="169" t="s">
        <v>63</v>
      </c>
      <c r="F194" s="169" t="s">
        <v>778</v>
      </c>
      <c r="G194" s="169" t="s">
        <v>779</v>
      </c>
      <c r="H194" s="193" t="s">
        <v>53</v>
      </c>
      <c r="I194" s="170">
        <v>7.59</v>
      </c>
      <c r="J194" s="171">
        <v>75</v>
      </c>
      <c r="K194" s="172">
        <f t="shared" ref="K194:K198" si="47">I194*1.75</f>
        <v>13.282499999999999</v>
      </c>
      <c r="L194" s="164">
        <f t="shared" si="38"/>
        <v>11.95425</v>
      </c>
      <c r="M194" s="164">
        <f t="shared" si="39"/>
        <v>11.384430749999998</v>
      </c>
      <c r="N194" s="162" t="s">
        <v>54</v>
      </c>
      <c r="O194" s="164">
        <v>11.39</v>
      </c>
      <c r="Q194" s="166">
        <f t="shared" si="44"/>
        <v>13.092095362499997</v>
      </c>
      <c r="R194" s="167">
        <f t="shared" si="45"/>
        <v>14.610749999999999</v>
      </c>
      <c r="S194" s="167">
        <f t="shared" si="46"/>
        <v>13.282499999999999</v>
      </c>
      <c r="T194" s="167">
        <f t="shared" si="41"/>
        <v>13.149675</v>
      </c>
      <c r="U194" s="167">
        <f t="shared" si="42"/>
        <v>11.384430749999998</v>
      </c>
      <c r="V194" s="168">
        <f t="shared" si="43"/>
        <v>13.747387499999999</v>
      </c>
    </row>
    <row r="195" spans="1:22" s="176" customFormat="1" ht="18" customHeight="1" x14ac:dyDescent="0.25">
      <c r="A195" s="169" t="s">
        <v>777</v>
      </c>
      <c r="B195" s="160" t="s">
        <v>145</v>
      </c>
      <c r="C195" s="193" t="s">
        <v>768</v>
      </c>
      <c r="D195" s="169" t="s">
        <v>780</v>
      </c>
      <c r="E195" s="169" t="s">
        <v>63</v>
      </c>
      <c r="F195" s="169" t="s">
        <v>780</v>
      </c>
      <c r="G195" s="169" t="s">
        <v>781</v>
      </c>
      <c r="H195" s="193" t="s">
        <v>53</v>
      </c>
      <c r="I195" s="170">
        <v>8.69</v>
      </c>
      <c r="J195" s="171">
        <v>75</v>
      </c>
      <c r="K195" s="172">
        <f t="shared" si="47"/>
        <v>15.2075</v>
      </c>
      <c r="L195" s="164">
        <f t="shared" ref="L195:L198" si="48">K195*0.9</f>
        <v>13.68675</v>
      </c>
      <c r="M195" s="164">
        <f t="shared" ref="M195:M198" si="49">K195*0.8571</f>
        <v>13.034348249999999</v>
      </c>
      <c r="N195" s="162" t="s">
        <v>54</v>
      </c>
      <c r="O195" s="164">
        <v>11.39</v>
      </c>
      <c r="Q195" s="166">
        <f t="shared" ref="Q195:Q198" si="50">(K195*0.8571)*1.15</f>
        <v>14.989500487499997</v>
      </c>
      <c r="R195" s="167">
        <f t="shared" ref="R195:R198" si="51">K195*1.1</f>
        <v>16.728249999999999</v>
      </c>
      <c r="S195" s="167">
        <f t="shared" ref="S195:S198" si="52">K195</f>
        <v>15.2075</v>
      </c>
      <c r="T195" s="167">
        <f t="shared" ref="T195:T198" si="53">(K195*0.9)*1.1</f>
        <v>15.055425000000001</v>
      </c>
      <c r="U195" s="167">
        <f t="shared" ref="U195:U198" si="54">(K195*0.8571)</f>
        <v>13.034348249999999</v>
      </c>
      <c r="V195" s="168">
        <f t="shared" ref="V195:V198" si="55">(K195*0.9)*1.15</f>
        <v>15.739762499999999</v>
      </c>
    </row>
    <row r="196" spans="1:22" s="176" customFormat="1" ht="18" customHeight="1" x14ac:dyDescent="0.25">
      <c r="A196" s="200" t="s">
        <v>782</v>
      </c>
      <c r="B196" s="160" t="s">
        <v>145</v>
      </c>
      <c r="C196" s="169" t="s">
        <v>783</v>
      </c>
      <c r="D196" s="169" t="s">
        <v>784</v>
      </c>
      <c r="E196" s="169" t="s">
        <v>63</v>
      </c>
      <c r="F196" s="169" t="s">
        <v>785</v>
      </c>
      <c r="G196" s="169" t="s">
        <v>786</v>
      </c>
      <c r="H196" s="169" t="s">
        <v>53</v>
      </c>
      <c r="I196" s="170">
        <v>1</v>
      </c>
      <c r="J196" s="171">
        <v>75</v>
      </c>
      <c r="K196" s="172">
        <f t="shared" si="47"/>
        <v>1.75</v>
      </c>
      <c r="L196" s="164">
        <f t="shared" si="48"/>
        <v>1.575</v>
      </c>
      <c r="M196" s="164">
        <f t="shared" si="49"/>
        <v>1.499925</v>
      </c>
      <c r="N196" s="162" t="s">
        <v>54</v>
      </c>
      <c r="O196" s="164">
        <v>2.1</v>
      </c>
      <c r="Q196" s="166">
        <f t="shared" si="50"/>
        <v>1.7249137499999998</v>
      </c>
      <c r="R196" s="167">
        <f t="shared" si="51"/>
        <v>1.9250000000000003</v>
      </c>
      <c r="S196" s="167">
        <f t="shared" si="52"/>
        <v>1.75</v>
      </c>
      <c r="T196" s="167">
        <f t="shared" si="53"/>
        <v>1.7325000000000002</v>
      </c>
      <c r="U196" s="167">
        <f t="shared" si="54"/>
        <v>1.499925</v>
      </c>
      <c r="V196" s="168">
        <f t="shared" si="55"/>
        <v>1.8112499999999998</v>
      </c>
    </row>
    <row r="197" spans="1:22" s="165" customFormat="1" ht="18" customHeight="1" x14ac:dyDescent="0.25">
      <c r="A197" s="212" t="s">
        <v>787</v>
      </c>
      <c r="B197" s="180" t="s">
        <v>72</v>
      </c>
      <c r="C197" s="180" t="s">
        <v>78</v>
      </c>
      <c r="D197" s="212" t="s">
        <v>788</v>
      </c>
      <c r="E197" s="185" t="s">
        <v>539</v>
      </c>
      <c r="F197" s="180" t="s">
        <v>788</v>
      </c>
      <c r="G197" s="180" t="s">
        <v>789</v>
      </c>
      <c r="H197" s="177" t="s">
        <v>53</v>
      </c>
      <c r="I197" s="178">
        <v>82</v>
      </c>
      <c r="J197" s="162">
        <v>75</v>
      </c>
      <c r="K197" s="163">
        <f t="shared" si="47"/>
        <v>143.5</v>
      </c>
      <c r="L197" s="182">
        <v>143.5</v>
      </c>
      <c r="M197" s="182">
        <v>143.5</v>
      </c>
      <c r="N197" s="162" t="s">
        <v>54</v>
      </c>
      <c r="O197" s="164">
        <v>108</v>
      </c>
      <c r="Q197" s="166">
        <v>165.03</v>
      </c>
      <c r="R197" s="167">
        <f t="shared" si="51"/>
        <v>157.85000000000002</v>
      </c>
      <c r="S197" s="167">
        <f t="shared" si="52"/>
        <v>143.5</v>
      </c>
      <c r="T197" s="167">
        <v>157.85</v>
      </c>
      <c r="U197" s="167">
        <v>143.5</v>
      </c>
      <c r="V197" s="168">
        <v>165.03</v>
      </c>
    </row>
    <row r="198" spans="1:22" s="176" customFormat="1" ht="18" customHeight="1" x14ac:dyDescent="0.25">
      <c r="A198" s="187" t="s">
        <v>2461</v>
      </c>
      <c r="B198" s="169"/>
      <c r="C198" s="169"/>
      <c r="D198" s="169"/>
      <c r="E198" s="169"/>
      <c r="F198" s="169"/>
      <c r="G198" s="201"/>
      <c r="H198" s="169"/>
      <c r="I198" s="170">
        <v>12.3</v>
      </c>
      <c r="J198" s="162">
        <v>75</v>
      </c>
      <c r="K198" s="172">
        <f t="shared" si="47"/>
        <v>21.525000000000002</v>
      </c>
      <c r="L198" s="164">
        <f t="shared" si="48"/>
        <v>19.372500000000002</v>
      </c>
      <c r="M198" s="164">
        <f t="shared" si="49"/>
        <v>18.449077500000001</v>
      </c>
      <c r="N198" s="162" t="s">
        <v>2462</v>
      </c>
      <c r="O198" s="202"/>
      <c r="Q198" s="166">
        <f t="shared" si="50"/>
        <v>21.216439125000001</v>
      </c>
      <c r="R198" s="167">
        <f t="shared" si="51"/>
        <v>23.677500000000006</v>
      </c>
      <c r="S198" s="167">
        <f t="shared" si="52"/>
        <v>21.525000000000002</v>
      </c>
      <c r="T198" s="167">
        <f t="shared" si="53"/>
        <v>21.309750000000005</v>
      </c>
      <c r="U198" s="167">
        <f t="shared" si="54"/>
        <v>18.449077500000001</v>
      </c>
      <c r="V198" s="168">
        <f t="shared" si="55"/>
        <v>22.278375</v>
      </c>
    </row>
    <row r="199" spans="1:22" ht="18" customHeight="1" x14ac:dyDescent="0.25">
      <c r="G199" s="205"/>
    </row>
    <row r="200" spans="1:22" ht="18" customHeight="1" x14ac:dyDescent="0.25">
      <c r="G200" s="169"/>
    </row>
    <row r="201" spans="1:22" ht="18" customHeight="1" x14ac:dyDescent="0.25">
      <c r="G201" s="209"/>
    </row>
    <row r="202" spans="1:22" ht="18" customHeight="1" x14ac:dyDescent="0.25">
      <c r="G202" s="210"/>
    </row>
    <row r="203" spans="1:22" ht="18" customHeight="1" x14ac:dyDescent="0.25">
      <c r="G203" s="210"/>
    </row>
    <row r="204" spans="1:22" ht="18" customHeight="1" x14ac:dyDescent="0.25">
      <c r="G204" s="211"/>
    </row>
    <row r="205" spans="1:22" ht="18" customHeight="1" x14ac:dyDescent="0.25">
      <c r="G205" s="211"/>
    </row>
    <row r="206" spans="1:22" ht="18" customHeight="1" x14ac:dyDescent="0.25">
      <c r="G206" s="211"/>
    </row>
    <row r="207" spans="1:22" ht="18" customHeight="1" x14ac:dyDescent="0.25">
      <c r="G207" s="211"/>
    </row>
    <row r="208" spans="1:22" ht="18" customHeight="1" x14ac:dyDescent="0.25">
      <c r="G208" s="211"/>
    </row>
    <row r="209" spans="7:7" ht="18" customHeight="1" x14ac:dyDescent="0.25">
      <c r="G209" s="211"/>
    </row>
    <row r="210" spans="7:7" ht="18" customHeight="1" x14ac:dyDescent="0.25">
      <c r="G210" s="210"/>
    </row>
  </sheetData>
  <autoFilter ref="A1:P198"/>
  <pageMargins left="0.7" right="0.7" top="0.75" bottom="0.75" header="0.3" footer="0.3"/>
  <pageSetup paperSize="9" scale="62"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M210"/>
  <sheetViews>
    <sheetView zoomScale="70" zoomScaleNormal="70" workbookViewId="0">
      <pane ySplit="1" topLeftCell="A2" activePane="bottomLeft" state="frozen"/>
      <selection pane="bottomLeft" activeCell="M1" sqref="M1"/>
    </sheetView>
  </sheetViews>
  <sheetFormatPr defaultRowHeight="15" x14ac:dyDescent="0.25"/>
  <cols>
    <col min="1" max="1" width="18.85546875" style="22" bestFit="1" customWidth="1"/>
    <col min="2" max="2" width="7.140625" style="22" customWidth="1"/>
    <col min="3" max="3" width="27.140625" style="22" customWidth="1"/>
    <col min="4" max="4" width="25.85546875" style="22" customWidth="1"/>
    <col min="5" max="5" width="7.140625" style="2" customWidth="1"/>
    <col min="6" max="6" width="7.140625" style="22" customWidth="1"/>
    <col min="7" max="7" width="7.140625" style="26" customWidth="1"/>
    <col min="8" max="8" width="7.140625" style="22" customWidth="1"/>
    <col min="9" max="9" width="15.42578125" style="22" customWidth="1"/>
    <col min="10" max="10" width="32" style="108" customWidth="1"/>
    <col min="11" max="11" width="30.140625" style="108" customWidth="1"/>
    <col min="12" max="12" width="22.5703125" style="22" customWidth="1"/>
    <col min="13" max="13" width="14" style="22" customWidth="1"/>
    <col min="14" max="16384" width="9.140625" style="22"/>
  </cols>
  <sheetData>
    <row r="1" spans="1:13" s="46" customFormat="1" ht="36.75" customHeight="1" x14ac:dyDescent="0.25">
      <c r="A1" s="46" t="s">
        <v>1913</v>
      </c>
      <c r="B1" s="46" t="s">
        <v>35</v>
      </c>
      <c r="C1" s="46" t="s">
        <v>790</v>
      </c>
      <c r="D1" s="46" t="s">
        <v>37</v>
      </c>
      <c r="E1" s="46" t="s">
        <v>38</v>
      </c>
      <c r="F1" s="46" t="s">
        <v>39</v>
      </c>
      <c r="G1" s="46" t="s">
        <v>40</v>
      </c>
      <c r="H1" s="46" t="s">
        <v>41</v>
      </c>
      <c r="I1" s="46" t="s">
        <v>1786</v>
      </c>
      <c r="J1" s="65" t="s">
        <v>1787</v>
      </c>
      <c r="K1" s="65" t="s">
        <v>1788</v>
      </c>
      <c r="L1" s="46" t="s">
        <v>45</v>
      </c>
      <c r="M1" s="105" t="s">
        <v>2499</v>
      </c>
    </row>
    <row r="2" spans="1:13" s="4" customFormat="1" ht="18" customHeight="1" x14ac:dyDescent="0.25">
      <c r="A2" s="4" t="s">
        <v>46</v>
      </c>
      <c r="B2" s="4" t="s">
        <v>47</v>
      </c>
      <c r="C2" s="4" t="s">
        <v>48</v>
      </c>
      <c r="D2" s="4" t="s">
        <v>49</v>
      </c>
      <c r="E2" s="4" t="s">
        <v>50</v>
      </c>
      <c r="F2" s="4" t="s">
        <v>51</v>
      </c>
      <c r="G2" s="4" t="s">
        <v>52</v>
      </c>
      <c r="H2" s="4" t="s">
        <v>53</v>
      </c>
      <c r="I2" s="4" t="s">
        <v>46</v>
      </c>
      <c r="J2" s="103">
        <v>73.78</v>
      </c>
      <c r="K2" s="103">
        <f t="shared" ref="K2:K65" si="0">J2*1.2</f>
        <v>88.536000000000001</v>
      </c>
      <c r="L2" s="4" t="s">
        <v>54</v>
      </c>
      <c r="M2" s="102">
        <f>J2</f>
        <v>73.78</v>
      </c>
    </row>
    <row r="3" spans="1:13" s="4" customFormat="1" ht="18" customHeight="1" x14ac:dyDescent="0.25">
      <c r="A3" s="5" t="s">
        <v>55</v>
      </c>
      <c r="B3" s="5" t="s">
        <v>47</v>
      </c>
      <c r="C3" s="5" t="s">
        <v>48</v>
      </c>
      <c r="D3" s="5" t="s">
        <v>56</v>
      </c>
      <c r="E3" s="5" t="s">
        <v>57</v>
      </c>
      <c r="F3" s="5" t="s">
        <v>58</v>
      </c>
      <c r="G3" s="5" t="s">
        <v>59</v>
      </c>
      <c r="H3" s="5" t="s">
        <v>53</v>
      </c>
      <c r="I3" s="5" t="s">
        <v>55</v>
      </c>
      <c r="J3" s="104">
        <v>85.01</v>
      </c>
      <c r="K3" s="104">
        <f t="shared" si="0"/>
        <v>102.012</v>
      </c>
      <c r="L3" s="4" t="s">
        <v>54</v>
      </c>
      <c r="M3" s="102">
        <f t="shared" ref="M3:M66" si="1">J3</f>
        <v>85.01</v>
      </c>
    </row>
    <row r="4" spans="1:13" s="4" customFormat="1" ht="18" customHeight="1" x14ac:dyDescent="0.25">
      <c r="A4" s="5" t="s">
        <v>60</v>
      </c>
      <c r="B4" s="5" t="s">
        <v>47</v>
      </c>
      <c r="C4" s="5" t="s">
        <v>61</v>
      </c>
      <c r="D4" s="5" t="s">
        <v>62</v>
      </c>
      <c r="E4" s="5" t="s">
        <v>63</v>
      </c>
      <c r="F4" s="5" t="s">
        <v>62</v>
      </c>
      <c r="G4" s="5" t="s">
        <v>64</v>
      </c>
      <c r="H4" s="5" t="s">
        <v>53</v>
      </c>
      <c r="I4" s="5" t="s">
        <v>1789</v>
      </c>
      <c r="J4" s="104">
        <v>3.27</v>
      </c>
      <c r="K4" s="104">
        <f t="shared" si="0"/>
        <v>3.9239999999999999</v>
      </c>
      <c r="L4" s="4" t="s">
        <v>54</v>
      </c>
      <c r="M4" s="102">
        <f t="shared" si="1"/>
        <v>3.27</v>
      </c>
    </row>
    <row r="5" spans="1:13" s="4" customFormat="1" ht="18" customHeight="1" x14ac:dyDescent="0.25">
      <c r="A5" s="6" t="s">
        <v>65</v>
      </c>
      <c r="B5" s="5" t="s">
        <v>47</v>
      </c>
      <c r="C5" s="5" t="s">
        <v>66</v>
      </c>
      <c r="D5" s="5" t="s">
        <v>67</v>
      </c>
      <c r="E5" s="5" t="s">
        <v>68</v>
      </c>
      <c r="F5" s="6" t="s">
        <v>69</v>
      </c>
      <c r="G5" s="6" t="s">
        <v>70</v>
      </c>
      <c r="H5" s="5" t="s">
        <v>53</v>
      </c>
      <c r="I5" s="5" t="s">
        <v>758</v>
      </c>
      <c r="J5" s="104">
        <v>1.86</v>
      </c>
      <c r="K5" s="104">
        <f t="shared" si="0"/>
        <v>2.2320000000000002</v>
      </c>
      <c r="L5" s="4" t="s">
        <v>54</v>
      </c>
      <c r="M5" s="102">
        <f t="shared" si="1"/>
        <v>1.86</v>
      </c>
    </row>
    <row r="6" spans="1:13" s="4" customFormat="1" ht="18" customHeight="1" x14ac:dyDescent="0.25">
      <c r="A6" s="5" t="s">
        <v>71</v>
      </c>
      <c r="B6" s="5" t="s">
        <v>72</v>
      </c>
      <c r="C6" s="5" t="s">
        <v>73</v>
      </c>
      <c r="D6" s="5" t="s">
        <v>73</v>
      </c>
      <c r="E6" s="5" t="s">
        <v>74</v>
      </c>
      <c r="F6" s="5" t="s">
        <v>75</v>
      </c>
      <c r="G6" s="5" t="s">
        <v>76</v>
      </c>
      <c r="H6" s="5" t="s">
        <v>53</v>
      </c>
      <c r="I6" s="5" t="s">
        <v>1790</v>
      </c>
      <c r="J6" s="104">
        <v>204.6</v>
      </c>
      <c r="K6" s="104">
        <f t="shared" si="0"/>
        <v>245.51999999999998</v>
      </c>
      <c r="L6" s="4" t="s">
        <v>54</v>
      </c>
      <c r="M6" s="102">
        <f t="shared" si="1"/>
        <v>204.6</v>
      </c>
    </row>
    <row r="7" spans="1:13" s="4" customFormat="1" ht="18" customHeight="1" x14ac:dyDescent="0.25">
      <c r="A7" s="4" t="s">
        <v>77</v>
      </c>
      <c r="B7" s="4" t="s">
        <v>72</v>
      </c>
      <c r="C7" s="5" t="s">
        <v>78</v>
      </c>
      <c r="D7" s="4" t="s">
        <v>79</v>
      </c>
      <c r="E7" s="4" t="s">
        <v>80</v>
      </c>
      <c r="F7" s="4" t="s">
        <v>81</v>
      </c>
      <c r="G7" s="7" t="s">
        <v>82</v>
      </c>
      <c r="H7" s="4" t="s">
        <v>53</v>
      </c>
      <c r="I7" s="4" t="s">
        <v>1791</v>
      </c>
      <c r="J7" s="103">
        <v>168</v>
      </c>
      <c r="K7" s="103">
        <f t="shared" si="0"/>
        <v>201.6</v>
      </c>
      <c r="L7" s="4" t="s">
        <v>54</v>
      </c>
      <c r="M7" s="102">
        <f t="shared" si="1"/>
        <v>168</v>
      </c>
    </row>
    <row r="8" spans="1:13" s="4" customFormat="1" ht="18" customHeight="1" x14ac:dyDescent="0.25">
      <c r="A8" s="4" t="s">
        <v>83</v>
      </c>
      <c r="B8" s="4" t="s">
        <v>72</v>
      </c>
      <c r="C8" s="5" t="s">
        <v>84</v>
      </c>
      <c r="D8" s="4" t="s">
        <v>85</v>
      </c>
      <c r="E8" s="4" t="s">
        <v>74</v>
      </c>
      <c r="F8" s="4" t="s">
        <v>86</v>
      </c>
      <c r="G8" s="8" t="s">
        <v>87</v>
      </c>
      <c r="H8" s="4" t="s">
        <v>53</v>
      </c>
      <c r="I8" s="4" t="s">
        <v>1792</v>
      </c>
      <c r="J8" s="103">
        <v>211.65</v>
      </c>
      <c r="K8" s="103">
        <f t="shared" si="0"/>
        <v>253.98</v>
      </c>
      <c r="L8" s="4" t="s">
        <v>54</v>
      </c>
      <c r="M8" s="102">
        <f t="shared" si="1"/>
        <v>211.65</v>
      </c>
    </row>
    <row r="9" spans="1:13" s="4" customFormat="1" ht="18" customHeight="1" x14ac:dyDescent="0.25">
      <c r="A9" s="4" t="s">
        <v>88</v>
      </c>
      <c r="B9" s="4" t="s">
        <v>72</v>
      </c>
      <c r="C9" s="5" t="s">
        <v>84</v>
      </c>
      <c r="D9" s="4" t="s">
        <v>89</v>
      </c>
      <c r="E9" s="4" t="s">
        <v>74</v>
      </c>
      <c r="F9" s="4" t="s">
        <v>89</v>
      </c>
      <c r="G9" s="9" t="s">
        <v>90</v>
      </c>
      <c r="H9" s="4" t="s">
        <v>53</v>
      </c>
      <c r="I9" s="4" t="s">
        <v>1793</v>
      </c>
      <c r="J9" s="103">
        <v>386.05</v>
      </c>
      <c r="K9" s="103">
        <f t="shared" si="0"/>
        <v>463.26</v>
      </c>
      <c r="L9" s="4" t="s">
        <v>54</v>
      </c>
      <c r="M9" s="102">
        <f t="shared" si="1"/>
        <v>386.05</v>
      </c>
    </row>
    <row r="10" spans="1:13" s="5" customFormat="1" ht="18" customHeight="1" x14ac:dyDescent="0.25">
      <c r="A10" s="5" t="s">
        <v>91</v>
      </c>
      <c r="B10" s="5" t="s">
        <v>72</v>
      </c>
      <c r="C10" s="5" t="s">
        <v>92</v>
      </c>
      <c r="D10" s="5" t="s">
        <v>93</v>
      </c>
      <c r="E10" s="5" t="s">
        <v>63</v>
      </c>
      <c r="F10" s="5" t="s">
        <v>94</v>
      </c>
      <c r="G10" s="5" t="s">
        <v>95</v>
      </c>
      <c r="H10" s="5" t="s">
        <v>53</v>
      </c>
      <c r="I10" s="5" t="s">
        <v>1794</v>
      </c>
      <c r="J10" s="104">
        <v>10.65</v>
      </c>
      <c r="K10" s="104">
        <f t="shared" si="0"/>
        <v>12.78</v>
      </c>
      <c r="L10" s="4" t="s">
        <v>54</v>
      </c>
      <c r="M10" s="102">
        <f t="shared" si="1"/>
        <v>10.65</v>
      </c>
    </row>
    <row r="11" spans="1:13" s="5" customFormat="1" ht="18" customHeight="1" x14ac:dyDescent="0.25">
      <c r="A11" s="5" t="s">
        <v>96</v>
      </c>
      <c r="B11" s="5" t="s">
        <v>72</v>
      </c>
      <c r="C11" s="5" t="s">
        <v>92</v>
      </c>
      <c r="D11" s="5" t="s">
        <v>97</v>
      </c>
      <c r="E11" s="5" t="s">
        <v>63</v>
      </c>
      <c r="F11" s="5" t="s">
        <v>98</v>
      </c>
      <c r="G11" s="5" t="s">
        <v>99</v>
      </c>
      <c r="H11" s="5" t="s">
        <v>53</v>
      </c>
      <c r="I11" s="5" t="s">
        <v>1795</v>
      </c>
      <c r="J11" s="104">
        <v>4.8899999999999997</v>
      </c>
      <c r="K11" s="104">
        <f t="shared" si="0"/>
        <v>5.8679999999999994</v>
      </c>
      <c r="L11" s="4" t="s">
        <v>54</v>
      </c>
      <c r="M11" s="102">
        <f t="shared" si="1"/>
        <v>4.8899999999999997</v>
      </c>
    </row>
    <row r="12" spans="1:13" s="4" customFormat="1" ht="18" customHeight="1" x14ac:dyDescent="0.25">
      <c r="A12" s="5" t="s">
        <v>100</v>
      </c>
      <c r="B12" s="5" t="s">
        <v>72</v>
      </c>
      <c r="C12" s="5" t="s">
        <v>92</v>
      </c>
      <c r="D12" s="5" t="s">
        <v>101</v>
      </c>
      <c r="E12" s="5" t="s">
        <v>63</v>
      </c>
      <c r="F12" s="5" t="s">
        <v>102</v>
      </c>
      <c r="G12" s="5" t="s">
        <v>103</v>
      </c>
      <c r="H12" s="5" t="s">
        <v>53</v>
      </c>
      <c r="I12" s="5" t="s">
        <v>1796</v>
      </c>
      <c r="J12" s="104">
        <v>9.31</v>
      </c>
      <c r="K12" s="104">
        <f t="shared" si="0"/>
        <v>11.172000000000001</v>
      </c>
      <c r="L12" s="4" t="s">
        <v>54</v>
      </c>
      <c r="M12" s="102">
        <f t="shared" si="1"/>
        <v>9.31</v>
      </c>
    </row>
    <row r="13" spans="1:13" s="4" customFormat="1" ht="18" customHeight="1" x14ac:dyDescent="0.25">
      <c r="A13" s="5" t="s">
        <v>104</v>
      </c>
      <c r="B13" s="5" t="s">
        <v>72</v>
      </c>
      <c r="C13" s="5" t="s">
        <v>92</v>
      </c>
      <c r="D13" s="5" t="s">
        <v>105</v>
      </c>
      <c r="E13" s="5" t="s">
        <v>63</v>
      </c>
      <c r="F13" s="5" t="s">
        <v>106</v>
      </c>
      <c r="G13" s="5" t="s">
        <v>107</v>
      </c>
      <c r="H13" s="5" t="s">
        <v>53</v>
      </c>
      <c r="I13" s="5" t="s">
        <v>1797</v>
      </c>
      <c r="J13" s="104">
        <v>4.6900000000000004</v>
      </c>
      <c r="K13" s="104">
        <f t="shared" si="0"/>
        <v>5.6280000000000001</v>
      </c>
      <c r="L13" s="4" t="s">
        <v>54</v>
      </c>
      <c r="M13" s="102">
        <f t="shared" si="1"/>
        <v>4.6900000000000004</v>
      </c>
    </row>
    <row r="14" spans="1:13" s="5" customFormat="1" ht="18" customHeight="1" x14ac:dyDescent="0.25">
      <c r="A14" s="5" t="s">
        <v>108</v>
      </c>
      <c r="B14" s="5" t="s">
        <v>72</v>
      </c>
      <c r="C14" s="5" t="s">
        <v>92</v>
      </c>
      <c r="D14" s="5" t="s">
        <v>109</v>
      </c>
      <c r="E14" s="5" t="s">
        <v>63</v>
      </c>
      <c r="F14" s="5" t="s">
        <v>109</v>
      </c>
      <c r="G14" s="5" t="s">
        <v>110</v>
      </c>
      <c r="H14" s="5" t="s">
        <v>53</v>
      </c>
      <c r="I14" s="5" t="s">
        <v>108</v>
      </c>
      <c r="J14" s="104">
        <v>5</v>
      </c>
      <c r="K14" s="104">
        <f t="shared" si="0"/>
        <v>6</v>
      </c>
      <c r="L14" s="4" t="s">
        <v>54</v>
      </c>
      <c r="M14" s="102">
        <f t="shared" si="1"/>
        <v>5</v>
      </c>
    </row>
    <row r="15" spans="1:13" s="4" customFormat="1" ht="18" customHeight="1" x14ac:dyDescent="0.25">
      <c r="A15" s="5" t="s">
        <v>111</v>
      </c>
      <c r="B15" s="5" t="s">
        <v>72</v>
      </c>
      <c r="C15" s="5" t="s">
        <v>92</v>
      </c>
      <c r="D15" s="5" t="s">
        <v>112</v>
      </c>
      <c r="E15" s="5" t="s">
        <v>63</v>
      </c>
      <c r="F15" s="5" t="s">
        <v>113</v>
      </c>
      <c r="G15" s="5" t="s">
        <v>114</v>
      </c>
      <c r="H15" s="5" t="s">
        <v>53</v>
      </c>
      <c r="I15" s="5" t="s">
        <v>111</v>
      </c>
      <c r="J15" s="104">
        <v>0.68</v>
      </c>
      <c r="K15" s="104">
        <f t="shared" si="0"/>
        <v>0.81600000000000006</v>
      </c>
      <c r="L15" s="4" t="s">
        <v>54</v>
      </c>
      <c r="M15" s="102">
        <f t="shared" si="1"/>
        <v>0.68</v>
      </c>
    </row>
    <row r="16" spans="1:13" s="5" customFormat="1" ht="18" customHeight="1" x14ac:dyDescent="0.25">
      <c r="A16" s="5" t="s">
        <v>115</v>
      </c>
      <c r="B16" s="5" t="s">
        <v>72</v>
      </c>
      <c r="C16" s="5" t="s">
        <v>92</v>
      </c>
      <c r="D16" s="5" t="s">
        <v>116</v>
      </c>
      <c r="E16" s="5" t="s">
        <v>63</v>
      </c>
      <c r="F16" s="5" t="s">
        <v>117</v>
      </c>
      <c r="G16" s="5" t="s">
        <v>118</v>
      </c>
      <c r="H16" s="5" t="s">
        <v>53</v>
      </c>
      <c r="I16" s="5" t="s">
        <v>115</v>
      </c>
      <c r="J16" s="104">
        <v>0.68</v>
      </c>
      <c r="K16" s="104">
        <f t="shared" si="0"/>
        <v>0.81600000000000006</v>
      </c>
      <c r="L16" s="4" t="s">
        <v>54</v>
      </c>
      <c r="M16" s="102">
        <f t="shared" si="1"/>
        <v>0.68</v>
      </c>
    </row>
    <row r="17" spans="1:13" s="5" customFormat="1" ht="18" customHeight="1" x14ac:dyDescent="0.25">
      <c r="A17" s="5" t="s">
        <v>119</v>
      </c>
      <c r="B17" s="5" t="s">
        <v>72</v>
      </c>
      <c r="C17" s="5" t="s">
        <v>92</v>
      </c>
      <c r="D17" s="5" t="s">
        <v>120</v>
      </c>
      <c r="E17" s="5" t="s">
        <v>63</v>
      </c>
      <c r="F17" s="5" t="s">
        <v>120</v>
      </c>
      <c r="G17" s="5" t="s">
        <v>121</v>
      </c>
      <c r="H17" s="5" t="s">
        <v>53</v>
      </c>
      <c r="I17" s="5" t="s">
        <v>119</v>
      </c>
      <c r="J17" s="104">
        <v>1.78</v>
      </c>
      <c r="K17" s="104">
        <f t="shared" si="0"/>
        <v>2.1360000000000001</v>
      </c>
      <c r="L17" s="4" t="s">
        <v>54</v>
      </c>
      <c r="M17" s="102">
        <f t="shared" si="1"/>
        <v>1.78</v>
      </c>
    </row>
    <row r="18" spans="1:13" s="5" customFormat="1" ht="18" customHeight="1" x14ac:dyDescent="0.25">
      <c r="A18" s="5" t="s">
        <v>122</v>
      </c>
      <c r="B18" s="5" t="s">
        <v>72</v>
      </c>
      <c r="C18" s="5" t="s">
        <v>92</v>
      </c>
      <c r="D18" s="5" t="s">
        <v>123</v>
      </c>
      <c r="E18" s="5" t="s">
        <v>63</v>
      </c>
      <c r="F18" s="5" t="s">
        <v>123</v>
      </c>
      <c r="G18" s="5" t="s">
        <v>124</v>
      </c>
      <c r="H18" s="5" t="s">
        <v>53</v>
      </c>
      <c r="I18" s="5" t="s">
        <v>1798</v>
      </c>
      <c r="J18" s="104">
        <v>0.57999999999999996</v>
      </c>
      <c r="K18" s="104">
        <f t="shared" si="0"/>
        <v>0.69599999999999995</v>
      </c>
      <c r="L18" s="4" t="s">
        <v>54</v>
      </c>
      <c r="M18" s="102">
        <f t="shared" si="1"/>
        <v>0.57999999999999996</v>
      </c>
    </row>
    <row r="19" spans="1:13" s="5" customFormat="1" ht="18" customHeight="1" x14ac:dyDescent="0.25">
      <c r="A19" s="4" t="s">
        <v>125</v>
      </c>
      <c r="B19" s="4" t="s">
        <v>72</v>
      </c>
      <c r="C19" s="5" t="s">
        <v>92</v>
      </c>
      <c r="D19" s="4" t="s">
        <v>126</v>
      </c>
      <c r="E19" s="5" t="s">
        <v>63</v>
      </c>
      <c r="F19" s="4" t="s">
        <v>127</v>
      </c>
      <c r="G19" s="7" t="s">
        <v>128</v>
      </c>
      <c r="H19" s="4" t="s">
        <v>53</v>
      </c>
      <c r="I19" s="4" t="s">
        <v>1799</v>
      </c>
      <c r="J19" s="103">
        <v>13.25</v>
      </c>
      <c r="K19" s="103">
        <f t="shared" si="0"/>
        <v>15.899999999999999</v>
      </c>
      <c r="L19" s="4" t="s">
        <v>54</v>
      </c>
      <c r="M19" s="102">
        <f t="shared" si="1"/>
        <v>13.25</v>
      </c>
    </row>
    <row r="20" spans="1:13" s="5" customFormat="1" ht="18" customHeight="1" x14ac:dyDescent="0.25">
      <c r="A20" s="4" t="s">
        <v>129</v>
      </c>
      <c r="B20" s="4" t="s">
        <v>72</v>
      </c>
      <c r="C20" s="5" t="s">
        <v>92</v>
      </c>
      <c r="D20" s="4" t="s">
        <v>130</v>
      </c>
      <c r="E20" s="5" t="s">
        <v>63</v>
      </c>
      <c r="F20" s="4" t="s">
        <v>131</v>
      </c>
      <c r="G20" s="7" t="s">
        <v>132</v>
      </c>
      <c r="H20" s="4" t="s">
        <v>53</v>
      </c>
      <c r="I20" s="4" t="s">
        <v>1800</v>
      </c>
      <c r="J20" s="103">
        <v>20.3</v>
      </c>
      <c r="K20" s="103">
        <f t="shared" si="0"/>
        <v>24.36</v>
      </c>
      <c r="L20" s="4" t="s">
        <v>54</v>
      </c>
      <c r="M20" s="102">
        <f t="shared" si="1"/>
        <v>20.3</v>
      </c>
    </row>
    <row r="21" spans="1:13" s="5" customFormat="1" ht="18" customHeight="1" x14ac:dyDescent="0.25">
      <c r="A21" s="5" t="s">
        <v>133</v>
      </c>
      <c r="B21" s="5" t="s">
        <v>72</v>
      </c>
      <c r="C21" s="5" t="s">
        <v>92</v>
      </c>
      <c r="D21" s="5" t="s">
        <v>134</v>
      </c>
      <c r="E21" s="5" t="s">
        <v>63</v>
      </c>
      <c r="F21" s="5" t="s">
        <v>135</v>
      </c>
      <c r="G21" s="5" t="s">
        <v>135</v>
      </c>
      <c r="H21" s="5" t="s">
        <v>53</v>
      </c>
      <c r="I21" s="5" t="s">
        <v>1801</v>
      </c>
      <c r="J21" s="104">
        <v>0.8</v>
      </c>
      <c r="K21" s="104">
        <f t="shared" si="0"/>
        <v>0.96</v>
      </c>
      <c r="L21" s="4" t="s">
        <v>54</v>
      </c>
      <c r="M21" s="102">
        <f t="shared" si="1"/>
        <v>0.8</v>
      </c>
    </row>
    <row r="22" spans="1:13" s="5" customFormat="1" ht="18" customHeight="1" x14ac:dyDescent="0.25">
      <c r="A22" s="5" t="s">
        <v>136</v>
      </c>
      <c r="B22" s="5" t="s">
        <v>72</v>
      </c>
      <c r="C22" s="5" t="s">
        <v>92</v>
      </c>
      <c r="D22" s="5" t="s">
        <v>137</v>
      </c>
      <c r="E22" s="5" t="s">
        <v>63</v>
      </c>
      <c r="F22" s="5" t="s">
        <v>138</v>
      </c>
      <c r="G22" s="5" t="s">
        <v>139</v>
      </c>
      <c r="H22" s="5" t="s">
        <v>53</v>
      </c>
      <c r="I22" s="5" t="s">
        <v>136</v>
      </c>
      <c r="J22" s="104">
        <v>3</v>
      </c>
      <c r="K22" s="104">
        <f t="shared" si="0"/>
        <v>3.5999999999999996</v>
      </c>
      <c r="L22" s="4" t="s">
        <v>54</v>
      </c>
      <c r="M22" s="102">
        <f t="shared" si="1"/>
        <v>3</v>
      </c>
    </row>
    <row r="23" spans="1:13" s="5" customFormat="1" ht="18" customHeight="1" x14ac:dyDescent="0.25">
      <c r="A23" s="4" t="s">
        <v>140</v>
      </c>
      <c r="B23" s="4" t="s">
        <v>72</v>
      </c>
      <c r="C23" s="4" t="s">
        <v>92</v>
      </c>
      <c r="D23" s="7" t="s">
        <v>141</v>
      </c>
      <c r="E23" s="4" t="s">
        <v>63</v>
      </c>
      <c r="F23" s="4" t="s">
        <v>142</v>
      </c>
      <c r="G23" s="4" t="s">
        <v>143</v>
      </c>
      <c r="H23" s="4" t="s">
        <v>53</v>
      </c>
      <c r="I23" s="4" t="s">
        <v>140</v>
      </c>
      <c r="J23" s="103">
        <v>64.61</v>
      </c>
      <c r="K23" s="103">
        <f t="shared" si="0"/>
        <v>77.531999999999996</v>
      </c>
      <c r="L23" s="4" t="s">
        <v>54</v>
      </c>
      <c r="M23" s="102">
        <f t="shared" si="1"/>
        <v>64.61</v>
      </c>
    </row>
    <row r="24" spans="1:13" s="5" customFormat="1" ht="18" customHeight="1" x14ac:dyDescent="0.25">
      <c r="A24" s="4" t="s">
        <v>144</v>
      </c>
      <c r="B24" s="4" t="s">
        <v>145</v>
      </c>
      <c r="C24" s="4" t="s">
        <v>146</v>
      </c>
      <c r="D24" s="4" t="s">
        <v>147</v>
      </c>
      <c r="E24" s="4" t="s">
        <v>63</v>
      </c>
      <c r="F24" s="4" t="s">
        <v>147</v>
      </c>
      <c r="G24" s="7" t="s">
        <v>148</v>
      </c>
      <c r="H24" s="4" t="s">
        <v>53</v>
      </c>
      <c r="I24" s="4" t="s">
        <v>1802</v>
      </c>
      <c r="J24" s="103">
        <v>8.11</v>
      </c>
      <c r="K24" s="103">
        <f t="shared" si="0"/>
        <v>9.7319999999999993</v>
      </c>
      <c r="L24" s="4" t="s">
        <v>54</v>
      </c>
      <c r="M24" s="102">
        <f t="shared" si="1"/>
        <v>8.11</v>
      </c>
    </row>
    <row r="25" spans="1:13" s="4" customFormat="1" ht="18" customHeight="1" x14ac:dyDescent="0.25">
      <c r="A25" s="5" t="s">
        <v>149</v>
      </c>
      <c r="B25" s="4" t="s">
        <v>145</v>
      </c>
      <c r="C25" s="5" t="s">
        <v>150</v>
      </c>
      <c r="D25" s="5" t="s">
        <v>151</v>
      </c>
      <c r="E25" s="5" t="s">
        <v>63</v>
      </c>
      <c r="F25" s="5" t="s">
        <v>151</v>
      </c>
      <c r="G25" s="5" t="s">
        <v>152</v>
      </c>
      <c r="H25" s="5" t="s">
        <v>53</v>
      </c>
      <c r="I25" s="5" t="s">
        <v>149</v>
      </c>
      <c r="J25" s="104">
        <v>7.43</v>
      </c>
      <c r="K25" s="104">
        <f t="shared" si="0"/>
        <v>8.9159999999999986</v>
      </c>
      <c r="L25" s="4" t="s">
        <v>54</v>
      </c>
      <c r="M25" s="102">
        <f t="shared" si="1"/>
        <v>7.43</v>
      </c>
    </row>
    <row r="26" spans="1:13" s="5" customFormat="1" ht="18" customHeight="1" x14ac:dyDescent="0.25">
      <c r="A26" s="5" t="s">
        <v>153</v>
      </c>
      <c r="B26" s="4" t="s">
        <v>145</v>
      </c>
      <c r="C26" s="5" t="s">
        <v>154</v>
      </c>
      <c r="D26" s="5" t="s">
        <v>155</v>
      </c>
      <c r="E26" s="5" t="s">
        <v>156</v>
      </c>
      <c r="F26" s="5" t="s">
        <v>157</v>
      </c>
      <c r="G26" s="5" t="s">
        <v>158</v>
      </c>
      <c r="H26" s="5" t="s">
        <v>53</v>
      </c>
      <c r="I26" s="5" t="s">
        <v>1803</v>
      </c>
      <c r="J26" s="104">
        <v>7</v>
      </c>
      <c r="K26" s="104">
        <f t="shared" si="0"/>
        <v>8.4</v>
      </c>
      <c r="L26" s="4" t="s">
        <v>54</v>
      </c>
      <c r="M26" s="102">
        <f t="shared" si="1"/>
        <v>7</v>
      </c>
    </row>
    <row r="27" spans="1:13" s="4" customFormat="1" ht="18" customHeight="1" x14ac:dyDescent="0.25">
      <c r="A27" s="5" t="s">
        <v>159</v>
      </c>
      <c r="B27" s="4" t="s">
        <v>145</v>
      </c>
      <c r="C27" s="5" t="s">
        <v>154</v>
      </c>
      <c r="D27" s="5" t="s">
        <v>155</v>
      </c>
      <c r="E27" s="5" t="s">
        <v>156</v>
      </c>
      <c r="F27" s="5" t="s">
        <v>160</v>
      </c>
      <c r="G27" s="5" t="s">
        <v>161</v>
      </c>
      <c r="H27" s="5" t="s">
        <v>53</v>
      </c>
      <c r="I27" s="5" t="s">
        <v>1804</v>
      </c>
      <c r="J27" s="104">
        <v>7</v>
      </c>
      <c r="K27" s="104">
        <f t="shared" si="0"/>
        <v>8.4</v>
      </c>
      <c r="L27" s="4" t="s">
        <v>54</v>
      </c>
      <c r="M27" s="102">
        <f t="shared" si="1"/>
        <v>7</v>
      </c>
    </row>
    <row r="28" spans="1:13" s="4" customFormat="1" ht="18" customHeight="1" x14ac:dyDescent="0.25">
      <c r="A28" s="10" t="s">
        <v>162</v>
      </c>
      <c r="B28" s="10" t="s">
        <v>163</v>
      </c>
      <c r="C28" s="10" t="s">
        <v>164</v>
      </c>
      <c r="D28" s="10" t="s">
        <v>165</v>
      </c>
      <c r="E28" s="10" t="s">
        <v>63</v>
      </c>
      <c r="F28" s="10" t="s">
        <v>165</v>
      </c>
      <c r="G28" s="7" t="s">
        <v>166</v>
      </c>
      <c r="H28" s="10" t="s">
        <v>167</v>
      </c>
      <c r="I28" s="40" t="s">
        <v>1805</v>
      </c>
      <c r="J28" s="103">
        <v>15.4</v>
      </c>
      <c r="K28" s="106">
        <f t="shared" si="0"/>
        <v>18.48</v>
      </c>
      <c r="L28" s="10" t="s">
        <v>168</v>
      </c>
      <c r="M28" s="102">
        <f t="shared" si="1"/>
        <v>15.4</v>
      </c>
    </row>
    <row r="29" spans="1:13" s="5" customFormat="1" ht="18" customHeight="1" x14ac:dyDescent="0.25">
      <c r="A29" s="4" t="s">
        <v>169</v>
      </c>
      <c r="B29" s="4" t="s">
        <v>170</v>
      </c>
      <c r="C29" s="4" t="s">
        <v>171</v>
      </c>
      <c r="D29" s="4" t="s">
        <v>172</v>
      </c>
      <c r="E29" s="4" t="s">
        <v>173</v>
      </c>
      <c r="F29" s="4" t="s">
        <v>174</v>
      </c>
      <c r="G29" s="4" t="s">
        <v>175</v>
      </c>
      <c r="H29" s="4" t="s">
        <v>53</v>
      </c>
      <c r="I29" s="4" t="s">
        <v>1806</v>
      </c>
      <c r="J29" s="103">
        <v>148.19999999999999</v>
      </c>
      <c r="K29" s="103">
        <f t="shared" si="0"/>
        <v>177.83999999999997</v>
      </c>
      <c r="L29" s="4" t="s">
        <v>54</v>
      </c>
      <c r="M29" s="102">
        <f t="shared" si="1"/>
        <v>148.19999999999999</v>
      </c>
    </row>
    <row r="30" spans="1:13" s="5" customFormat="1" ht="18" customHeight="1" x14ac:dyDescent="0.25">
      <c r="A30" s="4" t="s">
        <v>176</v>
      </c>
      <c r="B30" s="4" t="s">
        <v>170</v>
      </c>
      <c r="C30" s="4" t="s">
        <v>171</v>
      </c>
      <c r="D30" s="4" t="s">
        <v>172</v>
      </c>
      <c r="E30" s="4" t="s">
        <v>173</v>
      </c>
      <c r="F30" s="4" t="s">
        <v>174</v>
      </c>
      <c r="G30" s="4" t="s">
        <v>177</v>
      </c>
      <c r="H30" s="4" t="s">
        <v>53</v>
      </c>
      <c r="I30" s="4" t="s">
        <v>1807</v>
      </c>
      <c r="J30" s="103">
        <v>148.19999999999999</v>
      </c>
      <c r="K30" s="103">
        <f t="shared" si="0"/>
        <v>177.83999999999997</v>
      </c>
      <c r="L30" s="4" t="s">
        <v>54</v>
      </c>
      <c r="M30" s="102">
        <f t="shared" si="1"/>
        <v>148.19999999999999</v>
      </c>
    </row>
    <row r="31" spans="1:13" s="5" customFormat="1" ht="18" customHeight="1" x14ac:dyDescent="0.25">
      <c r="A31" s="4" t="s">
        <v>178</v>
      </c>
      <c r="B31" s="4" t="s">
        <v>170</v>
      </c>
      <c r="C31" s="4" t="s">
        <v>171</v>
      </c>
      <c r="D31" s="4" t="s">
        <v>172</v>
      </c>
      <c r="E31" s="4" t="s">
        <v>173</v>
      </c>
      <c r="F31" s="4" t="s">
        <v>174</v>
      </c>
      <c r="G31" s="4" t="s">
        <v>179</v>
      </c>
      <c r="H31" s="4" t="s">
        <v>167</v>
      </c>
      <c r="I31" s="4" t="s">
        <v>1808</v>
      </c>
      <c r="J31" s="103">
        <v>148.19999999999999</v>
      </c>
      <c r="K31" s="103">
        <f t="shared" si="0"/>
        <v>177.83999999999997</v>
      </c>
      <c r="L31" s="4" t="s">
        <v>168</v>
      </c>
      <c r="M31" s="102">
        <f t="shared" si="1"/>
        <v>148.19999999999999</v>
      </c>
    </row>
    <row r="32" spans="1:13" s="5" customFormat="1" ht="18" customHeight="1" x14ac:dyDescent="0.25">
      <c r="A32" s="4" t="s">
        <v>180</v>
      </c>
      <c r="B32" s="4" t="s">
        <v>170</v>
      </c>
      <c r="C32" s="4" t="s">
        <v>171</v>
      </c>
      <c r="D32" s="4" t="s">
        <v>172</v>
      </c>
      <c r="E32" s="4" t="s">
        <v>173</v>
      </c>
      <c r="F32" s="4" t="s">
        <v>174</v>
      </c>
      <c r="G32" s="7" t="s">
        <v>181</v>
      </c>
      <c r="H32" s="4" t="s">
        <v>167</v>
      </c>
      <c r="I32" s="4" t="s">
        <v>1809</v>
      </c>
      <c r="J32" s="103">
        <v>148.19999999999999</v>
      </c>
      <c r="K32" s="103">
        <f t="shared" si="0"/>
        <v>177.83999999999997</v>
      </c>
      <c r="L32" s="4" t="s">
        <v>168</v>
      </c>
      <c r="M32" s="102">
        <f t="shared" si="1"/>
        <v>148.19999999999999</v>
      </c>
    </row>
    <row r="33" spans="1:13" s="5" customFormat="1" ht="18" customHeight="1" x14ac:dyDescent="0.25">
      <c r="A33" s="4" t="s">
        <v>182</v>
      </c>
      <c r="B33" s="4" t="s">
        <v>170</v>
      </c>
      <c r="C33" s="4" t="s">
        <v>171</v>
      </c>
      <c r="D33" s="4" t="s">
        <v>172</v>
      </c>
      <c r="E33" s="4" t="s">
        <v>173</v>
      </c>
      <c r="F33" s="4" t="s">
        <v>174</v>
      </c>
      <c r="G33" s="7" t="s">
        <v>183</v>
      </c>
      <c r="H33" s="4" t="s">
        <v>167</v>
      </c>
      <c r="I33" s="4" t="s">
        <v>1810</v>
      </c>
      <c r="J33" s="103">
        <v>148.19999999999999</v>
      </c>
      <c r="K33" s="103">
        <f t="shared" si="0"/>
        <v>177.83999999999997</v>
      </c>
      <c r="L33" s="4" t="s">
        <v>168</v>
      </c>
      <c r="M33" s="102">
        <f t="shared" si="1"/>
        <v>148.19999999999999</v>
      </c>
    </row>
    <row r="34" spans="1:13" s="4" customFormat="1" ht="18" customHeight="1" x14ac:dyDescent="0.25">
      <c r="A34" s="4" t="s">
        <v>184</v>
      </c>
      <c r="B34" s="4" t="s">
        <v>170</v>
      </c>
      <c r="C34" s="4" t="s">
        <v>171</v>
      </c>
      <c r="D34" s="4" t="s">
        <v>172</v>
      </c>
      <c r="E34" s="4" t="s">
        <v>173</v>
      </c>
      <c r="F34" s="4" t="s">
        <v>174</v>
      </c>
      <c r="G34" s="7" t="s">
        <v>185</v>
      </c>
      <c r="H34" s="4" t="s">
        <v>167</v>
      </c>
      <c r="I34" s="4" t="s">
        <v>1811</v>
      </c>
      <c r="J34" s="103">
        <v>148.19999999999999</v>
      </c>
      <c r="K34" s="103">
        <f t="shared" si="0"/>
        <v>177.83999999999997</v>
      </c>
      <c r="L34" s="4" t="s">
        <v>168</v>
      </c>
      <c r="M34" s="102">
        <f t="shared" si="1"/>
        <v>148.19999999999999</v>
      </c>
    </row>
    <row r="35" spans="1:13" s="4" customFormat="1" ht="18" customHeight="1" x14ac:dyDescent="0.25">
      <c r="A35" s="4" t="s">
        <v>186</v>
      </c>
      <c r="B35" s="4" t="s">
        <v>170</v>
      </c>
      <c r="C35" s="4" t="s">
        <v>171</v>
      </c>
      <c r="D35" s="4" t="s">
        <v>172</v>
      </c>
      <c r="E35" s="4" t="s">
        <v>187</v>
      </c>
      <c r="F35" s="4" t="s">
        <v>188</v>
      </c>
      <c r="G35" s="7" t="s">
        <v>189</v>
      </c>
      <c r="H35" s="4" t="s">
        <v>167</v>
      </c>
      <c r="I35" s="4" t="s">
        <v>1812</v>
      </c>
      <c r="J35" s="103">
        <v>134.19999999999999</v>
      </c>
      <c r="K35" s="103">
        <f t="shared" si="0"/>
        <v>161.04</v>
      </c>
      <c r="L35" s="4" t="s">
        <v>168</v>
      </c>
      <c r="M35" s="102">
        <f t="shared" si="1"/>
        <v>134.19999999999999</v>
      </c>
    </row>
    <row r="36" spans="1:13" s="5" customFormat="1" ht="18" customHeight="1" x14ac:dyDescent="0.25">
      <c r="A36" s="4" t="s">
        <v>190</v>
      </c>
      <c r="B36" s="4" t="s">
        <v>170</v>
      </c>
      <c r="C36" s="4" t="s">
        <v>171</v>
      </c>
      <c r="D36" s="4" t="s">
        <v>172</v>
      </c>
      <c r="E36" s="4" t="s">
        <v>187</v>
      </c>
      <c r="F36" s="4" t="s">
        <v>188</v>
      </c>
      <c r="G36" s="7" t="s">
        <v>191</v>
      </c>
      <c r="H36" s="4" t="s">
        <v>167</v>
      </c>
      <c r="I36" s="4" t="s">
        <v>1813</v>
      </c>
      <c r="J36" s="103">
        <v>134.19999999999999</v>
      </c>
      <c r="K36" s="103">
        <f t="shared" si="0"/>
        <v>161.04</v>
      </c>
      <c r="L36" s="4" t="s">
        <v>168</v>
      </c>
      <c r="M36" s="102">
        <f t="shared" si="1"/>
        <v>134.19999999999999</v>
      </c>
    </row>
    <row r="37" spans="1:13" s="5" customFormat="1" ht="18" customHeight="1" x14ac:dyDescent="0.25">
      <c r="A37" s="5" t="s">
        <v>192</v>
      </c>
      <c r="B37" s="4" t="s">
        <v>170</v>
      </c>
      <c r="C37" s="4" t="s">
        <v>171</v>
      </c>
      <c r="D37" s="4" t="s">
        <v>172</v>
      </c>
      <c r="E37" s="4" t="s">
        <v>173</v>
      </c>
      <c r="F37" s="4" t="s">
        <v>174</v>
      </c>
      <c r="G37" s="7" t="s">
        <v>193</v>
      </c>
      <c r="H37" s="5" t="s">
        <v>167</v>
      </c>
      <c r="I37" s="5" t="s">
        <v>192</v>
      </c>
      <c r="J37" s="104">
        <v>148.19999999999999</v>
      </c>
      <c r="K37" s="104">
        <f t="shared" si="0"/>
        <v>177.83999999999997</v>
      </c>
      <c r="L37" s="5" t="s">
        <v>168</v>
      </c>
      <c r="M37" s="102">
        <f t="shared" si="1"/>
        <v>148.19999999999999</v>
      </c>
    </row>
    <row r="38" spans="1:13" s="5" customFormat="1" ht="18" customHeight="1" x14ac:dyDescent="0.25">
      <c r="A38" s="5" t="s">
        <v>194</v>
      </c>
      <c r="B38" s="4" t="s">
        <v>170</v>
      </c>
      <c r="C38" s="4" t="s">
        <v>171</v>
      </c>
      <c r="D38" s="4" t="s">
        <v>172</v>
      </c>
      <c r="E38" s="4" t="s">
        <v>173</v>
      </c>
      <c r="F38" s="4" t="s">
        <v>174</v>
      </c>
      <c r="G38" s="7" t="s">
        <v>195</v>
      </c>
      <c r="H38" s="5" t="s">
        <v>167</v>
      </c>
      <c r="I38" s="5" t="s">
        <v>194</v>
      </c>
      <c r="J38" s="104">
        <v>148.19999999999999</v>
      </c>
      <c r="K38" s="104">
        <f t="shared" si="0"/>
        <v>177.83999999999997</v>
      </c>
      <c r="L38" s="5" t="s">
        <v>168</v>
      </c>
      <c r="M38" s="102">
        <f t="shared" si="1"/>
        <v>148.19999999999999</v>
      </c>
    </row>
    <row r="39" spans="1:13" s="5" customFormat="1" ht="18" customHeight="1" x14ac:dyDescent="0.25">
      <c r="A39" s="4" t="s">
        <v>196</v>
      </c>
      <c r="B39" s="4" t="s">
        <v>170</v>
      </c>
      <c r="C39" s="4" t="s">
        <v>197</v>
      </c>
      <c r="D39" s="4" t="s">
        <v>198</v>
      </c>
      <c r="E39" s="4" t="s">
        <v>173</v>
      </c>
      <c r="F39" s="4" t="s">
        <v>199</v>
      </c>
      <c r="G39" s="7" t="s">
        <v>200</v>
      </c>
      <c r="H39" s="4" t="s">
        <v>53</v>
      </c>
      <c r="I39" s="4" t="s">
        <v>1814</v>
      </c>
      <c r="J39" s="103">
        <v>389.4</v>
      </c>
      <c r="K39" s="103">
        <f t="shared" si="0"/>
        <v>467.28</v>
      </c>
      <c r="L39" s="4" t="s">
        <v>54</v>
      </c>
      <c r="M39" s="102">
        <f t="shared" si="1"/>
        <v>389.4</v>
      </c>
    </row>
    <row r="40" spans="1:13" s="5" customFormat="1" ht="18" customHeight="1" x14ac:dyDescent="0.25">
      <c r="A40" s="4" t="s">
        <v>201</v>
      </c>
      <c r="B40" s="4" t="s">
        <v>170</v>
      </c>
      <c r="C40" s="4" t="s">
        <v>197</v>
      </c>
      <c r="D40" s="4" t="s">
        <v>198</v>
      </c>
      <c r="E40" s="4" t="s">
        <v>173</v>
      </c>
      <c r="F40" s="4" t="s">
        <v>199</v>
      </c>
      <c r="G40" s="7" t="s">
        <v>202</v>
      </c>
      <c r="H40" s="4" t="s">
        <v>53</v>
      </c>
      <c r="I40" s="4" t="s">
        <v>1815</v>
      </c>
      <c r="J40" s="103">
        <v>389.4</v>
      </c>
      <c r="K40" s="103">
        <f t="shared" si="0"/>
        <v>467.28</v>
      </c>
      <c r="L40" s="4" t="s">
        <v>54</v>
      </c>
      <c r="M40" s="102">
        <f t="shared" si="1"/>
        <v>389.4</v>
      </c>
    </row>
    <row r="41" spans="1:13" s="4" customFormat="1" ht="18" customHeight="1" x14ac:dyDescent="0.25">
      <c r="A41" s="5" t="s">
        <v>203</v>
      </c>
      <c r="B41" s="4" t="s">
        <v>170</v>
      </c>
      <c r="C41" s="5" t="s">
        <v>204</v>
      </c>
      <c r="D41" s="5" t="s">
        <v>205</v>
      </c>
      <c r="E41" s="4" t="s">
        <v>173</v>
      </c>
      <c r="F41" s="5" t="s">
        <v>206</v>
      </c>
      <c r="G41" s="9" t="s">
        <v>207</v>
      </c>
      <c r="H41" s="5" t="s">
        <v>167</v>
      </c>
      <c r="I41" s="5" t="s">
        <v>1816</v>
      </c>
      <c r="J41" s="104">
        <v>201.8</v>
      </c>
      <c r="K41" s="104">
        <f t="shared" si="0"/>
        <v>242.16</v>
      </c>
      <c r="L41" s="5" t="s">
        <v>168</v>
      </c>
      <c r="M41" s="102">
        <f t="shared" si="1"/>
        <v>201.8</v>
      </c>
    </row>
    <row r="42" spans="1:13" s="5" customFormat="1" ht="18" customHeight="1" x14ac:dyDescent="0.25">
      <c r="A42" s="4" t="s">
        <v>208</v>
      </c>
      <c r="B42" s="4" t="s">
        <v>170</v>
      </c>
      <c r="C42" s="5" t="s">
        <v>204</v>
      </c>
      <c r="D42" s="4" t="s">
        <v>205</v>
      </c>
      <c r="E42" s="4" t="s">
        <v>173</v>
      </c>
      <c r="F42" s="5" t="s">
        <v>206</v>
      </c>
      <c r="G42" s="7" t="s">
        <v>209</v>
      </c>
      <c r="H42" s="4" t="s">
        <v>53</v>
      </c>
      <c r="I42" s="4" t="s">
        <v>1817</v>
      </c>
      <c r="J42" s="103">
        <v>201.8</v>
      </c>
      <c r="K42" s="103">
        <f t="shared" si="0"/>
        <v>242.16</v>
      </c>
      <c r="L42" s="4" t="s">
        <v>54</v>
      </c>
      <c r="M42" s="102">
        <f t="shared" si="1"/>
        <v>201.8</v>
      </c>
    </row>
    <row r="43" spans="1:13" s="5" customFormat="1" ht="18" customHeight="1" x14ac:dyDescent="0.25">
      <c r="A43" s="5" t="s">
        <v>210</v>
      </c>
      <c r="B43" s="4" t="s">
        <v>170</v>
      </c>
      <c r="C43" s="5" t="s">
        <v>204</v>
      </c>
      <c r="D43" s="5" t="s">
        <v>205</v>
      </c>
      <c r="E43" s="4" t="s">
        <v>173</v>
      </c>
      <c r="F43" s="5" t="s">
        <v>206</v>
      </c>
      <c r="G43" s="9" t="s">
        <v>211</v>
      </c>
      <c r="H43" s="5" t="s">
        <v>167</v>
      </c>
      <c r="I43" s="5" t="s">
        <v>1818</v>
      </c>
      <c r="J43" s="104">
        <v>201.8</v>
      </c>
      <c r="K43" s="104">
        <f t="shared" si="0"/>
        <v>242.16</v>
      </c>
      <c r="L43" s="5" t="s">
        <v>168</v>
      </c>
      <c r="M43" s="102">
        <f t="shared" si="1"/>
        <v>201.8</v>
      </c>
    </row>
    <row r="44" spans="1:13" s="5" customFormat="1" ht="18" customHeight="1" x14ac:dyDescent="0.25">
      <c r="A44" s="5" t="s">
        <v>212</v>
      </c>
      <c r="B44" s="4" t="s">
        <v>170</v>
      </c>
      <c r="C44" s="5" t="s">
        <v>204</v>
      </c>
      <c r="D44" s="5" t="s">
        <v>205</v>
      </c>
      <c r="E44" s="4" t="s">
        <v>173</v>
      </c>
      <c r="F44" s="5" t="s">
        <v>206</v>
      </c>
      <c r="G44" s="7" t="s">
        <v>213</v>
      </c>
      <c r="H44" s="5" t="s">
        <v>53</v>
      </c>
      <c r="I44" s="5" t="s">
        <v>1819</v>
      </c>
      <c r="J44" s="104">
        <v>201.8</v>
      </c>
      <c r="K44" s="104">
        <f t="shared" si="0"/>
        <v>242.16</v>
      </c>
      <c r="L44" s="4" t="s">
        <v>54</v>
      </c>
      <c r="M44" s="102">
        <f t="shared" si="1"/>
        <v>201.8</v>
      </c>
    </row>
    <row r="45" spans="1:13" s="5" customFormat="1" ht="18" customHeight="1" x14ac:dyDescent="0.25">
      <c r="A45" s="5" t="s">
        <v>214</v>
      </c>
      <c r="B45" s="4" t="s">
        <v>170</v>
      </c>
      <c r="C45" s="5" t="s">
        <v>204</v>
      </c>
      <c r="D45" s="5" t="s">
        <v>205</v>
      </c>
      <c r="E45" s="4" t="s">
        <v>173</v>
      </c>
      <c r="F45" s="5" t="s">
        <v>206</v>
      </c>
      <c r="G45" s="7" t="s">
        <v>215</v>
      </c>
      <c r="H45" s="5" t="s">
        <v>167</v>
      </c>
      <c r="I45" s="5" t="s">
        <v>1820</v>
      </c>
      <c r="J45" s="104">
        <v>201.8</v>
      </c>
      <c r="K45" s="104">
        <f t="shared" si="0"/>
        <v>242.16</v>
      </c>
      <c r="L45" s="5" t="s">
        <v>168</v>
      </c>
      <c r="M45" s="102">
        <f t="shared" si="1"/>
        <v>201.8</v>
      </c>
    </row>
    <row r="46" spans="1:13" s="5" customFormat="1" ht="18" customHeight="1" x14ac:dyDescent="0.25">
      <c r="A46" s="5" t="s">
        <v>216</v>
      </c>
      <c r="B46" s="4" t="s">
        <v>170</v>
      </c>
      <c r="C46" s="5" t="s">
        <v>204</v>
      </c>
      <c r="D46" s="5" t="s">
        <v>205</v>
      </c>
      <c r="E46" s="4" t="s">
        <v>173</v>
      </c>
      <c r="F46" s="5" t="s">
        <v>206</v>
      </c>
      <c r="G46" s="9" t="s">
        <v>217</v>
      </c>
      <c r="H46" s="5" t="s">
        <v>167</v>
      </c>
      <c r="I46" s="5" t="s">
        <v>216</v>
      </c>
      <c r="J46" s="104">
        <v>201.8</v>
      </c>
      <c r="K46" s="104">
        <f t="shared" si="0"/>
        <v>242.16</v>
      </c>
      <c r="L46" s="5" t="s">
        <v>168</v>
      </c>
      <c r="M46" s="102">
        <f t="shared" si="1"/>
        <v>201.8</v>
      </c>
    </row>
    <row r="47" spans="1:13" s="5" customFormat="1" ht="18" customHeight="1" x14ac:dyDescent="0.25">
      <c r="A47" s="5" t="s">
        <v>218</v>
      </c>
      <c r="B47" s="4" t="s">
        <v>170</v>
      </c>
      <c r="C47" s="5" t="s">
        <v>204</v>
      </c>
      <c r="D47" s="5" t="s">
        <v>205</v>
      </c>
      <c r="E47" s="4" t="s">
        <v>173</v>
      </c>
      <c r="F47" s="5" t="s">
        <v>206</v>
      </c>
      <c r="G47" s="9" t="s">
        <v>219</v>
      </c>
      <c r="H47" s="5" t="s">
        <v>167</v>
      </c>
      <c r="I47" s="5" t="s">
        <v>218</v>
      </c>
      <c r="J47" s="104">
        <v>201.8</v>
      </c>
      <c r="K47" s="104">
        <f t="shared" si="0"/>
        <v>242.16</v>
      </c>
      <c r="L47" s="5" t="s">
        <v>168</v>
      </c>
      <c r="M47" s="102">
        <f t="shared" si="1"/>
        <v>201.8</v>
      </c>
    </row>
    <row r="48" spans="1:13" s="5" customFormat="1" ht="18" customHeight="1" x14ac:dyDescent="0.25">
      <c r="A48" s="5" t="s">
        <v>220</v>
      </c>
      <c r="B48" s="4" t="s">
        <v>170</v>
      </c>
      <c r="C48" s="5" t="s">
        <v>204</v>
      </c>
      <c r="D48" s="5" t="s">
        <v>205</v>
      </c>
      <c r="E48" s="4" t="s">
        <v>173</v>
      </c>
      <c r="F48" s="5" t="s">
        <v>206</v>
      </c>
      <c r="G48" s="9" t="s">
        <v>221</v>
      </c>
      <c r="H48" s="5" t="s">
        <v>167</v>
      </c>
      <c r="I48" s="5" t="s">
        <v>1821</v>
      </c>
      <c r="J48" s="104">
        <v>201.8</v>
      </c>
      <c r="K48" s="104">
        <f t="shared" si="0"/>
        <v>242.16</v>
      </c>
      <c r="L48" s="5" t="s">
        <v>168</v>
      </c>
      <c r="M48" s="102">
        <f t="shared" si="1"/>
        <v>201.8</v>
      </c>
    </row>
    <row r="49" spans="1:13" s="5" customFormat="1" ht="18" customHeight="1" x14ac:dyDescent="0.25">
      <c r="A49" s="5" t="s">
        <v>222</v>
      </c>
      <c r="B49" s="4" t="s">
        <v>170</v>
      </c>
      <c r="C49" s="5" t="s">
        <v>204</v>
      </c>
      <c r="D49" s="5" t="s">
        <v>205</v>
      </c>
      <c r="E49" s="4" t="s">
        <v>187</v>
      </c>
      <c r="F49" s="5" t="s">
        <v>223</v>
      </c>
      <c r="G49" s="7" t="s">
        <v>224</v>
      </c>
      <c r="H49" s="5" t="s">
        <v>167</v>
      </c>
      <c r="I49" s="5" t="s">
        <v>1822</v>
      </c>
      <c r="J49" s="104">
        <v>189.2</v>
      </c>
      <c r="K49" s="104">
        <f t="shared" si="0"/>
        <v>227.04</v>
      </c>
      <c r="L49" s="5" t="s">
        <v>168</v>
      </c>
      <c r="M49" s="102">
        <f t="shared" si="1"/>
        <v>189.2</v>
      </c>
    </row>
    <row r="50" spans="1:13" s="5" customFormat="1" ht="18" customHeight="1" x14ac:dyDescent="0.25">
      <c r="A50" s="5" t="s">
        <v>225</v>
      </c>
      <c r="B50" s="4" t="s">
        <v>170</v>
      </c>
      <c r="C50" s="5" t="s">
        <v>204</v>
      </c>
      <c r="D50" s="5" t="s">
        <v>205</v>
      </c>
      <c r="E50" s="4" t="s">
        <v>187</v>
      </c>
      <c r="F50" s="5" t="s">
        <v>223</v>
      </c>
      <c r="G50" s="7" t="s">
        <v>226</v>
      </c>
      <c r="H50" s="5" t="s">
        <v>167</v>
      </c>
      <c r="I50" s="5" t="s">
        <v>1823</v>
      </c>
      <c r="J50" s="104">
        <v>189.2</v>
      </c>
      <c r="K50" s="104">
        <f t="shared" si="0"/>
        <v>227.04</v>
      </c>
      <c r="L50" s="5" t="s">
        <v>168</v>
      </c>
      <c r="M50" s="102">
        <f t="shared" si="1"/>
        <v>189.2</v>
      </c>
    </row>
    <row r="51" spans="1:13" s="5" customFormat="1" ht="18" customHeight="1" x14ac:dyDescent="0.25">
      <c r="A51" s="5" t="s">
        <v>227</v>
      </c>
      <c r="B51" s="4" t="s">
        <v>170</v>
      </c>
      <c r="C51" s="5" t="s">
        <v>204</v>
      </c>
      <c r="D51" s="5" t="s">
        <v>228</v>
      </c>
      <c r="E51" s="4" t="s">
        <v>173</v>
      </c>
      <c r="F51" s="5" t="s">
        <v>206</v>
      </c>
      <c r="G51" s="9" t="s">
        <v>229</v>
      </c>
      <c r="H51" s="5" t="s">
        <v>167</v>
      </c>
      <c r="I51" s="5" t="s">
        <v>1824</v>
      </c>
      <c r="J51" s="104">
        <v>224.58</v>
      </c>
      <c r="K51" s="104">
        <f t="shared" si="0"/>
        <v>269.49599999999998</v>
      </c>
      <c r="L51" s="5" t="s">
        <v>168</v>
      </c>
      <c r="M51" s="102">
        <f t="shared" si="1"/>
        <v>224.58</v>
      </c>
    </row>
    <row r="52" spans="1:13" s="5" customFormat="1" ht="18" customHeight="1" x14ac:dyDescent="0.25">
      <c r="A52" s="4" t="s">
        <v>230</v>
      </c>
      <c r="B52" s="4" t="s">
        <v>170</v>
      </c>
      <c r="C52" s="5" t="s">
        <v>204</v>
      </c>
      <c r="D52" s="4" t="s">
        <v>228</v>
      </c>
      <c r="E52" s="4" t="s">
        <v>173</v>
      </c>
      <c r="F52" s="5" t="s">
        <v>206</v>
      </c>
      <c r="G52" s="7" t="s">
        <v>231</v>
      </c>
      <c r="H52" s="4" t="s">
        <v>53</v>
      </c>
      <c r="I52" s="4" t="s">
        <v>1825</v>
      </c>
      <c r="J52" s="103">
        <v>224.58</v>
      </c>
      <c r="K52" s="103">
        <f t="shared" si="0"/>
        <v>269.49599999999998</v>
      </c>
      <c r="L52" s="4" t="s">
        <v>54</v>
      </c>
      <c r="M52" s="102">
        <f t="shared" si="1"/>
        <v>224.58</v>
      </c>
    </row>
    <row r="53" spans="1:13" s="4" customFormat="1" ht="18" customHeight="1" x14ac:dyDescent="0.25">
      <c r="A53" s="5" t="s">
        <v>232</v>
      </c>
      <c r="B53" s="4" t="s">
        <v>170</v>
      </c>
      <c r="C53" s="5" t="s">
        <v>204</v>
      </c>
      <c r="D53" s="5" t="s">
        <v>228</v>
      </c>
      <c r="E53" s="4" t="s">
        <v>173</v>
      </c>
      <c r="F53" s="5" t="s">
        <v>206</v>
      </c>
      <c r="G53" s="9" t="s">
        <v>233</v>
      </c>
      <c r="H53" s="5" t="s">
        <v>167</v>
      </c>
      <c r="I53" s="5" t="s">
        <v>1826</v>
      </c>
      <c r="J53" s="104">
        <v>224.58</v>
      </c>
      <c r="K53" s="104">
        <f t="shared" si="0"/>
        <v>269.49599999999998</v>
      </c>
      <c r="L53" s="5" t="s">
        <v>168</v>
      </c>
      <c r="M53" s="102">
        <f t="shared" si="1"/>
        <v>224.58</v>
      </c>
    </row>
    <row r="54" spans="1:13" s="5" customFormat="1" ht="18" customHeight="1" x14ac:dyDescent="0.25">
      <c r="A54" s="4" t="s">
        <v>234</v>
      </c>
      <c r="B54" s="4" t="s">
        <v>170</v>
      </c>
      <c r="C54" s="5" t="s">
        <v>204</v>
      </c>
      <c r="D54" s="4" t="s">
        <v>228</v>
      </c>
      <c r="E54" s="4" t="s">
        <v>173</v>
      </c>
      <c r="F54" s="5" t="s">
        <v>206</v>
      </c>
      <c r="G54" s="7" t="s">
        <v>235</v>
      </c>
      <c r="H54" s="4" t="s">
        <v>53</v>
      </c>
      <c r="I54" s="4" t="s">
        <v>1827</v>
      </c>
      <c r="J54" s="103">
        <v>224.58</v>
      </c>
      <c r="K54" s="103">
        <f t="shared" si="0"/>
        <v>269.49599999999998</v>
      </c>
      <c r="L54" s="4" t="s">
        <v>54</v>
      </c>
      <c r="M54" s="102">
        <f t="shared" si="1"/>
        <v>224.58</v>
      </c>
    </row>
    <row r="55" spans="1:13" s="5" customFormat="1" ht="18" customHeight="1" x14ac:dyDescent="0.25">
      <c r="A55" s="4" t="s">
        <v>236</v>
      </c>
      <c r="B55" s="4" t="s">
        <v>170</v>
      </c>
      <c r="C55" s="5" t="s">
        <v>204</v>
      </c>
      <c r="D55" s="4" t="s">
        <v>228</v>
      </c>
      <c r="E55" s="4" t="s">
        <v>173</v>
      </c>
      <c r="F55" s="5" t="s">
        <v>206</v>
      </c>
      <c r="G55" s="7" t="s">
        <v>237</v>
      </c>
      <c r="H55" s="4" t="s">
        <v>167</v>
      </c>
      <c r="I55" s="4" t="s">
        <v>1828</v>
      </c>
      <c r="J55" s="103">
        <v>224.58</v>
      </c>
      <c r="K55" s="103">
        <f t="shared" si="0"/>
        <v>269.49599999999998</v>
      </c>
      <c r="L55" s="4" t="s">
        <v>168</v>
      </c>
      <c r="M55" s="102">
        <f t="shared" si="1"/>
        <v>224.58</v>
      </c>
    </row>
    <row r="56" spans="1:13" s="4" customFormat="1" ht="18" customHeight="1" x14ac:dyDescent="0.25">
      <c r="A56" s="5" t="s">
        <v>238</v>
      </c>
      <c r="B56" s="4" t="s">
        <v>170</v>
      </c>
      <c r="C56" s="5" t="s">
        <v>204</v>
      </c>
      <c r="D56" s="5" t="s">
        <v>228</v>
      </c>
      <c r="E56" s="4" t="s">
        <v>173</v>
      </c>
      <c r="F56" s="5" t="s">
        <v>206</v>
      </c>
      <c r="G56" s="9" t="s">
        <v>239</v>
      </c>
      <c r="H56" s="5" t="s">
        <v>167</v>
      </c>
      <c r="I56" s="5" t="s">
        <v>238</v>
      </c>
      <c r="J56" s="104">
        <v>224.58</v>
      </c>
      <c r="K56" s="104">
        <f t="shared" si="0"/>
        <v>269.49599999999998</v>
      </c>
      <c r="L56" s="5" t="s">
        <v>168</v>
      </c>
      <c r="M56" s="102">
        <f t="shared" si="1"/>
        <v>224.58</v>
      </c>
    </row>
    <row r="57" spans="1:13" s="5" customFormat="1" ht="18" customHeight="1" x14ac:dyDescent="0.25">
      <c r="A57" s="5" t="s">
        <v>240</v>
      </c>
      <c r="B57" s="4" t="s">
        <v>170</v>
      </c>
      <c r="C57" s="5" t="s">
        <v>204</v>
      </c>
      <c r="D57" s="5" t="s">
        <v>228</v>
      </c>
      <c r="E57" s="4" t="s">
        <v>173</v>
      </c>
      <c r="F57" s="5" t="s">
        <v>206</v>
      </c>
      <c r="G57" s="9" t="s">
        <v>241</v>
      </c>
      <c r="H57" s="5" t="s">
        <v>167</v>
      </c>
      <c r="I57" s="5" t="s">
        <v>240</v>
      </c>
      <c r="J57" s="104">
        <v>224.58</v>
      </c>
      <c r="K57" s="104">
        <f t="shared" si="0"/>
        <v>269.49599999999998</v>
      </c>
      <c r="L57" s="5" t="s">
        <v>168</v>
      </c>
      <c r="M57" s="102">
        <f t="shared" si="1"/>
        <v>224.58</v>
      </c>
    </row>
    <row r="58" spans="1:13" s="5" customFormat="1" ht="18" customHeight="1" x14ac:dyDescent="0.25">
      <c r="A58" s="5" t="s">
        <v>242</v>
      </c>
      <c r="B58" s="4" t="s">
        <v>170</v>
      </c>
      <c r="C58" s="5" t="s">
        <v>204</v>
      </c>
      <c r="D58" s="5" t="s">
        <v>228</v>
      </c>
      <c r="E58" s="4" t="s">
        <v>173</v>
      </c>
      <c r="F58" s="5" t="s">
        <v>206</v>
      </c>
      <c r="G58" s="9" t="s">
        <v>243</v>
      </c>
      <c r="H58" s="5" t="s">
        <v>167</v>
      </c>
      <c r="I58" s="5" t="s">
        <v>1829</v>
      </c>
      <c r="J58" s="104">
        <v>224.58</v>
      </c>
      <c r="K58" s="104">
        <f t="shared" si="0"/>
        <v>269.49599999999998</v>
      </c>
      <c r="L58" s="5" t="s">
        <v>168</v>
      </c>
      <c r="M58" s="102">
        <f t="shared" si="1"/>
        <v>224.58</v>
      </c>
    </row>
    <row r="59" spans="1:13" s="5" customFormat="1" ht="18" customHeight="1" x14ac:dyDescent="0.25">
      <c r="A59" s="5" t="s">
        <v>244</v>
      </c>
      <c r="B59" s="4" t="s">
        <v>170</v>
      </c>
      <c r="C59" s="5" t="s">
        <v>204</v>
      </c>
      <c r="D59" s="5" t="s">
        <v>228</v>
      </c>
      <c r="E59" s="4" t="s">
        <v>187</v>
      </c>
      <c r="F59" s="5" t="s">
        <v>223</v>
      </c>
      <c r="G59" s="7" t="s">
        <v>245</v>
      </c>
      <c r="H59" s="5" t="s">
        <v>167</v>
      </c>
      <c r="I59" s="5" t="s">
        <v>1830</v>
      </c>
      <c r="J59" s="104">
        <v>217.8</v>
      </c>
      <c r="K59" s="104">
        <f t="shared" si="0"/>
        <v>261.36</v>
      </c>
      <c r="L59" s="5" t="s">
        <v>168</v>
      </c>
      <c r="M59" s="102">
        <f t="shared" si="1"/>
        <v>217.8</v>
      </c>
    </row>
    <row r="60" spans="1:13" s="5" customFormat="1" ht="18" customHeight="1" x14ac:dyDescent="0.25">
      <c r="A60" s="5" t="s">
        <v>246</v>
      </c>
      <c r="B60" s="4" t="s">
        <v>170</v>
      </c>
      <c r="C60" s="5" t="s">
        <v>204</v>
      </c>
      <c r="D60" s="5" t="s">
        <v>228</v>
      </c>
      <c r="E60" s="4" t="s">
        <v>187</v>
      </c>
      <c r="F60" s="5" t="s">
        <v>223</v>
      </c>
      <c r="G60" s="7" t="s">
        <v>247</v>
      </c>
      <c r="H60" s="5" t="s">
        <v>167</v>
      </c>
      <c r="I60" s="5" t="s">
        <v>1831</v>
      </c>
      <c r="J60" s="104">
        <v>217.8</v>
      </c>
      <c r="K60" s="104">
        <f t="shared" si="0"/>
        <v>261.36</v>
      </c>
      <c r="L60" s="5" t="s">
        <v>168</v>
      </c>
      <c r="M60" s="102">
        <f t="shared" si="1"/>
        <v>217.8</v>
      </c>
    </row>
    <row r="61" spans="1:13" s="5" customFormat="1" ht="18" customHeight="1" x14ac:dyDescent="0.25">
      <c r="A61" s="4" t="s">
        <v>248</v>
      </c>
      <c r="B61" s="4" t="s">
        <v>72</v>
      </c>
      <c r="C61" s="4" t="s">
        <v>249</v>
      </c>
      <c r="D61" s="4" t="s">
        <v>250</v>
      </c>
      <c r="E61" s="4" t="s">
        <v>251</v>
      </c>
      <c r="F61" s="4" t="s">
        <v>252</v>
      </c>
      <c r="G61" s="7" t="s">
        <v>253</v>
      </c>
      <c r="H61" s="4" t="s">
        <v>53</v>
      </c>
      <c r="I61" s="4" t="s">
        <v>1832</v>
      </c>
      <c r="J61" s="103">
        <v>155.52000000000001</v>
      </c>
      <c r="K61" s="103">
        <f t="shared" si="0"/>
        <v>186.624</v>
      </c>
      <c r="L61" s="4" t="s">
        <v>54</v>
      </c>
      <c r="M61" s="102">
        <f t="shared" si="1"/>
        <v>155.52000000000001</v>
      </c>
    </row>
    <row r="62" spans="1:13" s="5" customFormat="1" ht="18" customHeight="1" x14ac:dyDescent="0.25">
      <c r="A62" s="4" t="s">
        <v>254</v>
      </c>
      <c r="B62" s="4" t="s">
        <v>72</v>
      </c>
      <c r="C62" s="4" t="s">
        <v>249</v>
      </c>
      <c r="D62" s="4" t="s">
        <v>255</v>
      </c>
      <c r="E62" s="4" t="s">
        <v>251</v>
      </c>
      <c r="F62" s="4" t="s">
        <v>256</v>
      </c>
      <c r="G62" s="7" t="s">
        <v>257</v>
      </c>
      <c r="H62" s="4" t="s">
        <v>53</v>
      </c>
      <c r="I62" s="4" t="s">
        <v>1833</v>
      </c>
      <c r="J62" s="103">
        <v>97.2</v>
      </c>
      <c r="K62" s="103">
        <f t="shared" si="0"/>
        <v>116.64</v>
      </c>
      <c r="L62" s="4" t="s">
        <v>54</v>
      </c>
      <c r="M62" s="102">
        <f t="shared" si="1"/>
        <v>97.2</v>
      </c>
    </row>
    <row r="63" spans="1:13" s="5" customFormat="1" ht="18" customHeight="1" x14ac:dyDescent="0.25">
      <c r="A63" s="4" t="s">
        <v>258</v>
      </c>
      <c r="B63" s="4" t="s">
        <v>72</v>
      </c>
      <c r="C63" s="4" t="s">
        <v>249</v>
      </c>
      <c r="D63" s="4" t="s">
        <v>259</v>
      </c>
      <c r="E63" s="4" t="s">
        <v>251</v>
      </c>
      <c r="F63" s="4" t="s">
        <v>260</v>
      </c>
      <c r="G63" s="9" t="s">
        <v>261</v>
      </c>
      <c r="H63" s="4" t="s">
        <v>53</v>
      </c>
      <c r="I63" s="4" t="s">
        <v>1834</v>
      </c>
      <c r="J63" s="103">
        <v>161.24</v>
      </c>
      <c r="K63" s="103">
        <f t="shared" si="0"/>
        <v>193.488</v>
      </c>
      <c r="L63" s="4" t="s">
        <v>54</v>
      </c>
      <c r="M63" s="102">
        <f t="shared" si="1"/>
        <v>161.24</v>
      </c>
    </row>
    <row r="64" spans="1:13" s="5" customFormat="1" ht="18" customHeight="1" x14ac:dyDescent="0.25">
      <c r="A64" s="4" t="s">
        <v>262</v>
      </c>
      <c r="B64" s="4" t="s">
        <v>72</v>
      </c>
      <c r="C64" s="4" t="s">
        <v>249</v>
      </c>
      <c r="D64" s="4" t="s">
        <v>263</v>
      </c>
      <c r="E64" s="4" t="s">
        <v>251</v>
      </c>
      <c r="F64" s="4" t="s">
        <v>264</v>
      </c>
      <c r="G64" s="7" t="s">
        <v>265</v>
      </c>
      <c r="H64" s="4" t="s">
        <v>53</v>
      </c>
      <c r="I64" s="4" t="s">
        <v>1835</v>
      </c>
      <c r="J64" s="103">
        <v>184.4</v>
      </c>
      <c r="K64" s="103">
        <f t="shared" si="0"/>
        <v>221.28</v>
      </c>
      <c r="L64" s="4" t="s">
        <v>54</v>
      </c>
      <c r="M64" s="102">
        <f t="shared" si="1"/>
        <v>184.4</v>
      </c>
    </row>
    <row r="65" spans="1:13" s="4" customFormat="1" ht="18" customHeight="1" x14ac:dyDescent="0.25">
      <c r="A65" s="4" t="s">
        <v>266</v>
      </c>
      <c r="B65" s="4" t="s">
        <v>72</v>
      </c>
      <c r="C65" s="5" t="s">
        <v>84</v>
      </c>
      <c r="D65" s="4" t="s">
        <v>267</v>
      </c>
      <c r="E65" s="4" t="s">
        <v>251</v>
      </c>
      <c r="F65" s="4" t="s">
        <v>268</v>
      </c>
      <c r="G65" s="7" t="s">
        <v>269</v>
      </c>
      <c r="H65" s="4" t="s">
        <v>53</v>
      </c>
      <c r="I65" s="4" t="s">
        <v>1836</v>
      </c>
      <c r="J65" s="103">
        <v>175</v>
      </c>
      <c r="K65" s="103">
        <f t="shared" si="0"/>
        <v>210</v>
      </c>
      <c r="L65" s="4" t="s">
        <v>54</v>
      </c>
      <c r="M65" s="102">
        <f t="shared" si="1"/>
        <v>175</v>
      </c>
    </row>
    <row r="66" spans="1:13" s="4" customFormat="1" ht="18" customHeight="1" x14ac:dyDescent="0.25">
      <c r="A66" s="10" t="s">
        <v>270</v>
      </c>
      <c r="B66" s="10" t="s">
        <v>72</v>
      </c>
      <c r="C66" s="10" t="s">
        <v>249</v>
      </c>
      <c r="D66" s="11" t="s">
        <v>271</v>
      </c>
      <c r="E66" s="10" t="s">
        <v>251</v>
      </c>
      <c r="F66" s="4" t="s">
        <v>272</v>
      </c>
      <c r="G66" s="7" t="s">
        <v>273</v>
      </c>
      <c r="H66" s="10" t="s">
        <v>53</v>
      </c>
      <c r="I66" s="40" t="s">
        <v>1837</v>
      </c>
      <c r="J66" s="103">
        <v>201.56</v>
      </c>
      <c r="K66" s="106">
        <f t="shared" ref="K66:K129" si="2">J66*1.2</f>
        <v>241.87199999999999</v>
      </c>
      <c r="L66" s="4" t="s">
        <v>54</v>
      </c>
      <c r="M66" s="102">
        <f t="shared" si="1"/>
        <v>201.56</v>
      </c>
    </row>
    <row r="67" spans="1:13" s="5" customFormat="1" ht="18" customHeight="1" x14ac:dyDescent="0.25">
      <c r="A67" s="10" t="s">
        <v>274</v>
      </c>
      <c r="B67" s="10" t="s">
        <v>72</v>
      </c>
      <c r="C67" s="10" t="s">
        <v>249</v>
      </c>
      <c r="D67" s="11" t="s">
        <v>275</v>
      </c>
      <c r="E67" s="10" t="s">
        <v>251</v>
      </c>
      <c r="F67" s="4" t="s">
        <v>276</v>
      </c>
      <c r="G67" s="7" t="s">
        <v>277</v>
      </c>
      <c r="H67" s="10" t="s">
        <v>53</v>
      </c>
      <c r="I67" s="40" t="s">
        <v>1838</v>
      </c>
      <c r="J67" s="103">
        <v>245.6</v>
      </c>
      <c r="K67" s="106">
        <f t="shared" si="2"/>
        <v>294.71999999999997</v>
      </c>
      <c r="L67" s="4" t="s">
        <v>54</v>
      </c>
      <c r="M67" s="102">
        <f t="shared" ref="M67:M130" si="3">J67</f>
        <v>245.6</v>
      </c>
    </row>
    <row r="68" spans="1:13" s="5" customFormat="1" ht="18" customHeight="1" x14ac:dyDescent="0.25">
      <c r="A68" s="4" t="s">
        <v>278</v>
      </c>
      <c r="B68" s="4" t="s">
        <v>170</v>
      </c>
      <c r="C68" s="4" t="s">
        <v>279</v>
      </c>
      <c r="D68" s="4" t="s">
        <v>280</v>
      </c>
      <c r="E68" s="4" t="s">
        <v>281</v>
      </c>
      <c r="F68" s="4" t="s">
        <v>282</v>
      </c>
      <c r="G68" s="7" t="s">
        <v>283</v>
      </c>
      <c r="H68" s="4" t="s">
        <v>53</v>
      </c>
      <c r="I68" s="4" t="s">
        <v>1839</v>
      </c>
      <c r="J68" s="103">
        <v>35</v>
      </c>
      <c r="K68" s="103">
        <f t="shared" si="2"/>
        <v>42</v>
      </c>
      <c r="L68" s="4" t="s">
        <v>54</v>
      </c>
      <c r="M68" s="102">
        <f t="shared" si="3"/>
        <v>35</v>
      </c>
    </row>
    <row r="69" spans="1:13" s="5" customFormat="1" ht="18" customHeight="1" x14ac:dyDescent="0.25">
      <c r="A69" s="4" t="s">
        <v>284</v>
      </c>
      <c r="B69" s="4" t="s">
        <v>170</v>
      </c>
      <c r="C69" s="4" t="s">
        <v>285</v>
      </c>
      <c r="D69" s="4" t="s">
        <v>286</v>
      </c>
      <c r="E69" s="4" t="s">
        <v>287</v>
      </c>
      <c r="F69" s="4" t="s">
        <v>288</v>
      </c>
      <c r="G69" s="7" t="s">
        <v>289</v>
      </c>
      <c r="H69" s="4" t="s">
        <v>53</v>
      </c>
      <c r="I69" s="4" t="s">
        <v>1840</v>
      </c>
      <c r="J69" s="103">
        <v>35.51</v>
      </c>
      <c r="K69" s="103">
        <f t="shared" si="2"/>
        <v>42.611999999999995</v>
      </c>
      <c r="L69" s="4" t="s">
        <v>54</v>
      </c>
      <c r="M69" s="102">
        <f t="shared" si="3"/>
        <v>35.51</v>
      </c>
    </row>
    <row r="70" spans="1:13" s="4" customFormat="1" ht="18" customHeight="1" x14ac:dyDescent="0.25">
      <c r="A70" s="5" t="s">
        <v>290</v>
      </c>
      <c r="B70" s="5" t="s">
        <v>291</v>
      </c>
      <c r="C70" s="5" t="s">
        <v>292</v>
      </c>
      <c r="D70" s="5" t="s">
        <v>293</v>
      </c>
      <c r="E70" s="5" t="s">
        <v>294</v>
      </c>
      <c r="F70" s="5" t="s">
        <v>295</v>
      </c>
      <c r="G70" s="5" t="s">
        <v>296</v>
      </c>
      <c r="H70" s="5" t="s">
        <v>53</v>
      </c>
      <c r="I70" s="5" t="s">
        <v>1841</v>
      </c>
      <c r="J70" s="104">
        <v>21.44</v>
      </c>
      <c r="K70" s="104">
        <f t="shared" si="2"/>
        <v>25.728000000000002</v>
      </c>
      <c r="L70" s="4" t="s">
        <v>54</v>
      </c>
      <c r="M70" s="102">
        <f t="shared" si="3"/>
        <v>21.44</v>
      </c>
    </row>
    <row r="71" spans="1:13" s="5" customFormat="1" ht="18" customHeight="1" x14ac:dyDescent="0.25">
      <c r="A71" s="5" t="s">
        <v>297</v>
      </c>
      <c r="B71" s="5" t="s">
        <v>291</v>
      </c>
      <c r="C71" s="5" t="s">
        <v>292</v>
      </c>
      <c r="D71" s="5" t="s">
        <v>298</v>
      </c>
      <c r="E71" s="5" t="s">
        <v>281</v>
      </c>
      <c r="F71" s="5" t="s">
        <v>299</v>
      </c>
      <c r="G71" s="5" t="s">
        <v>300</v>
      </c>
      <c r="H71" s="5" t="s">
        <v>53</v>
      </c>
      <c r="I71" s="5" t="s">
        <v>1842</v>
      </c>
      <c r="J71" s="104">
        <v>16.8</v>
      </c>
      <c r="K71" s="104">
        <f t="shared" si="2"/>
        <v>20.16</v>
      </c>
      <c r="L71" s="4" t="s">
        <v>54</v>
      </c>
      <c r="M71" s="102">
        <f t="shared" si="3"/>
        <v>16.8</v>
      </c>
    </row>
    <row r="72" spans="1:13" s="5" customFormat="1" ht="18" customHeight="1" x14ac:dyDescent="0.25">
      <c r="A72" s="5" t="s">
        <v>301</v>
      </c>
      <c r="B72" s="5" t="s">
        <v>291</v>
      </c>
      <c r="C72" s="5" t="s">
        <v>302</v>
      </c>
      <c r="D72" s="5" t="s">
        <v>303</v>
      </c>
      <c r="E72" s="5" t="s">
        <v>281</v>
      </c>
      <c r="F72" s="5" t="s">
        <v>304</v>
      </c>
      <c r="G72" s="5" t="s">
        <v>305</v>
      </c>
      <c r="H72" s="5" t="s">
        <v>53</v>
      </c>
      <c r="I72" s="5" t="s">
        <v>301</v>
      </c>
      <c r="J72" s="104">
        <v>55.78</v>
      </c>
      <c r="K72" s="104">
        <f t="shared" si="2"/>
        <v>66.935999999999993</v>
      </c>
      <c r="L72" s="4" t="s">
        <v>54</v>
      </c>
      <c r="M72" s="102">
        <f t="shared" si="3"/>
        <v>55.78</v>
      </c>
    </row>
    <row r="73" spans="1:13" s="5" customFormat="1" ht="18" customHeight="1" x14ac:dyDescent="0.25">
      <c r="A73" s="5" t="s">
        <v>306</v>
      </c>
      <c r="B73" s="5" t="s">
        <v>291</v>
      </c>
      <c r="C73" s="5" t="s">
        <v>302</v>
      </c>
      <c r="D73" s="5" t="s">
        <v>307</v>
      </c>
      <c r="E73" s="5" t="s">
        <v>281</v>
      </c>
      <c r="F73" s="5" t="s">
        <v>308</v>
      </c>
      <c r="G73" s="5" t="s">
        <v>309</v>
      </c>
      <c r="H73" s="5" t="s">
        <v>53</v>
      </c>
      <c r="I73" s="5" t="s">
        <v>1843</v>
      </c>
      <c r="J73" s="104">
        <v>56</v>
      </c>
      <c r="K73" s="104">
        <f t="shared" si="2"/>
        <v>67.2</v>
      </c>
      <c r="L73" s="4" t="s">
        <v>54</v>
      </c>
      <c r="M73" s="102">
        <f t="shared" si="3"/>
        <v>56</v>
      </c>
    </row>
    <row r="74" spans="1:13" s="5" customFormat="1" ht="18" customHeight="1" x14ac:dyDescent="0.25">
      <c r="A74" s="5" t="s">
        <v>310</v>
      </c>
      <c r="B74" s="5" t="s">
        <v>291</v>
      </c>
      <c r="C74" s="5" t="s">
        <v>302</v>
      </c>
      <c r="D74" s="5" t="s">
        <v>311</v>
      </c>
      <c r="E74" s="5" t="s">
        <v>281</v>
      </c>
      <c r="F74" s="5" t="s">
        <v>312</v>
      </c>
      <c r="G74" s="5" t="s">
        <v>313</v>
      </c>
      <c r="H74" s="5" t="s">
        <v>53</v>
      </c>
      <c r="I74" s="5" t="s">
        <v>310</v>
      </c>
      <c r="J74" s="104">
        <v>122.07</v>
      </c>
      <c r="K74" s="104">
        <f t="shared" si="2"/>
        <v>146.48399999999998</v>
      </c>
      <c r="L74" s="4" t="s">
        <v>54</v>
      </c>
      <c r="M74" s="102">
        <f t="shared" si="3"/>
        <v>122.07</v>
      </c>
    </row>
    <row r="75" spans="1:13" s="5" customFormat="1" ht="18" customHeight="1" x14ac:dyDescent="0.25">
      <c r="A75" s="4" t="s">
        <v>314</v>
      </c>
      <c r="B75" s="4" t="s">
        <v>291</v>
      </c>
      <c r="C75" s="5" t="s">
        <v>302</v>
      </c>
      <c r="D75" s="4" t="s">
        <v>315</v>
      </c>
      <c r="E75" s="4" t="s">
        <v>294</v>
      </c>
      <c r="F75" s="4" t="s">
        <v>316</v>
      </c>
      <c r="G75" s="7" t="s">
        <v>317</v>
      </c>
      <c r="H75" s="4" t="s">
        <v>53</v>
      </c>
      <c r="I75" s="4" t="s">
        <v>1844</v>
      </c>
      <c r="J75" s="103">
        <v>53.6</v>
      </c>
      <c r="K75" s="103">
        <f t="shared" si="2"/>
        <v>64.319999999999993</v>
      </c>
      <c r="L75" s="4" t="s">
        <v>54</v>
      </c>
      <c r="M75" s="102">
        <f t="shared" si="3"/>
        <v>53.6</v>
      </c>
    </row>
    <row r="76" spans="1:13" s="5" customFormat="1" ht="18" customHeight="1" x14ac:dyDescent="0.25">
      <c r="A76" s="5" t="s">
        <v>318</v>
      </c>
      <c r="B76" s="5" t="s">
        <v>47</v>
      </c>
      <c r="C76" s="5" t="s">
        <v>319</v>
      </c>
      <c r="D76" s="5" t="s">
        <v>320</v>
      </c>
      <c r="E76" s="5" t="s">
        <v>287</v>
      </c>
      <c r="F76" s="5" t="s">
        <v>321</v>
      </c>
      <c r="G76" s="9" t="s">
        <v>322</v>
      </c>
      <c r="H76" s="5" t="s">
        <v>53</v>
      </c>
      <c r="I76" s="5" t="s">
        <v>1845</v>
      </c>
      <c r="J76" s="104">
        <v>34.17</v>
      </c>
      <c r="K76" s="104">
        <f t="shared" si="2"/>
        <v>41.003999999999998</v>
      </c>
      <c r="L76" s="4" t="s">
        <v>54</v>
      </c>
      <c r="M76" s="102">
        <f t="shared" si="3"/>
        <v>34.17</v>
      </c>
    </row>
    <row r="77" spans="1:13" s="5" customFormat="1" ht="18" customHeight="1" x14ac:dyDescent="0.25">
      <c r="A77" s="5" t="s">
        <v>323</v>
      </c>
      <c r="B77" s="5" t="s">
        <v>47</v>
      </c>
      <c r="C77" s="5" t="s">
        <v>324</v>
      </c>
      <c r="D77" s="5" t="s">
        <v>325</v>
      </c>
      <c r="E77" s="5" t="s">
        <v>287</v>
      </c>
      <c r="F77" s="5" t="s">
        <v>326</v>
      </c>
      <c r="G77" s="9" t="s">
        <v>327</v>
      </c>
      <c r="H77" s="5" t="s">
        <v>53</v>
      </c>
      <c r="I77" s="5" t="s">
        <v>1846</v>
      </c>
      <c r="J77" s="104">
        <v>98.56</v>
      </c>
      <c r="K77" s="104">
        <f t="shared" si="2"/>
        <v>118.27199999999999</v>
      </c>
      <c r="L77" s="4" t="s">
        <v>54</v>
      </c>
      <c r="M77" s="102">
        <f t="shared" si="3"/>
        <v>98.56</v>
      </c>
    </row>
    <row r="78" spans="1:13" s="5" customFormat="1" ht="18" customHeight="1" x14ac:dyDescent="0.25">
      <c r="A78" s="5" t="s">
        <v>328</v>
      </c>
      <c r="B78" s="5" t="s">
        <v>47</v>
      </c>
      <c r="C78" s="5" t="s">
        <v>324</v>
      </c>
      <c r="D78" s="5" t="s">
        <v>329</v>
      </c>
      <c r="E78" s="5" t="s">
        <v>287</v>
      </c>
      <c r="F78" s="5" t="s">
        <v>330</v>
      </c>
      <c r="G78" s="9" t="s">
        <v>331</v>
      </c>
      <c r="H78" s="5" t="s">
        <v>53</v>
      </c>
      <c r="I78" s="5" t="s">
        <v>1847</v>
      </c>
      <c r="J78" s="104">
        <v>106.53</v>
      </c>
      <c r="K78" s="104">
        <f t="shared" si="2"/>
        <v>127.836</v>
      </c>
      <c r="L78" s="4" t="s">
        <v>54</v>
      </c>
      <c r="M78" s="102">
        <f t="shared" si="3"/>
        <v>106.53</v>
      </c>
    </row>
    <row r="79" spans="1:13" s="5" customFormat="1" ht="18" customHeight="1" x14ac:dyDescent="0.25">
      <c r="A79" s="5" t="s">
        <v>332</v>
      </c>
      <c r="B79" s="5" t="s">
        <v>333</v>
      </c>
      <c r="C79" s="5" t="s">
        <v>334</v>
      </c>
      <c r="D79" s="5" t="s">
        <v>335</v>
      </c>
      <c r="E79" s="5" t="s">
        <v>287</v>
      </c>
      <c r="F79" s="5" t="s">
        <v>336</v>
      </c>
      <c r="G79" s="9" t="s">
        <v>337</v>
      </c>
      <c r="H79" s="5" t="s">
        <v>53</v>
      </c>
      <c r="I79" s="5" t="s">
        <v>332</v>
      </c>
      <c r="J79" s="104">
        <v>75</v>
      </c>
      <c r="K79" s="104">
        <f t="shared" si="2"/>
        <v>90</v>
      </c>
      <c r="L79" s="4" t="s">
        <v>54</v>
      </c>
      <c r="M79" s="102">
        <f t="shared" si="3"/>
        <v>75</v>
      </c>
    </row>
    <row r="80" spans="1:13" s="5" customFormat="1" ht="18" customHeight="1" x14ac:dyDescent="0.25">
      <c r="A80" s="5" t="s">
        <v>338</v>
      </c>
      <c r="B80" s="5" t="s">
        <v>47</v>
      </c>
      <c r="C80" s="5" t="s">
        <v>339</v>
      </c>
      <c r="D80" s="5" t="s">
        <v>340</v>
      </c>
      <c r="E80" s="5" t="s">
        <v>287</v>
      </c>
      <c r="F80" s="5" t="s">
        <v>341</v>
      </c>
      <c r="G80" s="9" t="s">
        <v>342</v>
      </c>
      <c r="H80" s="5" t="s">
        <v>53</v>
      </c>
      <c r="I80" s="5" t="s">
        <v>1848</v>
      </c>
      <c r="J80" s="104">
        <v>11.99</v>
      </c>
      <c r="K80" s="104">
        <f t="shared" si="2"/>
        <v>14.388</v>
      </c>
      <c r="L80" s="4" t="s">
        <v>54</v>
      </c>
      <c r="M80" s="102">
        <f t="shared" si="3"/>
        <v>11.99</v>
      </c>
    </row>
    <row r="81" spans="1:13" s="4" customFormat="1" ht="18" customHeight="1" x14ac:dyDescent="0.25">
      <c r="A81" s="110" t="s">
        <v>2461</v>
      </c>
      <c r="B81" s="5" t="s">
        <v>47</v>
      </c>
      <c r="C81" s="5" t="s">
        <v>339</v>
      </c>
      <c r="D81" s="5" t="s">
        <v>343</v>
      </c>
      <c r="E81" s="5" t="s">
        <v>287</v>
      </c>
      <c r="F81" s="5" t="s">
        <v>344</v>
      </c>
      <c r="G81" s="9" t="s">
        <v>345</v>
      </c>
      <c r="H81" s="5" t="s">
        <v>53</v>
      </c>
      <c r="I81" s="5" t="s">
        <v>1849</v>
      </c>
      <c r="J81" s="104">
        <v>15.04</v>
      </c>
      <c r="K81" s="104">
        <f t="shared" si="2"/>
        <v>18.047999999999998</v>
      </c>
      <c r="L81" s="4" t="s">
        <v>54</v>
      </c>
      <c r="M81" s="102">
        <f t="shared" si="3"/>
        <v>15.04</v>
      </c>
    </row>
    <row r="82" spans="1:13" s="5" customFormat="1" ht="18" customHeight="1" x14ac:dyDescent="0.25">
      <c r="A82" s="5" t="s">
        <v>346</v>
      </c>
      <c r="B82" s="5" t="s">
        <v>47</v>
      </c>
      <c r="C82" s="5" t="s">
        <v>347</v>
      </c>
      <c r="D82" s="5" t="s">
        <v>348</v>
      </c>
      <c r="E82" s="5" t="s">
        <v>287</v>
      </c>
      <c r="F82" s="5" t="s">
        <v>349</v>
      </c>
      <c r="G82" s="9" t="s">
        <v>350</v>
      </c>
      <c r="H82" s="5" t="s">
        <v>53</v>
      </c>
      <c r="I82" s="5" t="s">
        <v>1850</v>
      </c>
      <c r="J82" s="104">
        <v>157</v>
      </c>
      <c r="K82" s="104">
        <f t="shared" si="2"/>
        <v>188.4</v>
      </c>
      <c r="L82" s="4" t="s">
        <v>54</v>
      </c>
      <c r="M82" s="102">
        <f t="shared" si="3"/>
        <v>157</v>
      </c>
    </row>
    <row r="83" spans="1:13" s="5" customFormat="1" ht="18" customHeight="1" x14ac:dyDescent="0.25">
      <c r="A83" s="5" t="s">
        <v>351</v>
      </c>
      <c r="B83" s="5" t="s">
        <v>47</v>
      </c>
      <c r="C83" s="5" t="s">
        <v>347</v>
      </c>
      <c r="D83" s="5" t="s">
        <v>352</v>
      </c>
      <c r="E83" s="5" t="s">
        <v>287</v>
      </c>
      <c r="F83" s="5" t="s">
        <v>353</v>
      </c>
      <c r="G83" s="9" t="s">
        <v>354</v>
      </c>
      <c r="H83" s="5" t="s">
        <v>53</v>
      </c>
      <c r="I83" s="5" t="s">
        <v>1851</v>
      </c>
      <c r="J83" s="104">
        <v>122</v>
      </c>
      <c r="K83" s="104">
        <f t="shared" si="2"/>
        <v>146.4</v>
      </c>
      <c r="L83" s="4" t="s">
        <v>54</v>
      </c>
      <c r="M83" s="102">
        <f t="shared" si="3"/>
        <v>122</v>
      </c>
    </row>
    <row r="84" spans="1:13" s="5" customFormat="1" ht="18" customHeight="1" x14ac:dyDescent="0.25">
      <c r="A84" s="5" t="s">
        <v>355</v>
      </c>
      <c r="B84" s="5" t="s">
        <v>47</v>
      </c>
      <c r="C84" s="5" t="s">
        <v>347</v>
      </c>
      <c r="D84" s="5" t="s">
        <v>356</v>
      </c>
      <c r="E84" s="5" t="s">
        <v>287</v>
      </c>
      <c r="F84" s="5" t="s">
        <v>357</v>
      </c>
      <c r="G84" s="9" t="s">
        <v>358</v>
      </c>
      <c r="H84" s="5" t="s">
        <v>53</v>
      </c>
      <c r="I84" s="5" t="s">
        <v>1852</v>
      </c>
      <c r="J84" s="104">
        <v>94.38</v>
      </c>
      <c r="K84" s="104">
        <f t="shared" si="2"/>
        <v>113.25599999999999</v>
      </c>
      <c r="L84" s="4" t="s">
        <v>54</v>
      </c>
      <c r="M84" s="102">
        <f t="shared" si="3"/>
        <v>94.38</v>
      </c>
    </row>
    <row r="85" spans="1:13" s="5" customFormat="1" ht="18" customHeight="1" x14ac:dyDescent="0.25">
      <c r="A85" s="5" t="s">
        <v>359</v>
      </c>
      <c r="B85" s="5" t="s">
        <v>47</v>
      </c>
      <c r="C85" s="5" t="s">
        <v>360</v>
      </c>
      <c r="D85" s="5" t="s">
        <v>361</v>
      </c>
      <c r="E85" s="5" t="s">
        <v>362</v>
      </c>
      <c r="F85" s="5" t="s">
        <v>363</v>
      </c>
      <c r="G85" s="5" t="s">
        <v>364</v>
      </c>
      <c r="H85" s="5" t="s">
        <v>53</v>
      </c>
      <c r="I85" s="5" t="s">
        <v>359</v>
      </c>
      <c r="J85" s="104">
        <v>43.2</v>
      </c>
      <c r="K85" s="104">
        <f t="shared" si="2"/>
        <v>51.84</v>
      </c>
      <c r="L85" s="4" t="s">
        <v>54</v>
      </c>
      <c r="M85" s="102">
        <f t="shared" si="3"/>
        <v>43.2</v>
      </c>
    </row>
    <row r="86" spans="1:13" s="5" customFormat="1" ht="18" customHeight="1" x14ac:dyDescent="0.25">
      <c r="A86" s="5" t="s">
        <v>365</v>
      </c>
      <c r="B86" s="5" t="s">
        <v>47</v>
      </c>
      <c r="C86" s="5" t="s">
        <v>48</v>
      </c>
      <c r="D86" s="5" t="s">
        <v>366</v>
      </c>
      <c r="E86" s="5" t="s">
        <v>57</v>
      </c>
      <c r="F86" s="5" t="s">
        <v>367</v>
      </c>
      <c r="G86" s="5" t="s">
        <v>368</v>
      </c>
      <c r="H86" s="5" t="s">
        <v>53</v>
      </c>
      <c r="I86" s="5" t="s">
        <v>365</v>
      </c>
      <c r="J86" s="104">
        <v>65.599999999999994</v>
      </c>
      <c r="K86" s="104">
        <f t="shared" si="2"/>
        <v>78.719999999999985</v>
      </c>
      <c r="L86" s="4" t="s">
        <v>54</v>
      </c>
      <c r="M86" s="102">
        <f t="shared" si="3"/>
        <v>65.599999999999994</v>
      </c>
    </row>
    <row r="87" spans="1:13" s="5" customFormat="1" ht="18" customHeight="1" x14ac:dyDescent="0.25">
      <c r="A87" s="4" t="s">
        <v>369</v>
      </c>
      <c r="B87" s="4" t="s">
        <v>47</v>
      </c>
      <c r="C87" s="5" t="s">
        <v>48</v>
      </c>
      <c r="D87" s="4" t="s">
        <v>370</v>
      </c>
      <c r="E87" s="4" t="s">
        <v>50</v>
      </c>
      <c r="F87" s="4" t="s">
        <v>371</v>
      </c>
      <c r="G87" s="7" t="s">
        <v>372</v>
      </c>
      <c r="H87" s="4" t="s">
        <v>53</v>
      </c>
      <c r="I87" s="4" t="s">
        <v>369</v>
      </c>
      <c r="J87" s="103">
        <v>44.64</v>
      </c>
      <c r="K87" s="103">
        <f t="shared" si="2"/>
        <v>53.567999999999998</v>
      </c>
      <c r="L87" s="4" t="s">
        <v>54</v>
      </c>
      <c r="M87" s="102">
        <f t="shared" si="3"/>
        <v>44.64</v>
      </c>
    </row>
    <row r="88" spans="1:13" s="5" customFormat="1" ht="18" customHeight="1" x14ac:dyDescent="0.25">
      <c r="A88" s="5" t="s">
        <v>373</v>
      </c>
      <c r="B88" s="5" t="s">
        <v>47</v>
      </c>
      <c r="C88" s="5" t="s">
        <v>360</v>
      </c>
      <c r="D88" s="5" t="s">
        <v>374</v>
      </c>
      <c r="E88" s="5" t="s">
        <v>375</v>
      </c>
      <c r="F88" s="5" t="s">
        <v>376</v>
      </c>
      <c r="G88" s="9" t="s">
        <v>377</v>
      </c>
      <c r="H88" s="5" t="s">
        <v>53</v>
      </c>
      <c r="I88" s="5" t="s">
        <v>373</v>
      </c>
      <c r="J88" s="104">
        <v>102.4</v>
      </c>
      <c r="K88" s="104">
        <f t="shared" si="2"/>
        <v>122.88</v>
      </c>
      <c r="L88" s="4" t="s">
        <v>54</v>
      </c>
      <c r="M88" s="102">
        <f t="shared" si="3"/>
        <v>102.4</v>
      </c>
    </row>
    <row r="89" spans="1:13" s="5" customFormat="1" ht="18" customHeight="1" x14ac:dyDescent="0.25">
      <c r="A89" s="5" t="s">
        <v>378</v>
      </c>
      <c r="B89" s="5" t="s">
        <v>47</v>
      </c>
      <c r="C89" s="5" t="s">
        <v>360</v>
      </c>
      <c r="D89" s="5" t="s">
        <v>379</v>
      </c>
      <c r="E89" s="5" t="s">
        <v>362</v>
      </c>
      <c r="F89" s="5" t="s">
        <v>380</v>
      </c>
      <c r="G89" s="9" t="s">
        <v>381</v>
      </c>
      <c r="H89" s="5" t="s">
        <v>53</v>
      </c>
      <c r="I89" s="5" t="s">
        <v>1853</v>
      </c>
      <c r="J89" s="104">
        <v>60.8</v>
      </c>
      <c r="K89" s="104">
        <f t="shared" si="2"/>
        <v>72.959999999999994</v>
      </c>
      <c r="L89" s="4" t="s">
        <v>54</v>
      </c>
      <c r="M89" s="102">
        <f t="shared" si="3"/>
        <v>60.8</v>
      </c>
    </row>
    <row r="90" spans="1:13" s="5" customFormat="1" ht="18" customHeight="1" x14ac:dyDescent="0.25">
      <c r="A90" s="5" t="s">
        <v>382</v>
      </c>
      <c r="B90" s="5" t="s">
        <v>47</v>
      </c>
      <c r="C90" s="5" t="s">
        <v>360</v>
      </c>
      <c r="D90" s="5" t="s">
        <v>383</v>
      </c>
      <c r="E90" s="5" t="s">
        <v>384</v>
      </c>
      <c r="F90" s="8" t="s">
        <v>385</v>
      </c>
      <c r="G90" s="9" t="s">
        <v>386</v>
      </c>
      <c r="H90" s="5" t="s">
        <v>53</v>
      </c>
      <c r="I90" s="5" t="s">
        <v>1854</v>
      </c>
      <c r="J90" s="104">
        <v>67.099999999999994</v>
      </c>
      <c r="K90" s="104">
        <f t="shared" si="2"/>
        <v>80.52</v>
      </c>
      <c r="L90" s="4" t="s">
        <v>54</v>
      </c>
      <c r="M90" s="102">
        <f t="shared" si="3"/>
        <v>67.099999999999994</v>
      </c>
    </row>
    <row r="91" spans="1:13" s="5" customFormat="1" ht="18" customHeight="1" x14ac:dyDescent="0.25">
      <c r="A91" s="5" t="s">
        <v>387</v>
      </c>
      <c r="B91" s="5" t="s">
        <v>47</v>
      </c>
      <c r="C91" s="5" t="s">
        <v>360</v>
      </c>
      <c r="D91" s="5" t="s">
        <v>361</v>
      </c>
      <c r="E91" s="5" t="s">
        <v>384</v>
      </c>
      <c r="F91" s="5" t="s">
        <v>388</v>
      </c>
      <c r="G91" s="9" t="s">
        <v>389</v>
      </c>
      <c r="H91" s="5" t="s">
        <v>53</v>
      </c>
      <c r="I91" s="5" t="s">
        <v>387</v>
      </c>
      <c r="J91" s="104">
        <v>49.46</v>
      </c>
      <c r="K91" s="104">
        <f t="shared" si="2"/>
        <v>59.351999999999997</v>
      </c>
      <c r="L91" s="4" t="s">
        <v>54</v>
      </c>
      <c r="M91" s="102">
        <f t="shared" si="3"/>
        <v>49.46</v>
      </c>
    </row>
    <row r="92" spans="1:13" s="5" customFormat="1" ht="18" customHeight="1" x14ac:dyDescent="0.25">
      <c r="A92" s="5" t="s">
        <v>390</v>
      </c>
      <c r="B92" s="5" t="s">
        <v>47</v>
      </c>
      <c r="C92" s="5" t="s">
        <v>360</v>
      </c>
      <c r="D92" s="5" t="s">
        <v>391</v>
      </c>
      <c r="E92" s="5" t="s">
        <v>362</v>
      </c>
      <c r="F92" s="5" t="s">
        <v>392</v>
      </c>
      <c r="G92" s="9" t="s">
        <v>393</v>
      </c>
      <c r="H92" s="5" t="s">
        <v>167</v>
      </c>
      <c r="I92" s="5" t="s">
        <v>390</v>
      </c>
      <c r="J92" s="104">
        <v>84.8</v>
      </c>
      <c r="K92" s="104">
        <f t="shared" si="2"/>
        <v>101.75999999999999</v>
      </c>
      <c r="L92" s="5" t="s">
        <v>394</v>
      </c>
      <c r="M92" s="102">
        <f t="shared" si="3"/>
        <v>84.8</v>
      </c>
    </row>
    <row r="93" spans="1:13" s="5" customFormat="1" ht="18" customHeight="1" x14ac:dyDescent="0.25">
      <c r="A93" s="5" t="s">
        <v>395</v>
      </c>
      <c r="B93" s="5" t="s">
        <v>47</v>
      </c>
      <c r="C93" s="5" t="s">
        <v>360</v>
      </c>
      <c r="D93" s="5" t="s">
        <v>396</v>
      </c>
      <c r="E93" s="5" t="s">
        <v>375</v>
      </c>
      <c r="F93" s="5" t="s">
        <v>397</v>
      </c>
      <c r="G93" s="9" t="s">
        <v>398</v>
      </c>
      <c r="H93" s="5" t="s">
        <v>167</v>
      </c>
      <c r="I93" s="5" t="s">
        <v>395</v>
      </c>
      <c r="J93" s="104">
        <v>115.49</v>
      </c>
      <c r="K93" s="104">
        <f t="shared" si="2"/>
        <v>138.58799999999999</v>
      </c>
      <c r="L93" s="5" t="s">
        <v>394</v>
      </c>
      <c r="M93" s="102">
        <f t="shared" si="3"/>
        <v>115.49</v>
      </c>
    </row>
    <row r="94" spans="1:13" s="5" customFormat="1" ht="18" customHeight="1" x14ac:dyDescent="0.25">
      <c r="A94" s="5" t="s">
        <v>399</v>
      </c>
      <c r="B94" s="5" t="s">
        <v>47</v>
      </c>
      <c r="C94" s="5" t="s">
        <v>360</v>
      </c>
      <c r="D94" s="5" t="s">
        <v>400</v>
      </c>
      <c r="E94" s="5" t="s">
        <v>401</v>
      </c>
      <c r="F94" s="5" t="s">
        <v>402</v>
      </c>
      <c r="G94" s="9" t="s">
        <v>403</v>
      </c>
      <c r="H94" s="5" t="s">
        <v>167</v>
      </c>
      <c r="I94" s="17" t="s">
        <v>1855</v>
      </c>
      <c r="J94" s="104">
        <v>105</v>
      </c>
      <c r="K94" s="104">
        <f t="shared" si="2"/>
        <v>126</v>
      </c>
      <c r="L94" s="5" t="s">
        <v>394</v>
      </c>
      <c r="M94" s="102">
        <f t="shared" si="3"/>
        <v>105</v>
      </c>
    </row>
    <row r="95" spans="1:13" s="5" customFormat="1" ht="18" customHeight="1" x14ac:dyDescent="0.25">
      <c r="A95" s="5" t="s">
        <v>404</v>
      </c>
      <c r="B95" s="5" t="s">
        <v>47</v>
      </c>
      <c r="C95" s="5" t="s">
        <v>360</v>
      </c>
      <c r="D95" s="5" t="s">
        <v>405</v>
      </c>
      <c r="E95" s="5" t="s">
        <v>406</v>
      </c>
      <c r="F95" s="5" t="s">
        <v>407</v>
      </c>
      <c r="G95" s="9" t="s">
        <v>408</v>
      </c>
      <c r="H95" s="5" t="s">
        <v>53</v>
      </c>
      <c r="I95" s="5" t="s">
        <v>404</v>
      </c>
      <c r="J95" s="104">
        <v>46.25</v>
      </c>
      <c r="K95" s="104">
        <f t="shared" si="2"/>
        <v>55.5</v>
      </c>
      <c r="L95" s="4" t="s">
        <v>54</v>
      </c>
      <c r="M95" s="102">
        <f t="shared" si="3"/>
        <v>46.25</v>
      </c>
    </row>
    <row r="96" spans="1:13" s="5" customFormat="1" ht="18" customHeight="1" x14ac:dyDescent="0.25">
      <c r="A96" s="5" t="s">
        <v>409</v>
      </c>
      <c r="B96" s="5" t="s">
        <v>47</v>
      </c>
      <c r="C96" s="5" t="s">
        <v>360</v>
      </c>
      <c r="D96" s="5" t="s">
        <v>410</v>
      </c>
      <c r="E96" s="5" t="s">
        <v>406</v>
      </c>
      <c r="F96" s="5" t="s">
        <v>411</v>
      </c>
      <c r="G96" s="9" t="s">
        <v>412</v>
      </c>
      <c r="H96" s="5" t="s">
        <v>53</v>
      </c>
      <c r="I96" s="17" t="s">
        <v>409</v>
      </c>
      <c r="J96" s="104">
        <v>64.16</v>
      </c>
      <c r="K96" s="104">
        <f t="shared" si="2"/>
        <v>76.99199999999999</v>
      </c>
      <c r="L96" s="4" t="s">
        <v>54</v>
      </c>
      <c r="M96" s="102">
        <f t="shared" si="3"/>
        <v>64.16</v>
      </c>
    </row>
    <row r="97" spans="1:13" s="4" customFormat="1" ht="18" customHeight="1" x14ac:dyDescent="0.25">
      <c r="A97" s="4" t="s">
        <v>413</v>
      </c>
      <c r="B97" s="4" t="s">
        <v>47</v>
      </c>
      <c r="C97" s="4" t="s">
        <v>414</v>
      </c>
      <c r="D97" s="4" t="s">
        <v>414</v>
      </c>
      <c r="E97" s="4" t="s">
        <v>415</v>
      </c>
      <c r="F97" s="4" t="s">
        <v>416</v>
      </c>
      <c r="G97" s="7" t="s">
        <v>417</v>
      </c>
      <c r="H97" s="4" t="s">
        <v>53</v>
      </c>
      <c r="I97" s="4" t="s">
        <v>1856</v>
      </c>
      <c r="J97" s="103">
        <v>129.97999999999999</v>
      </c>
      <c r="K97" s="103">
        <f t="shared" si="2"/>
        <v>155.97599999999997</v>
      </c>
      <c r="L97" s="4" t="s">
        <v>54</v>
      </c>
      <c r="M97" s="102">
        <f t="shared" si="3"/>
        <v>129.97999999999999</v>
      </c>
    </row>
    <row r="98" spans="1:13" s="4" customFormat="1" ht="18" customHeight="1" x14ac:dyDescent="0.25">
      <c r="A98" s="4" t="s">
        <v>418</v>
      </c>
      <c r="B98" s="4" t="s">
        <v>47</v>
      </c>
      <c r="C98" s="4" t="s">
        <v>419</v>
      </c>
      <c r="D98" s="4" t="s">
        <v>420</v>
      </c>
      <c r="E98" s="4" t="s">
        <v>421</v>
      </c>
      <c r="F98" s="4" t="s">
        <v>422</v>
      </c>
      <c r="G98" s="7" t="s">
        <v>423</v>
      </c>
      <c r="H98" s="4" t="s">
        <v>53</v>
      </c>
      <c r="I98" s="4" t="s">
        <v>418</v>
      </c>
      <c r="J98" s="103">
        <v>72.72</v>
      </c>
      <c r="K98" s="103">
        <f t="shared" si="2"/>
        <v>87.263999999999996</v>
      </c>
      <c r="L98" s="4" t="s">
        <v>54</v>
      </c>
      <c r="M98" s="102">
        <f t="shared" si="3"/>
        <v>72.72</v>
      </c>
    </row>
    <row r="99" spans="1:13" s="4" customFormat="1" ht="18" customHeight="1" x14ac:dyDescent="0.25">
      <c r="A99" s="5" t="s">
        <v>424</v>
      </c>
      <c r="B99" s="5" t="s">
        <v>47</v>
      </c>
      <c r="C99" s="5" t="s">
        <v>425</v>
      </c>
      <c r="D99" s="5" t="s">
        <v>426</v>
      </c>
      <c r="E99" s="5" t="s">
        <v>401</v>
      </c>
      <c r="F99" s="5" t="s">
        <v>427</v>
      </c>
      <c r="G99" s="9" t="s">
        <v>428</v>
      </c>
      <c r="H99" s="5" t="s">
        <v>167</v>
      </c>
      <c r="I99" s="17" t="s">
        <v>1855</v>
      </c>
      <c r="J99" s="104">
        <v>409.5</v>
      </c>
      <c r="K99" s="104">
        <f t="shared" si="2"/>
        <v>491.4</v>
      </c>
      <c r="L99" s="5" t="s">
        <v>394</v>
      </c>
      <c r="M99" s="102">
        <f t="shared" si="3"/>
        <v>409.5</v>
      </c>
    </row>
    <row r="100" spans="1:13" s="4" customFormat="1" ht="18" customHeight="1" x14ac:dyDescent="0.25">
      <c r="A100" s="5" t="s">
        <v>429</v>
      </c>
      <c r="B100" s="5" t="s">
        <v>47</v>
      </c>
      <c r="C100" s="5" t="s">
        <v>164</v>
      </c>
      <c r="D100" s="5" t="s">
        <v>430</v>
      </c>
      <c r="E100" s="5" t="s">
        <v>362</v>
      </c>
      <c r="F100" s="5" t="s">
        <v>431</v>
      </c>
      <c r="G100" s="9" t="s">
        <v>432</v>
      </c>
      <c r="H100" s="5" t="s">
        <v>53</v>
      </c>
      <c r="I100" s="5" t="s">
        <v>1857</v>
      </c>
      <c r="J100" s="104">
        <v>34.64</v>
      </c>
      <c r="K100" s="104">
        <f t="shared" si="2"/>
        <v>41.567999999999998</v>
      </c>
      <c r="L100" s="4" t="s">
        <v>54</v>
      </c>
      <c r="M100" s="102">
        <f t="shared" si="3"/>
        <v>34.64</v>
      </c>
    </row>
    <row r="101" spans="1:13" s="5" customFormat="1" ht="18" customHeight="1" x14ac:dyDescent="0.25">
      <c r="A101" s="5" t="s">
        <v>433</v>
      </c>
      <c r="B101" s="5" t="s">
        <v>47</v>
      </c>
      <c r="C101" s="5" t="s">
        <v>164</v>
      </c>
      <c r="D101" s="5" t="s">
        <v>434</v>
      </c>
      <c r="E101" s="5" t="s">
        <v>435</v>
      </c>
      <c r="F101" s="5" t="s">
        <v>436</v>
      </c>
      <c r="G101" s="9" t="s">
        <v>437</v>
      </c>
      <c r="H101" s="5" t="s">
        <v>53</v>
      </c>
      <c r="I101" s="41" t="s">
        <v>1858</v>
      </c>
      <c r="J101" s="104">
        <v>71.53</v>
      </c>
      <c r="K101" s="104">
        <f t="shared" si="2"/>
        <v>85.835999999999999</v>
      </c>
      <c r="L101" s="4" t="s">
        <v>54</v>
      </c>
      <c r="M101" s="102">
        <f t="shared" si="3"/>
        <v>71.53</v>
      </c>
    </row>
    <row r="102" spans="1:13" s="4" customFormat="1" ht="18" customHeight="1" x14ac:dyDescent="0.25">
      <c r="A102" s="4" t="s">
        <v>438</v>
      </c>
      <c r="B102" s="4" t="s">
        <v>47</v>
      </c>
      <c r="C102" s="5" t="s">
        <v>164</v>
      </c>
      <c r="D102" s="4" t="s">
        <v>439</v>
      </c>
      <c r="E102" s="4" t="s">
        <v>375</v>
      </c>
      <c r="F102" s="4" t="s">
        <v>1859</v>
      </c>
      <c r="G102" s="7" t="s">
        <v>441</v>
      </c>
      <c r="H102" s="4" t="s">
        <v>167</v>
      </c>
      <c r="I102" s="4" t="s">
        <v>1860</v>
      </c>
      <c r="J102" s="103">
        <v>103</v>
      </c>
      <c r="K102" s="103">
        <f t="shared" si="2"/>
        <v>123.6</v>
      </c>
      <c r="L102" s="4" t="s">
        <v>394</v>
      </c>
      <c r="M102" s="102">
        <f t="shared" si="3"/>
        <v>103</v>
      </c>
    </row>
    <row r="103" spans="1:13" s="4" customFormat="1" ht="18" customHeight="1" x14ac:dyDescent="0.25">
      <c r="A103" s="5" t="s">
        <v>442</v>
      </c>
      <c r="B103" s="5" t="s">
        <v>47</v>
      </c>
      <c r="C103" s="5" t="s">
        <v>164</v>
      </c>
      <c r="D103" s="5" t="s">
        <v>443</v>
      </c>
      <c r="E103" s="5" t="s">
        <v>362</v>
      </c>
      <c r="F103" s="5" t="s">
        <v>444</v>
      </c>
      <c r="G103" s="9" t="s">
        <v>445</v>
      </c>
      <c r="H103" s="5" t="s">
        <v>53</v>
      </c>
      <c r="I103" s="5" t="s">
        <v>1861</v>
      </c>
      <c r="J103" s="104">
        <v>56.76</v>
      </c>
      <c r="K103" s="104">
        <f t="shared" si="2"/>
        <v>68.111999999999995</v>
      </c>
      <c r="L103" s="4" t="s">
        <v>54</v>
      </c>
      <c r="M103" s="102">
        <f t="shared" si="3"/>
        <v>56.76</v>
      </c>
    </row>
    <row r="104" spans="1:13" s="4" customFormat="1" ht="18" customHeight="1" x14ac:dyDescent="0.25">
      <c r="A104" s="5" t="s">
        <v>446</v>
      </c>
      <c r="B104" s="5" t="s">
        <v>47</v>
      </c>
      <c r="C104" s="5" t="s">
        <v>164</v>
      </c>
      <c r="D104" s="5" t="s">
        <v>447</v>
      </c>
      <c r="E104" s="5" t="s">
        <v>375</v>
      </c>
      <c r="F104" s="5" t="s">
        <v>448</v>
      </c>
      <c r="G104" s="9" t="s">
        <v>449</v>
      </c>
      <c r="H104" s="5" t="s">
        <v>53</v>
      </c>
      <c r="I104" s="5" t="s">
        <v>1862</v>
      </c>
      <c r="J104" s="104">
        <v>75</v>
      </c>
      <c r="K104" s="104">
        <f t="shared" si="2"/>
        <v>90</v>
      </c>
      <c r="L104" s="4" t="s">
        <v>54</v>
      </c>
      <c r="M104" s="102">
        <f t="shared" si="3"/>
        <v>75</v>
      </c>
    </row>
    <row r="105" spans="1:13" s="4" customFormat="1" ht="18" customHeight="1" x14ac:dyDescent="0.25">
      <c r="A105" s="5" t="s">
        <v>450</v>
      </c>
      <c r="B105" s="5" t="s">
        <v>47</v>
      </c>
      <c r="C105" s="5" t="s">
        <v>164</v>
      </c>
      <c r="D105" s="5" t="s">
        <v>451</v>
      </c>
      <c r="E105" s="5" t="s">
        <v>375</v>
      </c>
      <c r="F105" s="5" t="s">
        <v>452</v>
      </c>
      <c r="G105" s="9" t="s">
        <v>453</v>
      </c>
      <c r="H105" s="5" t="s">
        <v>167</v>
      </c>
      <c r="I105" s="17" t="s">
        <v>450</v>
      </c>
      <c r="J105" s="104">
        <v>193.2</v>
      </c>
      <c r="K105" s="104">
        <f t="shared" si="2"/>
        <v>231.83999999999997</v>
      </c>
      <c r="L105" s="5" t="s">
        <v>394</v>
      </c>
      <c r="M105" s="102">
        <f t="shared" si="3"/>
        <v>193.2</v>
      </c>
    </row>
    <row r="106" spans="1:13" s="4" customFormat="1" ht="18" customHeight="1" x14ac:dyDescent="0.25">
      <c r="A106" s="5" t="s">
        <v>454</v>
      </c>
      <c r="B106" s="5" t="s">
        <v>47</v>
      </c>
      <c r="C106" s="5" t="s">
        <v>164</v>
      </c>
      <c r="D106" s="5" t="s">
        <v>455</v>
      </c>
      <c r="E106" s="5" t="s">
        <v>362</v>
      </c>
      <c r="F106" s="5" t="s">
        <v>456</v>
      </c>
      <c r="G106" s="9" t="s">
        <v>457</v>
      </c>
      <c r="H106" s="5" t="s">
        <v>167</v>
      </c>
      <c r="I106" s="17" t="s">
        <v>454</v>
      </c>
      <c r="J106" s="104">
        <v>112.7</v>
      </c>
      <c r="K106" s="104">
        <f t="shared" si="2"/>
        <v>135.24</v>
      </c>
      <c r="L106" s="5" t="s">
        <v>394</v>
      </c>
      <c r="M106" s="102">
        <f t="shared" si="3"/>
        <v>112.7</v>
      </c>
    </row>
    <row r="107" spans="1:13" s="4" customFormat="1" ht="18" customHeight="1" x14ac:dyDescent="0.25">
      <c r="A107" s="5" t="s">
        <v>458</v>
      </c>
      <c r="B107" s="5" t="s">
        <v>47</v>
      </c>
      <c r="C107" s="5" t="s">
        <v>164</v>
      </c>
      <c r="D107" s="5" t="s">
        <v>459</v>
      </c>
      <c r="E107" s="5" t="s">
        <v>384</v>
      </c>
      <c r="F107" s="5" t="s">
        <v>460</v>
      </c>
      <c r="G107" s="9" t="s">
        <v>461</v>
      </c>
      <c r="H107" s="5" t="s">
        <v>53</v>
      </c>
      <c r="I107" s="5" t="s">
        <v>1863</v>
      </c>
      <c r="J107" s="104">
        <v>71.53</v>
      </c>
      <c r="K107" s="104">
        <f t="shared" si="2"/>
        <v>85.835999999999999</v>
      </c>
      <c r="L107" s="4" t="s">
        <v>54</v>
      </c>
      <c r="M107" s="102">
        <f t="shared" si="3"/>
        <v>71.53</v>
      </c>
    </row>
    <row r="108" spans="1:13" s="4" customFormat="1" ht="18" customHeight="1" x14ac:dyDescent="0.25">
      <c r="A108" s="5" t="s">
        <v>462</v>
      </c>
      <c r="B108" s="5" t="s">
        <v>47</v>
      </c>
      <c r="C108" s="5" t="s">
        <v>164</v>
      </c>
      <c r="D108" s="5" t="s">
        <v>463</v>
      </c>
      <c r="E108" s="5" t="s">
        <v>384</v>
      </c>
      <c r="F108" s="5" t="s">
        <v>464</v>
      </c>
      <c r="G108" s="9" t="s">
        <v>465</v>
      </c>
      <c r="H108" s="5" t="s">
        <v>53</v>
      </c>
      <c r="I108" s="5" t="s">
        <v>1864</v>
      </c>
      <c r="J108" s="104">
        <v>91.5</v>
      </c>
      <c r="K108" s="104">
        <f t="shared" si="2"/>
        <v>109.8</v>
      </c>
      <c r="L108" s="4" t="s">
        <v>54</v>
      </c>
      <c r="M108" s="102">
        <f t="shared" si="3"/>
        <v>91.5</v>
      </c>
    </row>
    <row r="109" spans="1:13" s="4" customFormat="1" ht="18" customHeight="1" x14ac:dyDescent="0.25">
      <c r="A109" s="5" t="s">
        <v>466</v>
      </c>
      <c r="B109" s="5" t="s">
        <v>47</v>
      </c>
      <c r="C109" s="5" t="s">
        <v>164</v>
      </c>
      <c r="D109" s="5" t="s">
        <v>467</v>
      </c>
      <c r="E109" s="5" t="s">
        <v>406</v>
      </c>
      <c r="F109" s="5" t="s">
        <v>436</v>
      </c>
      <c r="G109" s="9" t="s">
        <v>468</v>
      </c>
      <c r="H109" s="5" t="s">
        <v>53</v>
      </c>
      <c r="I109" s="5" t="s">
        <v>1858</v>
      </c>
      <c r="J109" s="104">
        <v>71.53</v>
      </c>
      <c r="K109" s="104">
        <f t="shared" si="2"/>
        <v>85.835999999999999</v>
      </c>
      <c r="L109" s="4" t="s">
        <v>54</v>
      </c>
      <c r="M109" s="102">
        <f t="shared" si="3"/>
        <v>71.53</v>
      </c>
    </row>
    <row r="110" spans="1:13" s="4" customFormat="1" ht="18" customHeight="1" x14ac:dyDescent="0.25">
      <c r="A110" s="5" t="s">
        <v>469</v>
      </c>
      <c r="B110" s="5" t="s">
        <v>47</v>
      </c>
      <c r="C110" s="5" t="s">
        <v>164</v>
      </c>
      <c r="D110" s="5" t="s">
        <v>470</v>
      </c>
      <c r="E110" s="5" t="s">
        <v>406</v>
      </c>
      <c r="F110" s="5" t="s">
        <v>471</v>
      </c>
      <c r="G110" s="9" t="s">
        <v>472</v>
      </c>
      <c r="H110" s="5" t="s">
        <v>53</v>
      </c>
      <c r="I110" s="5" t="s">
        <v>1865</v>
      </c>
      <c r="J110" s="104">
        <v>91.5</v>
      </c>
      <c r="K110" s="104">
        <f t="shared" si="2"/>
        <v>109.8</v>
      </c>
      <c r="L110" s="4" t="s">
        <v>54</v>
      </c>
      <c r="M110" s="102">
        <f t="shared" si="3"/>
        <v>91.5</v>
      </c>
    </row>
    <row r="111" spans="1:13" s="4" customFormat="1" ht="18" customHeight="1" x14ac:dyDescent="0.25">
      <c r="A111" s="5" t="s">
        <v>473</v>
      </c>
      <c r="B111" s="5" t="s">
        <v>47</v>
      </c>
      <c r="C111" s="5" t="s">
        <v>164</v>
      </c>
      <c r="D111" s="5" t="s">
        <v>474</v>
      </c>
      <c r="E111" s="5" t="s">
        <v>401</v>
      </c>
      <c r="F111" s="5" t="s">
        <v>475</v>
      </c>
      <c r="G111" s="12" t="s">
        <v>476</v>
      </c>
      <c r="H111" s="5" t="s">
        <v>477</v>
      </c>
      <c r="I111" s="17" t="s">
        <v>1855</v>
      </c>
      <c r="J111" s="104">
        <v>105</v>
      </c>
      <c r="K111" s="104">
        <f t="shared" si="2"/>
        <v>126</v>
      </c>
      <c r="L111" s="5" t="s">
        <v>394</v>
      </c>
      <c r="M111" s="102">
        <f t="shared" si="3"/>
        <v>105</v>
      </c>
    </row>
    <row r="112" spans="1:13" s="4" customFormat="1" ht="18" customHeight="1" x14ac:dyDescent="0.25">
      <c r="A112" s="5" t="s">
        <v>478</v>
      </c>
      <c r="B112" s="5" t="s">
        <v>47</v>
      </c>
      <c r="C112" s="5" t="s">
        <v>66</v>
      </c>
      <c r="D112" s="5" t="s">
        <v>479</v>
      </c>
      <c r="E112" s="5" t="s">
        <v>68</v>
      </c>
      <c r="F112" s="5" t="s">
        <v>480</v>
      </c>
      <c r="G112" s="5" t="s">
        <v>481</v>
      </c>
      <c r="H112" s="5" t="s">
        <v>53</v>
      </c>
      <c r="I112" s="5" t="s">
        <v>1866</v>
      </c>
      <c r="J112" s="104">
        <v>3.92</v>
      </c>
      <c r="K112" s="104">
        <f t="shared" si="2"/>
        <v>4.7039999999999997</v>
      </c>
      <c r="L112" s="4" t="s">
        <v>54</v>
      </c>
      <c r="M112" s="102">
        <f t="shared" si="3"/>
        <v>3.92</v>
      </c>
    </row>
    <row r="113" spans="1:13" s="4" customFormat="1" ht="18" customHeight="1" x14ac:dyDescent="0.25">
      <c r="A113" s="4" t="s">
        <v>482</v>
      </c>
      <c r="B113" s="4" t="s">
        <v>47</v>
      </c>
      <c r="C113" s="5" t="s">
        <v>66</v>
      </c>
      <c r="D113" s="4" t="s">
        <v>483</v>
      </c>
      <c r="E113" s="4" t="s">
        <v>68</v>
      </c>
      <c r="F113" s="4" t="s">
        <v>484</v>
      </c>
      <c r="G113" s="7" t="s">
        <v>485</v>
      </c>
      <c r="H113" s="4" t="s">
        <v>53</v>
      </c>
      <c r="I113" s="4" t="s">
        <v>1867</v>
      </c>
      <c r="J113" s="103">
        <v>5.84</v>
      </c>
      <c r="K113" s="103">
        <f t="shared" si="2"/>
        <v>7.008</v>
      </c>
      <c r="L113" s="4" t="s">
        <v>54</v>
      </c>
      <c r="M113" s="102">
        <f t="shared" si="3"/>
        <v>5.84</v>
      </c>
    </row>
    <row r="114" spans="1:13" s="4" customFormat="1" ht="18" customHeight="1" x14ac:dyDescent="0.25">
      <c r="A114" s="5" t="s">
        <v>486</v>
      </c>
      <c r="B114" s="5" t="s">
        <v>47</v>
      </c>
      <c r="C114" s="5" t="s">
        <v>66</v>
      </c>
      <c r="D114" s="5" t="s">
        <v>487</v>
      </c>
      <c r="E114" s="5" t="s">
        <v>68</v>
      </c>
      <c r="F114" s="5" t="s">
        <v>488</v>
      </c>
      <c r="G114" s="5" t="s">
        <v>489</v>
      </c>
      <c r="H114" s="5" t="s">
        <v>53</v>
      </c>
      <c r="I114" s="5" t="s">
        <v>1868</v>
      </c>
      <c r="J114" s="104">
        <v>6.3</v>
      </c>
      <c r="K114" s="104">
        <f t="shared" si="2"/>
        <v>7.56</v>
      </c>
      <c r="L114" s="4" t="s">
        <v>54</v>
      </c>
      <c r="M114" s="102">
        <f t="shared" si="3"/>
        <v>6.3</v>
      </c>
    </row>
    <row r="115" spans="1:13" s="4" customFormat="1" ht="18" customHeight="1" x14ac:dyDescent="0.25">
      <c r="A115" s="5" t="s">
        <v>490</v>
      </c>
      <c r="B115" s="5" t="s">
        <v>47</v>
      </c>
      <c r="C115" s="5" t="s">
        <v>66</v>
      </c>
      <c r="D115" s="5" t="s">
        <v>491</v>
      </c>
      <c r="E115" s="5" t="s">
        <v>68</v>
      </c>
      <c r="F115" s="5" t="s">
        <v>492</v>
      </c>
      <c r="G115" s="5" t="s">
        <v>493</v>
      </c>
      <c r="H115" s="5" t="s">
        <v>53</v>
      </c>
      <c r="I115" s="17" t="s">
        <v>1855</v>
      </c>
      <c r="J115" s="104">
        <v>9.3800000000000008</v>
      </c>
      <c r="K115" s="104">
        <f t="shared" si="2"/>
        <v>11.256</v>
      </c>
      <c r="L115" s="4" t="s">
        <v>54</v>
      </c>
      <c r="M115" s="102">
        <f t="shared" si="3"/>
        <v>9.3800000000000008</v>
      </c>
    </row>
    <row r="116" spans="1:13" s="5" customFormat="1" ht="18" customHeight="1" x14ac:dyDescent="0.25">
      <c r="A116" s="5" t="s">
        <v>494</v>
      </c>
      <c r="B116" s="5" t="s">
        <v>47</v>
      </c>
      <c r="C116" s="5" t="s">
        <v>66</v>
      </c>
      <c r="D116" s="5" t="s">
        <v>495</v>
      </c>
      <c r="E116" s="5" t="s">
        <v>68</v>
      </c>
      <c r="F116" s="5" t="s">
        <v>496</v>
      </c>
      <c r="G116" s="5" t="s">
        <v>497</v>
      </c>
      <c r="H116" s="5" t="s">
        <v>53</v>
      </c>
      <c r="I116" s="17" t="s">
        <v>1855</v>
      </c>
      <c r="J116" s="104">
        <v>10.28</v>
      </c>
      <c r="K116" s="104">
        <f t="shared" si="2"/>
        <v>12.335999999999999</v>
      </c>
      <c r="L116" s="4" t="s">
        <v>54</v>
      </c>
      <c r="M116" s="102">
        <f t="shared" si="3"/>
        <v>10.28</v>
      </c>
    </row>
    <row r="117" spans="1:13" s="5" customFormat="1" ht="18" customHeight="1" x14ac:dyDescent="0.25">
      <c r="A117" s="5" t="s">
        <v>498</v>
      </c>
      <c r="B117" s="5" t="s">
        <v>47</v>
      </c>
      <c r="C117" s="5" t="s">
        <v>61</v>
      </c>
      <c r="D117" s="5" t="s">
        <v>499</v>
      </c>
      <c r="E117" s="5" t="s">
        <v>63</v>
      </c>
      <c r="F117" s="5" t="s">
        <v>500</v>
      </c>
      <c r="G117" s="5" t="s">
        <v>501</v>
      </c>
      <c r="H117" s="5" t="s">
        <v>53</v>
      </c>
      <c r="I117" s="5" t="s">
        <v>1869</v>
      </c>
      <c r="J117" s="104">
        <v>7.65</v>
      </c>
      <c r="K117" s="104">
        <f t="shared" si="2"/>
        <v>9.18</v>
      </c>
      <c r="L117" s="4" t="s">
        <v>54</v>
      </c>
      <c r="M117" s="102">
        <f t="shared" si="3"/>
        <v>7.65</v>
      </c>
    </row>
    <row r="118" spans="1:13" s="5" customFormat="1" ht="18" customHeight="1" x14ac:dyDescent="0.25">
      <c r="A118" s="5" t="s">
        <v>502</v>
      </c>
      <c r="B118" s="5" t="s">
        <v>47</v>
      </c>
      <c r="C118" s="5" t="s">
        <v>61</v>
      </c>
      <c r="D118" s="5" t="s">
        <v>499</v>
      </c>
      <c r="E118" s="5" t="s">
        <v>63</v>
      </c>
      <c r="F118" s="5" t="s">
        <v>503</v>
      </c>
      <c r="G118" s="5" t="s">
        <v>504</v>
      </c>
      <c r="H118" s="5" t="s">
        <v>53</v>
      </c>
      <c r="I118" s="5" t="s">
        <v>1870</v>
      </c>
      <c r="J118" s="104">
        <v>10.14</v>
      </c>
      <c r="K118" s="104">
        <f t="shared" si="2"/>
        <v>12.168000000000001</v>
      </c>
      <c r="L118" s="4" t="s">
        <v>54</v>
      </c>
      <c r="M118" s="102">
        <f t="shared" si="3"/>
        <v>10.14</v>
      </c>
    </row>
    <row r="119" spans="1:13" s="5" customFormat="1" ht="18" customHeight="1" x14ac:dyDescent="0.25">
      <c r="A119" s="5" t="s">
        <v>505</v>
      </c>
      <c r="B119" s="5" t="s">
        <v>47</v>
      </c>
      <c r="C119" s="5" t="s">
        <v>61</v>
      </c>
      <c r="D119" s="5" t="s">
        <v>499</v>
      </c>
      <c r="E119" s="5" t="s">
        <v>63</v>
      </c>
      <c r="F119" s="5" t="s">
        <v>506</v>
      </c>
      <c r="G119" s="5" t="s">
        <v>507</v>
      </c>
      <c r="H119" s="5" t="s">
        <v>53</v>
      </c>
      <c r="I119" s="5" t="s">
        <v>505</v>
      </c>
      <c r="J119" s="104">
        <v>17.809999999999999</v>
      </c>
      <c r="K119" s="104">
        <f t="shared" si="2"/>
        <v>21.371999999999996</v>
      </c>
      <c r="L119" s="4" t="s">
        <v>54</v>
      </c>
      <c r="M119" s="102">
        <f t="shared" si="3"/>
        <v>17.809999999999999</v>
      </c>
    </row>
    <row r="120" spans="1:13" s="5" customFormat="1" ht="18" customHeight="1" x14ac:dyDescent="0.25">
      <c r="A120" s="5" t="s">
        <v>508</v>
      </c>
      <c r="B120" s="5" t="s">
        <v>47</v>
      </c>
      <c r="C120" s="5" t="s">
        <v>61</v>
      </c>
      <c r="D120" s="5" t="s">
        <v>499</v>
      </c>
      <c r="E120" s="5" t="s">
        <v>63</v>
      </c>
      <c r="F120" s="5" t="s">
        <v>509</v>
      </c>
      <c r="G120" s="5" t="s">
        <v>510</v>
      </c>
      <c r="H120" s="5" t="s">
        <v>53</v>
      </c>
      <c r="I120" s="5" t="s">
        <v>508</v>
      </c>
      <c r="J120" s="104">
        <v>14.78</v>
      </c>
      <c r="K120" s="104">
        <f t="shared" si="2"/>
        <v>17.735999999999997</v>
      </c>
      <c r="L120" s="4" t="s">
        <v>54</v>
      </c>
      <c r="M120" s="102">
        <f t="shared" si="3"/>
        <v>14.78</v>
      </c>
    </row>
    <row r="121" spans="1:13" s="5" customFormat="1" ht="18" customHeight="1" x14ac:dyDescent="0.25">
      <c r="A121" s="5" t="s">
        <v>511</v>
      </c>
      <c r="B121" s="5" t="s">
        <v>47</v>
      </c>
      <c r="C121" s="5" t="s">
        <v>66</v>
      </c>
      <c r="D121" s="5" t="s">
        <v>512</v>
      </c>
      <c r="E121" s="5" t="s">
        <v>68</v>
      </c>
      <c r="F121" s="5" t="s">
        <v>513</v>
      </c>
      <c r="G121" s="5" t="s">
        <v>514</v>
      </c>
      <c r="H121" s="5" t="s">
        <v>53</v>
      </c>
      <c r="I121" s="5" t="s">
        <v>511</v>
      </c>
      <c r="J121" s="104">
        <v>3.26</v>
      </c>
      <c r="K121" s="104">
        <f t="shared" si="2"/>
        <v>3.9119999999999995</v>
      </c>
      <c r="L121" s="4" t="s">
        <v>54</v>
      </c>
      <c r="M121" s="102">
        <f t="shared" si="3"/>
        <v>3.26</v>
      </c>
    </row>
    <row r="122" spans="1:13" s="5" customFormat="1" ht="18" customHeight="1" x14ac:dyDescent="0.25">
      <c r="A122" s="5" t="s">
        <v>515</v>
      </c>
      <c r="B122" s="5" t="s">
        <v>47</v>
      </c>
      <c r="C122" s="5" t="s">
        <v>66</v>
      </c>
      <c r="D122" s="5" t="s">
        <v>512</v>
      </c>
      <c r="E122" s="5" t="s">
        <v>68</v>
      </c>
      <c r="F122" s="5" t="s">
        <v>516</v>
      </c>
      <c r="G122" s="5" t="s">
        <v>517</v>
      </c>
      <c r="H122" s="5" t="s">
        <v>53</v>
      </c>
      <c r="I122" s="5" t="s">
        <v>515</v>
      </c>
      <c r="J122" s="104">
        <v>4.12</v>
      </c>
      <c r="K122" s="104">
        <f t="shared" si="2"/>
        <v>4.944</v>
      </c>
      <c r="L122" s="4" t="s">
        <v>54</v>
      </c>
      <c r="M122" s="102">
        <f t="shared" si="3"/>
        <v>4.12</v>
      </c>
    </row>
    <row r="123" spans="1:13" s="5" customFormat="1" ht="18" customHeight="1" x14ac:dyDescent="0.25">
      <c r="A123" s="5" t="s">
        <v>518</v>
      </c>
      <c r="B123" s="5" t="s">
        <v>47</v>
      </c>
      <c r="C123" s="5" t="s">
        <v>66</v>
      </c>
      <c r="D123" s="5" t="s">
        <v>512</v>
      </c>
      <c r="E123" s="5" t="s">
        <v>68</v>
      </c>
      <c r="F123" s="5" t="s">
        <v>519</v>
      </c>
      <c r="G123" s="5" t="s">
        <v>520</v>
      </c>
      <c r="H123" s="5" t="s">
        <v>53</v>
      </c>
      <c r="I123" s="5" t="s">
        <v>518</v>
      </c>
      <c r="J123" s="104">
        <v>9.81</v>
      </c>
      <c r="K123" s="104">
        <f t="shared" si="2"/>
        <v>11.772</v>
      </c>
      <c r="L123" s="4" t="s">
        <v>54</v>
      </c>
      <c r="M123" s="102">
        <f t="shared" si="3"/>
        <v>9.81</v>
      </c>
    </row>
    <row r="124" spans="1:13" s="5" customFormat="1" ht="18" customHeight="1" x14ac:dyDescent="0.25">
      <c r="A124" s="5" t="s">
        <v>521</v>
      </c>
      <c r="B124" s="5" t="s">
        <v>47</v>
      </c>
      <c r="C124" s="5" t="s">
        <v>66</v>
      </c>
      <c r="D124" s="5" t="s">
        <v>512</v>
      </c>
      <c r="E124" s="5" t="s">
        <v>68</v>
      </c>
      <c r="F124" s="5" t="s">
        <v>522</v>
      </c>
      <c r="G124" s="5" t="s">
        <v>523</v>
      </c>
      <c r="H124" s="5" t="s">
        <v>53</v>
      </c>
      <c r="I124" s="5" t="s">
        <v>521</v>
      </c>
      <c r="J124" s="104">
        <v>12.98</v>
      </c>
      <c r="K124" s="104">
        <f t="shared" si="2"/>
        <v>15.576000000000001</v>
      </c>
      <c r="L124" s="4" t="s">
        <v>54</v>
      </c>
      <c r="M124" s="102">
        <f t="shared" si="3"/>
        <v>12.98</v>
      </c>
    </row>
    <row r="125" spans="1:13" s="5" customFormat="1" ht="18" customHeight="1" x14ac:dyDescent="0.25">
      <c r="A125" s="5" t="s">
        <v>524</v>
      </c>
      <c r="B125" s="5" t="s">
        <v>47</v>
      </c>
      <c r="C125" s="5" t="s">
        <v>66</v>
      </c>
      <c r="D125" s="5" t="s">
        <v>525</v>
      </c>
      <c r="E125" s="5" t="s">
        <v>68</v>
      </c>
      <c r="F125" s="5" t="s">
        <v>526</v>
      </c>
      <c r="G125" s="5" t="s">
        <v>527</v>
      </c>
      <c r="H125" s="5" t="s">
        <v>53</v>
      </c>
      <c r="I125" s="5" t="s">
        <v>524</v>
      </c>
      <c r="J125" s="104">
        <v>2.21</v>
      </c>
      <c r="K125" s="104">
        <f t="shared" si="2"/>
        <v>2.6519999999999997</v>
      </c>
      <c r="L125" s="4" t="s">
        <v>54</v>
      </c>
      <c r="M125" s="102">
        <f t="shared" si="3"/>
        <v>2.21</v>
      </c>
    </row>
    <row r="126" spans="1:13" s="5" customFormat="1" ht="18" customHeight="1" x14ac:dyDescent="0.25">
      <c r="A126" s="5" t="s">
        <v>528</v>
      </c>
      <c r="B126" s="5" t="s">
        <v>145</v>
      </c>
      <c r="C126" s="5" t="s">
        <v>529</v>
      </c>
      <c r="D126" s="5" t="s">
        <v>530</v>
      </c>
      <c r="E126" s="5" t="s">
        <v>63</v>
      </c>
      <c r="F126" s="5" t="s">
        <v>530</v>
      </c>
      <c r="G126" s="5" t="s">
        <v>531</v>
      </c>
      <c r="H126" s="5" t="s">
        <v>53</v>
      </c>
      <c r="I126" s="5" t="s">
        <v>528</v>
      </c>
      <c r="J126" s="104">
        <v>0.32</v>
      </c>
      <c r="K126" s="104">
        <f t="shared" si="2"/>
        <v>0.38400000000000001</v>
      </c>
      <c r="L126" s="4" t="s">
        <v>54</v>
      </c>
      <c r="M126" s="102">
        <f t="shared" si="3"/>
        <v>0.32</v>
      </c>
    </row>
    <row r="127" spans="1:13" s="5" customFormat="1" ht="18" customHeight="1" x14ac:dyDescent="0.25">
      <c r="A127" s="4" t="s">
        <v>532</v>
      </c>
      <c r="B127" s="4" t="s">
        <v>72</v>
      </c>
      <c r="C127" s="4" t="s">
        <v>249</v>
      </c>
      <c r="D127" s="4" t="s">
        <v>533</v>
      </c>
      <c r="E127" s="4" t="s">
        <v>534</v>
      </c>
      <c r="F127" s="4" t="s">
        <v>535</v>
      </c>
      <c r="G127" s="7" t="s">
        <v>536</v>
      </c>
      <c r="H127" s="4" t="s">
        <v>53</v>
      </c>
      <c r="I127" s="4" t="s">
        <v>1871</v>
      </c>
      <c r="J127" s="103">
        <v>308</v>
      </c>
      <c r="K127" s="103">
        <f t="shared" si="2"/>
        <v>369.59999999999997</v>
      </c>
      <c r="L127" s="4" t="s">
        <v>54</v>
      </c>
      <c r="M127" s="102">
        <f t="shared" si="3"/>
        <v>308</v>
      </c>
    </row>
    <row r="128" spans="1:13" s="5" customFormat="1" ht="18" customHeight="1" x14ac:dyDescent="0.25">
      <c r="A128" s="4" t="s">
        <v>537</v>
      </c>
      <c r="B128" s="4" t="s">
        <v>72</v>
      </c>
      <c r="C128" s="4" t="s">
        <v>249</v>
      </c>
      <c r="D128" s="4" t="s">
        <v>538</v>
      </c>
      <c r="E128" s="4" t="s">
        <v>539</v>
      </c>
      <c r="F128" s="4" t="s">
        <v>540</v>
      </c>
      <c r="G128" s="7" t="s">
        <v>541</v>
      </c>
      <c r="H128" s="4" t="s">
        <v>53</v>
      </c>
      <c r="I128" s="4" t="s">
        <v>537</v>
      </c>
      <c r="J128" s="103">
        <v>104.25</v>
      </c>
      <c r="K128" s="103">
        <f t="shared" si="2"/>
        <v>125.1</v>
      </c>
      <c r="L128" s="4" t="s">
        <v>54</v>
      </c>
      <c r="M128" s="102">
        <f t="shared" si="3"/>
        <v>104.25</v>
      </c>
    </row>
    <row r="129" spans="1:13" s="4" customFormat="1" ht="18" customHeight="1" x14ac:dyDescent="0.25">
      <c r="A129" s="4" t="s">
        <v>542</v>
      </c>
      <c r="B129" s="4" t="s">
        <v>72</v>
      </c>
      <c r="C129" s="4" t="s">
        <v>249</v>
      </c>
      <c r="D129" s="4" t="s">
        <v>543</v>
      </c>
      <c r="E129" s="4" t="s">
        <v>539</v>
      </c>
      <c r="F129" s="4" t="s">
        <v>544</v>
      </c>
      <c r="G129" s="7" t="s">
        <v>545</v>
      </c>
      <c r="H129" s="4" t="s">
        <v>53</v>
      </c>
      <c r="I129" s="4" t="s">
        <v>542</v>
      </c>
      <c r="J129" s="103">
        <v>75.17</v>
      </c>
      <c r="K129" s="103">
        <f t="shared" si="2"/>
        <v>90.203999999999994</v>
      </c>
      <c r="L129" s="4" t="s">
        <v>54</v>
      </c>
      <c r="M129" s="102">
        <f t="shared" si="3"/>
        <v>75.17</v>
      </c>
    </row>
    <row r="130" spans="1:13" s="5" customFormat="1" ht="18" customHeight="1" x14ac:dyDescent="0.25">
      <c r="A130" s="4" t="s">
        <v>546</v>
      </c>
      <c r="B130" s="4" t="s">
        <v>72</v>
      </c>
      <c r="C130" s="5" t="s">
        <v>78</v>
      </c>
      <c r="D130" s="4" t="s">
        <v>547</v>
      </c>
      <c r="E130" s="4" t="s">
        <v>539</v>
      </c>
      <c r="F130" s="4" t="s">
        <v>548</v>
      </c>
      <c r="G130" s="7" t="s">
        <v>549</v>
      </c>
      <c r="H130" s="4" t="s">
        <v>53</v>
      </c>
      <c r="I130" s="4" t="s">
        <v>1872</v>
      </c>
      <c r="J130" s="103">
        <v>109</v>
      </c>
      <c r="K130" s="103">
        <f t="shared" ref="K130:K193" si="4">J130*1.2</f>
        <v>130.79999999999998</v>
      </c>
      <c r="L130" s="4" t="s">
        <v>54</v>
      </c>
      <c r="M130" s="102">
        <f t="shared" si="3"/>
        <v>109</v>
      </c>
    </row>
    <row r="131" spans="1:13" s="5" customFormat="1" ht="18" customHeight="1" x14ac:dyDescent="0.25">
      <c r="A131" s="4" t="s">
        <v>550</v>
      </c>
      <c r="B131" s="4" t="s">
        <v>72</v>
      </c>
      <c r="C131" s="5" t="s">
        <v>78</v>
      </c>
      <c r="D131" s="4" t="s">
        <v>551</v>
      </c>
      <c r="E131" s="4" t="s">
        <v>539</v>
      </c>
      <c r="F131" s="4" t="s">
        <v>552</v>
      </c>
      <c r="G131" s="7" t="s">
        <v>553</v>
      </c>
      <c r="H131" s="4" t="s">
        <v>53</v>
      </c>
      <c r="I131" s="4" t="s">
        <v>550</v>
      </c>
      <c r="J131" s="103">
        <v>112.23</v>
      </c>
      <c r="K131" s="103">
        <f t="shared" si="4"/>
        <v>134.67599999999999</v>
      </c>
      <c r="L131" s="4" t="s">
        <v>54</v>
      </c>
      <c r="M131" s="102">
        <f t="shared" ref="M131:M194" si="5">J131</f>
        <v>112.23</v>
      </c>
    </row>
    <row r="132" spans="1:13" s="5" customFormat="1" ht="18" customHeight="1" x14ac:dyDescent="0.25">
      <c r="A132" s="4" t="s">
        <v>554</v>
      </c>
      <c r="B132" s="4" t="s">
        <v>72</v>
      </c>
      <c r="C132" s="5" t="s">
        <v>78</v>
      </c>
      <c r="D132" s="4" t="s">
        <v>555</v>
      </c>
      <c r="E132" s="4" t="s">
        <v>539</v>
      </c>
      <c r="F132" s="4" t="s">
        <v>556</v>
      </c>
      <c r="G132" s="7" t="s">
        <v>557</v>
      </c>
      <c r="H132" s="4" t="s">
        <v>53</v>
      </c>
      <c r="I132" s="4" t="s">
        <v>554</v>
      </c>
      <c r="J132" s="103">
        <v>140.85</v>
      </c>
      <c r="K132" s="103">
        <f t="shared" si="4"/>
        <v>169.01999999999998</v>
      </c>
      <c r="L132" s="4" t="s">
        <v>54</v>
      </c>
      <c r="M132" s="102">
        <f t="shared" si="5"/>
        <v>140.85</v>
      </c>
    </row>
    <row r="133" spans="1:13" s="5" customFormat="1" ht="18" customHeight="1" x14ac:dyDescent="0.25">
      <c r="A133" s="4" t="s">
        <v>558</v>
      </c>
      <c r="B133" s="4" t="s">
        <v>72</v>
      </c>
      <c r="C133" s="5" t="s">
        <v>84</v>
      </c>
      <c r="D133" s="4" t="s">
        <v>559</v>
      </c>
      <c r="E133" s="4" t="s">
        <v>74</v>
      </c>
      <c r="F133" s="4" t="s">
        <v>559</v>
      </c>
      <c r="G133" s="9" t="s">
        <v>560</v>
      </c>
      <c r="H133" s="4" t="s">
        <v>53</v>
      </c>
      <c r="I133" s="4" t="s">
        <v>1873</v>
      </c>
      <c r="J133" s="103">
        <v>162.6</v>
      </c>
      <c r="K133" s="103">
        <f t="shared" si="4"/>
        <v>195.11999999999998</v>
      </c>
      <c r="L133" s="4" t="s">
        <v>54</v>
      </c>
      <c r="M133" s="102">
        <f t="shared" si="5"/>
        <v>162.6</v>
      </c>
    </row>
    <row r="134" spans="1:13" s="5" customFormat="1" ht="18" customHeight="1" x14ac:dyDescent="0.25">
      <c r="A134" s="4" t="s">
        <v>561</v>
      </c>
      <c r="B134" s="4" t="s">
        <v>72</v>
      </c>
      <c r="C134" s="4" t="s">
        <v>562</v>
      </c>
      <c r="D134" s="4" t="s">
        <v>563</v>
      </c>
      <c r="E134" s="4" t="s">
        <v>539</v>
      </c>
      <c r="F134" s="4" t="s">
        <v>564</v>
      </c>
      <c r="G134" s="7" t="s">
        <v>565</v>
      </c>
      <c r="H134" s="4" t="s">
        <v>53</v>
      </c>
      <c r="I134" s="4" t="s">
        <v>1874</v>
      </c>
      <c r="J134" s="103">
        <v>16.16</v>
      </c>
      <c r="K134" s="103">
        <f t="shared" si="4"/>
        <v>19.391999999999999</v>
      </c>
      <c r="L134" s="4" t="s">
        <v>54</v>
      </c>
      <c r="M134" s="102">
        <f t="shared" si="5"/>
        <v>16.16</v>
      </c>
    </row>
    <row r="135" spans="1:13" s="5" customFormat="1" ht="18" customHeight="1" x14ac:dyDescent="0.25">
      <c r="A135" s="4" t="s">
        <v>566</v>
      </c>
      <c r="B135" s="4" t="s">
        <v>72</v>
      </c>
      <c r="C135" s="4" t="s">
        <v>562</v>
      </c>
      <c r="D135" s="4" t="s">
        <v>567</v>
      </c>
      <c r="E135" s="4" t="s">
        <v>539</v>
      </c>
      <c r="F135" s="4" t="s">
        <v>568</v>
      </c>
      <c r="G135" s="7" t="s">
        <v>569</v>
      </c>
      <c r="H135" s="4" t="s">
        <v>53</v>
      </c>
      <c r="I135" s="4" t="s">
        <v>1875</v>
      </c>
      <c r="J135" s="103">
        <v>6.72</v>
      </c>
      <c r="K135" s="103">
        <f t="shared" si="4"/>
        <v>8.0640000000000001</v>
      </c>
      <c r="L135" s="4" t="s">
        <v>54</v>
      </c>
      <c r="M135" s="102">
        <f t="shared" si="5"/>
        <v>6.72</v>
      </c>
    </row>
    <row r="136" spans="1:13" s="5" customFormat="1" ht="18" customHeight="1" x14ac:dyDescent="0.25">
      <c r="A136" s="4" t="s">
        <v>570</v>
      </c>
      <c r="B136" s="4" t="s">
        <v>72</v>
      </c>
      <c r="C136" s="4" t="s">
        <v>562</v>
      </c>
      <c r="D136" s="4" t="s">
        <v>571</v>
      </c>
      <c r="E136" s="4" t="s">
        <v>539</v>
      </c>
      <c r="F136" s="4" t="s">
        <v>572</v>
      </c>
      <c r="G136" s="7" t="s">
        <v>573</v>
      </c>
      <c r="H136" s="4" t="s">
        <v>53</v>
      </c>
      <c r="I136" s="4" t="s">
        <v>1876</v>
      </c>
      <c r="J136" s="103">
        <v>39.770000000000003</v>
      </c>
      <c r="K136" s="103">
        <f t="shared" si="4"/>
        <v>47.724000000000004</v>
      </c>
      <c r="L136" s="4" t="s">
        <v>54</v>
      </c>
      <c r="M136" s="102">
        <f t="shared" si="5"/>
        <v>39.770000000000003</v>
      </c>
    </row>
    <row r="137" spans="1:13" s="5" customFormat="1" ht="18" customHeight="1" x14ac:dyDescent="0.25">
      <c r="A137" s="5" t="s">
        <v>574</v>
      </c>
      <c r="B137" s="5" t="s">
        <v>72</v>
      </c>
      <c r="C137" s="4" t="s">
        <v>562</v>
      </c>
      <c r="D137" s="5" t="s">
        <v>575</v>
      </c>
      <c r="E137" s="5" t="s">
        <v>539</v>
      </c>
      <c r="F137" s="5" t="s">
        <v>576</v>
      </c>
      <c r="G137" s="9" t="s">
        <v>577</v>
      </c>
      <c r="H137" s="5" t="s">
        <v>53</v>
      </c>
      <c r="I137" s="5" t="s">
        <v>1877</v>
      </c>
      <c r="J137" s="104">
        <v>7.88</v>
      </c>
      <c r="K137" s="104">
        <f t="shared" si="4"/>
        <v>9.4559999999999995</v>
      </c>
      <c r="L137" s="4" t="s">
        <v>54</v>
      </c>
      <c r="M137" s="102">
        <f t="shared" si="5"/>
        <v>7.88</v>
      </c>
    </row>
    <row r="138" spans="1:13" s="5" customFormat="1" ht="18" customHeight="1" x14ac:dyDescent="0.25">
      <c r="A138" s="5" t="s">
        <v>578</v>
      </c>
      <c r="B138" s="4" t="s">
        <v>145</v>
      </c>
      <c r="C138" s="4" t="s">
        <v>579</v>
      </c>
      <c r="D138" s="5" t="s">
        <v>580</v>
      </c>
      <c r="E138" s="5" t="s">
        <v>581</v>
      </c>
      <c r="F138" s="5" t="s">
        <v>582</v>
      </c>
      <c r="G138" s="5" t="s">
        <v>583</v>
      </c>
      <c r="H138" s="5" t="s">
        <v>53</v>
      </c>
      <c r="I138" s="5" t="s">
        <v>1878</v>
      </c>
      <c r="J138" s="104">
        <v>52</v>
      </c>
      <c r="K138" s="104">
        <f t="shared" si="4"/>
        <v>62.4</v>
      </c>
      <c r="L138" s="4" t="s">
        <v>54</v>
      </c>
      <c r="M138" s="102">
        <f t="shared" si="5"/>
        <v>52</v>
      </c>
    </row>
    <row r="139" spans="1:13" s="4" customFormat="1" ht="18" customHeight="1" x14ac:dyDescent="0.25">
      <c r="A139" s="5" t="s">
        <v>584</v>
      </c>
      <c r="B139" s="5" t="s">
        <v>72</v>
      </c>
      <c r="C139" s="5" t="s">
        <v>92</v>
      </c>
      <c r="D139" s="5" t="s">
        <v>585</v>
      </c>
      <c r="E139" s="5" t="s">
        <v>63</v>
      </c>
      <c r="F139" s="5" t="s">
        <v>586</v>
      </c>
      <c r="G139" s="5" t="s">
        <v>587</v>
      </c>
      <c r="H139" s="5" t="s">
        <v>53</v>
      </c>
      <c r="I139" s="5" t="s">
        <v>1879</v>
      </c>
      <c r="J139" s="104">
        <v>0.93</v>
      </c>
      <c r="K139" s="104">
        <f t="shared" si="4"/>
        <v>1.1160000000000001</v>
      </c>
      <c r="L139" s="4" t="s">
        <v>54</v>
      </c>
      <c r="M139" s="102">
        <f t="shared" si="5"/>
        <v>0.93</v>
      </c>
    </row>
    <row r="140" spans="1:13" s="4" customFormat="1" ht="18" customHeight="1" x14ac:dyDescent="0.25">
      <c r="A140" s="5" t="s">
        <v>588</v>
      </c>
      <c r="B140" s="5" t="s">
        <v>72</v>
      </c>
      <c r="C140" s="5" t="s">
        <v>92</v>
      </c>
      <c r="D140" s="5" t="s">
        <v>589</v>
      </c>
      <c r="E140" s="5" t="s">
        <v>63</v>
      </c>
      <c r="F140" s="5" t="s">
        <v>590</v>
      </c>
      <c r="G140" s="5" t="s">
        <v>591</v>
      </c>
      <c r="H140" s="5" t="s">
        <v>53</v>
      </c>
      <c r="I140" s="5" t="s">
        <v>1880</v>
      </c>
      <c r="J140" s="104">
        <v>6.74</v>
      </c>
      <c r="K140" s="104">
        <f t="shared" si="4"/>
        <v>8.0879999999999992</v>
      </c>
      <c r="L140" s="4" t="s">
        <v>54</v>
      </c>
      <c r="M140" s="102">
        <f t="shared" si="5"/>
        <v>6.74</v>
      </c>
    </row>
    <row r="141" spans="1:13" s="5" customFormat="1" ht="18" customHeight="1" x14ac:dyDescent="0.25">
      <c r="A141" s="5" t="s">
        <v>592</v>
      </c>
      <c r="B141" s="5" t="s">
        <v>72</v>
      </c>
      <c r="C141" s="5" t="s">
        <v>92</v>
      </c>
      <c r="D141" s="5" t="s">
        <v>593</v>
      </c>
      <c r="E141" s="5" t="s">
        <v>63</v>
      </c>
      <c r="F141" s="5" t="s">
        <v>594</v>
      </c>
      <c r="G141" s="5" t="s">
        <v>595</v>
      </c>
      <c r="H141" s="5" t="s">
        <v>53</v>
      </c>
      <c r="I141" s="5" t="s">
        <v>1881</v>
      </c>
      <c r="J141" s="104">
        <v>1.19</v>
      </c>
      <c r="K141" s="104">
        <f t="shared" si="4"/>
        <v>1.4279999999999999</v>
      </c>
      <c r="L141" s="4" t="s">
        <v>54</v>
      </c>
      <c r="M141" s="102">
        <f t="shared" si="5"/>
        <v>1.19</v>
      </c>
    </row>
    <row r="142" spans="1:13" s="5" customFormat="1" ht="18" customHeight="1" x14ac:dyDescent="0.25">
      <c r="A142" s="5" t="s">
        <v>596</v>
      </c>
      <c r="B142" s="5" t="s">
        <v>72</v>
      </c>
      <c r="C142" s="5" t="s">
        <v>92</v>
      </c>
      <c r="D142" s="5" t="s">
        <v>597</v>
      </c>
      <c r="E142" s="5" t="s">
        <v>63</v>
      </c>
      <c r="F142" s="5" t="s">
        <v>597</v>
      </c>
      <c r="G142" s="5" t="s">
        <v>598</v>
      </c>
      <c r="H142" s="5" t="s">
        <v>53</v>
      </c>
      <c r="I142" s="5" t="s">
        <v>1882</v>
      </c>
      <c r="J142" s="104">
        <v>0.84</v>
      </c>
      <c r="K142" s="104">
        <f t="shared" si="4"/>
        <v>1.008</v>
      </c>
      <c r="L142" s="4" t="s">
        <v>54</v>
      </c>
      <c r="M142" s="102">
        <f t="shared" si="5"/>
        <v>0.84</v>
      </c>
    </row>
    <row r="143" spans="1:13" s="4" customFormat="1" ht="18" customHeight="1" x14ac:dyDescent="0.25">
      <c r="A143" s="8" t="s">
        <v>599</v>
      </c>
      <c r="B143" s="8" t="s">
        <v>72</v>
      </c>
      <c r="C143" s="8" t="s">
        <v>92</v>
      </c>
      <c r="D143" s="8" t="s">
        <v>600</v>
      </c>
      <c r="E143" s="8" t="s">
        <v>63</v>
      </c>
      <c r="F143" s="8" t="s">
        <v>601</v>
      </c>
      <c r="G143" s="8" t="s">
        <v>602</v>
      </c>
      <c r="H143" s="8" t="s">
        <v>53</v>
      </c>
      <c r="I143" s="8" t="s">
        <v>1883</v>
      </c>
      <c r="J143" s="104">
        <v>2.2400000000000002</v>
      </c>
      <c r="K143" s="104">
        <f t="shared" si="4"/>
        <v>2.6880000000000002</v>
      </c>
      <c r="L143" s="4" t="s">
        <v>54</v>
      </c>
      <c r="M143" s="102">
        <f t="shared" si="5"/>
        <v>2.2400000000000002</v>
      </c>
    </row>
    <row r="144" spans="1:13" s="4" customFormat="1" ht="18" customHeight="1" x14ac:dyDescent="0.25">
      <c r="A144" s="5" t="s">
        <v>603</v>
      </c>
      <c r="B144" s="5" t="s">
        <v>72</v>
      </c>
      <c r="C144" s="5" t="s">
        <v>92</v>
      </c>
      <c r="D144" s="5" t="s">
        <v>604</v>
      </c>
      <c r="E144" s="5" t="s">
        <v>63</v>
      </c>
      <c r="F144" s="5" t="s">
        <v>605</v>
      </c>
      <c r="G144" s="5" t="s">
        <v>606</v>
      </c>
      <c r="H144" s="5" t="s">
        <v>53</v>
      </c>
      <c r="I144" s="5" t="s">
        <v>1884</v>
      </c>
      <c r="J144" s="104">
        <v>1.06</v>
      </c>
      <c r="K144" s="104">
        <f t="shared" si="4"/>
        <v>1.272</v>
      </c>
      <c r="L144" s="4" t="s">
        <v>54</v>
      </c>
      <c r="M144" s="102">
        <f t="shared" si="5"/>
        <v>1.06</v>
      </c>
    </row>
    <row r="145" spans="1:13" s="4" customFormat="1" ht="18" customHeight="1" x14ac:dyDescent="0.25">
      <c r="A145" s="4" t="s">
        <v>607</v>
      </c>
      <c r="B145" s="4" t="s">
        <v>72</v>
      </c>
      <c r="C145" s="5" t="s">
        <v>92</v>
      </c>
      <c r="D145" s="4" t="s">
        <v>608</v>
      </c>
      <c r="E145" s="4" t="s">
        <v>63</v>
      </c>
      <c r="F145" s="4" t="s">
        <v>608</v>
      </c>
      <c r="G145" s="7" t="s">
        <v>609</v>
      </c>
      <c r="H145" s="4" t="s">
        <v>53</v>
      </c>
      <c r="I145" s="4" t="s">
        <v>1885</v>
      </c>
      <c r="J145" s="103">
        <v>13.39</v>
      </c>
      <c r="K145" s="103">
        <f t="shared" si="4"/>
        <v>16.068000000000001</v>
      </c>
      <c r="L145" s="4" t="s">
        <v>54</v>
      </c>
      <c r="M145" s="102">
        <f t="shared" si="5"/>
        <v>13.39</v>
      </c>
    </row>
    <row r="146" spans="1:13" s="5" customFormat="1" ht="18" customHeight="1" x14ac:dyDescent="0.25">
      <c r="A146" s="5" t="s">
        <v>610</v>
      </c>
      <c r="B146" s="5" t="s">
        <v>72</v>
      </c>
      <c r="C146" s="5" t="s">
        <v>92</v>
      </c>
      <c r="D146" s="5" t="s">
        <v>611</v>
      </c>
      <c r="E146" s="5" t="s">
        <v>63</v>
      </c>
      <c r="F146" s="5" t="s">
        <v>611</v>
      </c>
      <c r="G146" s="5" t="s">
        <v>612</v>
      </c>
      <c r="H146" s="5" t="s">
        <v>53</v>
      </c>
      <c r="I146" s="5" t="s">
        <v>1886</v>
      </c>
      <c r="J146" s="104">
        <v>2.83</v>
      </c>
      <c r="K146" s="104">
        <f t="shared" si="4"/>
        <v>3.3959999999999999</v>
      </c>
      <c r="L146" s="4" t="s">
        <v>54</v>
      </c>
      <c r="M146" s="102">
        <f t="shared" si="5"/>
        <v>2.83</v>
      </c>
    </row>
    <row r="147" spans="1:13" s="5" customFormat="1" ht="18" customHeight="1" x14ac:dyDescent="0.25">
      <c r="A147" s="5" t="s">
        <v>613</v>
      </c>
      <c r="B147" s="5" t="s">
        <v>72</v>
      </c>
      <c r="C147" s="5" t="s">
        <v>92</v>
      </c>
      <c r="D147" s="5" t="s">
        <v>614</v>
      </c>
      <c r="E147" s="5" t="s">
        <v>63</v>
      </c>
      <c r="F147" s="5" t="s">
        <v>614</v>
      </c>
      <c r="G147" s="5" t="s">
        <v>615</v>
      </c>
      <c r="H147" s="5" t="s">
        <v>53</v>
      </c>
      <c r="I147" s="5" t="s">
        <v>1887</v>
      </c>
      <c r="J147" s="104">
        <v>9.25</v>
      </c>
      <c r="K147" s="104">
        <f t="shared" si="4"/>
        <v>11.1</v>
      </c>
      <c r="L147" s="4" t="s">
        <v>54</v>
      </c>
      <c r="M147" s="102">
        <f t="shared" si="5"/>
        <v>9.25</v>
      </c>
    </row>
    <row r="148" spans="1:13" s="5" customFormat="1" ht="18" customHeight="1" x14ac:dyDescent="0.25">
      <c r="A148" s="5" t="s">
        <v>616</v>
      </c>
      <c r="B148" s="5" t="s">
        <v>72</v>
      </c>
      <c r="C148" s="5" t="s">
        <v>92</v>
      </c>
      <c r="D148" s="5" t="s">
        <v>617</v>
      </c>
      <c r="E148" s="5" t="s">
        <v>63</v>
      </c>
      <c r="F148" s="5" t="s">
        <v>617</v>
      </c>
      <c r="G148" s="5" t="s">
        <v>618</v>
      </c>
      <c r="H148" s="5" t="s">
        <v>53</v>
      </c>
      <c r="I148" s="5" t="s">
        <v>1888</v>
      </c>
      <c r="J148" s="104">
        <v>2.2799999999999998</v>
      </c>
      <c r="K148" s="104">
        <f t="shared" si="4"/>
        <v>2.7359999999999998</v>
      </c>
      <c r="L148" s="4" t="s">
        <v>54</v>
      </c>
      <c r="M148" s="102">
        <f t="shared" si="5"/>
        <v>2.2799999999999998</v>
      </c>
    </row>
    <row r="149" spans="1:13" s="5" customFormat="1" ht="18" customHeight="1" x14ac:dyDescent="0.25">
      <c r="A149" s="5" t="s">
        <v>619</v>
      </c>
      <c r="B149" s="5" t="s">
        <v>72</v>
      </c>
      <c r="C149" s="5" t="s">
        <v>92</v>
      </c>
      <c r="D149" s="5" t="s">
        <v>620</v>
      </c>
      <c r="E149" s="5" t="s">
        <v>63</v>
      </c>
      <c r="F149" s="5" t="s">
        <v>620</v>
      </c>
      <c r="G149" s="5" t="s">
        <v>621</v>
      </c>
      <c r="H149" s="5" t="s">
        <v>53</v>
      </c>
      <c r="I149" s="5" t="s">
        <v>1889</v>
      </c>
      <c r="J149" s="104">
        <v>3.47</v>
      </c>
      <c r="K149" s="104">
        <f t="shared" si="4"/>
        <v>4.1639999999999997</v>
      </c>
      <c r="L149" s="4" t="s">
        <v>54</v>
      </c>
      <c r="M149" s="102">
        <f t="shared" si="5"/>
        <v>3.47</v>
      </c>
    </row>
    <row r="150" spans="1:13" s="5" customFormat="1" ht="18" customHeight="1" x14ac:dyDescent="0.25">
      <c r="A150" s="5" t="s">
        <v>622</v>
      </c>
      <c r="B150" s="5" t="s">
        <v>145</v>
      </c>
      <c r="C150" s="5" t="s">
        <v>529</v>
      </c>
      <c r="D150" s="5" t="s">
        <v>623</v>
      </c>
      <c r="E150" s="5" t="s">
        <v>63</v>
      </c>
      <c r="F150" s="5" t="s">
        <v>623</v>
      </c>
      <c r="G150" s="5" t="s">
        <v>624</v>
      </c>
      <c r="H150" s="5" t="s">
        <v>53</v>
      </c>
      <c r="I150" s="5" t="s">
        <v>622</v>
      </c>
      <c r="J150" s="104">
        <v>41.34</v>
      </c>
      <c r="K150" s="104">
        <f t="shared" si="4"/>
        <v>49.608000000000004</v>
      </c>
      <c r="L150" s="4" t="s">
        <v>54</v>
      </c>
      <c r="M150" s="102">
        <f t="shared" si="5"/>
        <v>41.34</v>
      </c>
    </row>
    <row r="151" spans="1:13" s="5" customFormat="1" ht="18" customHeight="1" x14ac:dyDescent="0.25">
      <c r="A151" s="4" t="s">
        <v>625</v>
      </c>
      <c r="B151" s="4" t="s">
        <v>145</v>
      </c>
      <c r="C151" s="4" t="s">
        <v>146</v>
      </c>
      <c r="D151" s="4" t="s">
        <v>626</v>
      </c>
      <c r="E151" s="4" t="s">
        <v>63</v>
      </c>
      <c r="F151" s="4" t="s">
        <v>626</v>
      </c>
      <c r="G151" s="7" t="s">
        <v>627</v>
      </c>
      <c r="H151" s="4" t="s">
        <v>53</v>
      </c>
      <c r="I151" s="4" t="s">
        <v>1890</v>
      </c>
      <c r="J151" s="103">
        <v>4.3600000000000003</v>
      </c>
      <c r="K151" s="103">
        <f t="shared" si="4"/>
        <v>5.2320000000000002</v>
      </c>
      <c r="L151" s="4" t="s">
        <v>54</v>
      </c>
      <c r="M151" s="102">
        <f t="shared" si="5"/>
        <v>4.3600000000000003</v>
      </c>
    </row>
    <row r="152" spans="1:13" s="5" customFormat="1" ht="18" customHeight="1" x14ac:dyDescent="0.25">
      <c r="A152" s="5" t="s">
        <v>628</v>
      </c>
      <c r="B152" s="4" t="s">
        <v>145</v>
      </c>
      <c r="C152" s="5" t="s">
        <v>146</v>
      </c>
      <c r="D152" s="5" t="s">
        <v>629</v>
      </c>
      <c r="E152" s="5" t="s">
        <v>63</v>
      </c>
      <c r="F152" s="5" t="s">
        <v>629</v>
      </c>
      <c r="G152" s="5" t="s">
        <v>630</v>
      </c>
      <c r="H152" s="5" t="s">
        <v>53</v>
      </c>
      <c r="I152" s="5" t="s">
        <v>1891</v>
      </c>
      <c r="J152" s="104">
        <v>2.08</v>
      </c>
      <c r="K152" s="104">
        <f t="shared" si="4"/>
        <v>2.496</v>
      </c>
      <c r="L152" s="4" t="s">
        <v>54</v>
      </c>
      <c r="M152" s="102">
        <f t="shared" si="5"/>
        <v>2.08</v>
      </c>
    </row>
    <row r="153" spans="1:13" s="5" customFormat="1" ht="18" customHeight="1" x14ac:dyDescent="0.25">
      <c r="A153" s="5" t="s">
        <v>631</v>
      </c>
      <c r="B153" s="5" t="s">
        <v>163</v>
      </c>
      <c r="C153" s="5" t="s">
        <v>632</v>
      </c>
      <c r="D153" s="5" t="s">
        <v>633</v>
      </c>
      <c r="E153" s="5" t="s">
        <v>63</v>
      </c>
      <c r="F153" s="5" t="s">
        <v>633</v>
      </c>
      <c r="G153" s="9" t="s">
        <v>634</v>
      </c>
      <c r="H153" s="5" t="s">
        <v>53</v>
      </c>
      <c r="I153" s="5" t="s">
        <v>631</v>
      </c>
      <c r="J153" s="104">
        <v>94.4</v>
      </c>
      <c r="K153" s="104">
        <f t="shared" si="4"/>
        <v>113.28</v>
      </c>
      <c r="L153" s="4" t="s">
        <v>54</v>
      </c>
      <c r="M153" s="102">
        <f t="shared" si="5"/>
        <v>94.4</v>
      </c>
    </row>
    <row r="154" spans="1:13" s="5" customFormat="1" ht="18" customHeight="1" x14ac:dyDescent="0.25">
      <c r="A154" s="5" t="s">
        <v>635</v>
      </c>
      <c r="B154" s="5" t="s">
        <v>163</v>
      </c>
      <c r="C154" s="5" t="s">
        <v>164</v>
      </c>
      <c r="D154" s="5" t="s">
        <v>636</v>
      </c>
      <c r="E154" s="5" t="s">
        <v>63</v>
      </c>
      <c r="F154" s="5" t="s">
        <v>636</v>
      </c>
      <c r="G154" s="5" t="s">
        <v>637</v>
      </c>
      <c r="H154" s="5" t="s">
        <v>53</v>
      </c>
      <c r="I154" s="5" t="s">
        <v>635</v>
      </c>
      <c r="J154" s="104">
        <v>41.87</v>
      </c>
      <c r="K154" s="104">
        <f t="shared" si="4"/>
        <v>50.243999999999993</v>
      </c>
      <c r="L154" s="4" t="s">
        <v>54</v>
      </c>
      <c r="M154" s="102">
        <f t="shared" si="5"/>
        <v>41.87</v>
      </c>
    </row>
    <row r="155" spans="1:13" s="5" customFormat="1" ht="18" customHeight="1" x14ac:dyDescent="0.25">
      <c r="A155" s="5" t="s">
        <v>638</v>
      </c>
      <c r="B155" s="4" t="s">
        <v>145</v>
      </c>
      <c r="C155" s="5" t="s">
        <v>150</v>
      </c>
      <c r="D155" s="5" t="s">
        <v>639</v>
      </c>
      <c r="E155" s="5" t="s">
        <v>63</v>
      </c>
      <c r="F155" s="5" t="s">
        <v>639</v>
      </c>
      <c r="G155" s="5" t="s">
        <v>640</v>
      </c>
      <c r="H155" s="5" t="s">
        <v>53</v>
      </c>
      <c r="I155" s="5" t="s">
        <v>638</v>
      </c>
      <c r="J155" s="104">
        <v>32.93</v>
      </c>
      <c r="K155" s="104">
        <f t="shared" si="4"/>
        <v>39.515999999999998</v>
      </c>
      <c r="L155" s="4" t="s">
        <v>54</v>
      </c>
      <c r="M155" s="102">
        <f t="shared" si="5"/>
        <v>32.93</v>
      </c>
    </row>
    <row r="156" spans="1:13" s="5" customFormat="1" ht="18" customHeight="1" x14ac:dyDescent="0.25">
      <c r="A156" s="5" t="s">
        <v>641</v>
      </c>
      <c r="B156" s="4" t="s">
        <v>145</v>
      </c>
      <c r="C156" s="5" t="s">
        <v>529</v>
      </c>
      <c r="D156" s="5" t="s">
        <v>642</v>
      </c>
      <c r="E156" s="5" t="s">
        <v>63</v>
      </c>
      <c r="F156" s="5" t="s">
        <v>642</v>
      </c>
      <c r="G156" s="5" t="s">
        <v>643</v>
      </c>
      <c r="H156" s="5" t="s">
        <v>53</v>
      </c>
      <c r="I156" s="5" t="s">
        <v>641</v>
      </c>
      <c r="J156" s="104">
        <v>5.78</v>
      </c>
      <c r="K156" s="104">
        <f t="shared" si="4"/>
        <v>6.9359999999999999</v>
      </c>
      <c r="L156" s="4" t="s">
        <v>54</v>
      </c>
      <c r="M156" s="102">
        <f t="shared" si="5"/>
        <v>5.78</v>
      </c>
    </row>
    <row r="157" spans="1:13" s="5" customFormat="1" ht="18" customHeight="1" x14ac:dyDescent="0.25">
      <c r="A157" s="5" t="s">
        <v>644</v>
      </c>
      <c r="B157" s="4" t="s">
        <v>145</v>
      </c>
      <c r="C157" s="5" t="s">
        <v>645</v>
      </c>
      <c r="D157" s="5" t="s">
        <v>646</v>
      </c>
      <c r="E157" s="5" t="s">
        <v>647</v>
      </c>
      <c r="F157" s="5" t="s">
        <v>648</v>
      </c>
      <c r="G157" s="5" t="s">
        <v>649</v>
      </c>
      <c r="H157" s="5" t="s">
        <v>53</v>
      </c>
      <c r="I157" s="5" t="s">
        <v>1892</v>
      </c>
      <c r="J157" s="104">
        <v>6.6</v>
      </c>
      <c r="K157" s="104">
        <f t="shared" si="4"/>
        <v>7.919999999999999</v>
      </c>
      <c r="L157" s="4" t="s">
        <v>54</v>
      </c>
      <c r="M157" s="102">
        <f t="shared" si="5"/>
        <v>6.6</v>
      </c>
    </row>
    <row r="158" spans="1:13" s="5" customFormat="1" ht="18" customHeight="1" x14ac:dyDescent="0.25">
      <c r="A158" s="5" t="s">
        <v>650</v>
      </c>
      <c r="B158" s="4" t="s">
        <v>145</v>
      </c>
      <c r="C158" s="5" t="s">
        <v>645</v>
      </c>
      <c r="D158" s="5" t="s">
        <v>646</v>
      </c>
      <c r="E158" s="5" t="s">
        <v>651</v>
      </c>
      <c r="F158" s="5" t="s">
        <v>648</v>
      </c>
      <c r="G158" s="5" t="s">
        <v>652</v>
      </c>
      <c r="H158" s="5" t="s">
        <v>53</v>
      </c>
      <c r="I158" s="5" t="s">
        <v>1893</v>
      </c>
      <c r="J158" s="104">
        <v>6.6</v>
      </c>
      <c r="K158" s="104">
        <f t="shared" si="4"/>
        <v>7.919999999999999</v>
      </c>
      <c r="L158" s="4" t="s">
        <v>54</v>
      </c>
      <c r="M158" s="102">
        <f t="shared" si="5"/>
        <v>6.6</v>
      </c>
    </row>
    <row r="159" spans="1:13" s="5" customFormat="1" ht="18" customHeight="1" x14ac:dyDescent="0.25">
      <c r="A159" s="5" t="s">
        <v>653</v>
      </c>
      <c r="B159" s="4" t="s">
        <v>145</v>
      </c>
      <c r="C159" s="5" t="s">
        <v>645</v>
      </c>
      <c r="D159" s="5" t="s">
        <v>646</v>
      </c>
      <c r="E159" s="5" t="s">
        <v>654</v>
      </c>
      <c r="F159" s="5" t="s">
        <v>648</v>
      </c>
      <c r="G159" s="5" t="s">
        <v>655</v>
      </c>
      <c r="H159" s="5" t="s">
        <v>53</v>
      </c>
      <c r="I159" s="5" t="s">
        <v>1894</v>
      </c>
      <c r="J159" s="104">
        <v>6.6</v>
      </c>
      <c r="K159" s="104">
        <f t="shared" si="4"/>
        <v>7.919999999999999</v>
      </c>
      <c r="L159" s="4" t="s">
        <v>54</v>
      </c>
      <c r="M159" s="102">
        <f t="shared" si="5"/>
        <v>6.6</v>
      </c>
    </row>
    <row r="160" spans="1:13" s="5" customFormat="1" ht="18" customHeight="1" x14ac:dyDescent="0.25">
      <c r="A160" s="5" t="s">
        <v>656</v>
      </c>
      <c r="B160" s="4" t="s">
        <v>145</v>
      </c>
      <c r="C160" s="5" t="s">
        <v>645</v>
      </c>
      <c r="D160" s="5" t="s">
        <v>646</v>
      </c>
      <c r="E160" s="5" t="s">
        <v>657</v>
      </c>
      <c r="F160" s="5" t="s">
        <v>648</v>
      </c>
      <c r="G160" s="5" t="s">
        <v>658</v>
      </c>
      <c r="H160" s="5" t="s">
        <v>53</v>
      </c>
      <c r="I160" s="5" t="s">
        <v>1895</v>
      </c>
      <c r="J160" s="104">
        <v>6.6</v>
      </c>
      <c r="K160" s="104">
        <f t="shared" si="4"/>
        <v>7.919999999999999</v>
      </c>
      <c r="L160" s="4" t="s">
        <v>54</v>
      </c>
      <c r="M160" s="102">
        <f t="shared" si="5"/>
        <v>6.6</v>
      </c>
    </row>
    <row r="161" spans="1:13" s="5" customFormat="1" ht="18" customHeight="1" x14ac:dyDescent="0.25">
      <c r="A161" s="5" t="s">
        <v>659</v>
      </c>
      <c r="B161" s="4" t="s">
        <v>145</v>
      </c>
      <c r="C161" s="5" t="s">
        <v>645</v>
      </c>
      <c r="D161" s="5" t="s">
        <v>646</v>
      </c>
      <c r="E161" s="5" t="s">
        <v>660</v>
      </c>
      <c r="F161" s="5" t="s">
        <v>648</v>
      </c>
      <c r="G161" s="5" t="s">
        <v>661</v>
      </c>
      <c r="H161" s="5" t="s">
        <v>53</v>
      </c>
      <c r="I161" s="5" t="s">
        <v>1896</v>
      </c>
      <c r="J161" s="104">
        <v>6.6</v>
      </c>
      <c r="K161" s="104">
        <f t="shared" si="4"/>
        <v>7.919999999999999</v>
      </c>
      <c r="L161" s="4" t="s">
        <v>54</v>
      </c>
      <c r="M161" s="102">
        <f t="shared" si="5"/>
        <v>6.6</v>
      </c>
    </row>
    <row r="162" spans="1:13" s="4" customFormat="1" ht="18" customHeight="1" x14ac:dyDescent="0.25">
      <c r="A162" s="5" t="s">
        <v>662</v>
      </c>
      <c r="B162" s="4" t="s">
        <v>145</v>
      </c>
      <c r="C162" s="5" t="s">
        <v>645</v>
      </c>
      <c r="D162" s="5" t="s">
        <v>646</v>
      </c>
      <c r="E162" s="5" t="s">
        <v>663</v>
      </c>
      <c r="F162" s="5" t="s">
        <v>664</v>
      </c>
      <c r="G162" s="5" t="s">
        <v>665</v>
      </c>
      <c r="H162" s="5" t="s">
        <v>53</v>
      </c>
      <c r="I162" s="5" t="s">
        <v>1895</v>
      </c>
      <c r="J162" s="104">
        <v>8.4</v>
      </c>
      <c r="K162" s="104">
        <f t="shared" si="4"/>
        <v>10.08</v>
      </c>
      <c r="L162" s="4" t="s">
        <v>54</v>
      </c>
      <c r="M162" s="102">
        <f t="shared" si="5"/>
        <v>8.4</v>
      </c>
    </row>
    <row r="163" spans="1:13" s="5" customFormat="1" ht="18" customHeight="1" x14ac:dyDescent="0.25">
      <c r="A163" s="5" t="s">
        <v>666</v>
      </c>
      <c r="B163" s="4" t="s">
        <v>145</v>
      </c>
      <c r="C163" s="5" t="s">
        <v>645</v>
      </c>
      <c r="D163" s="5" t="s">
        <v>646</v>
      </c>
      <c r="E163" s="5" t="s">
        <v>667</v>
      </c>
      <c r="F163" s="5" t="s">
        <v>664</v>
      </c>
      <c r="G163" s="5" t="s">
        <v>668</v>
      </c>
      <c r="H163" s="5" t="s">
        <v>53</v>
      </c>
      <c r="I163" s="5" t="s">
        <v>1897</v>
      </c>
      <c r="J163" s="104">
        <v>8.4</v>
      </c>
      <c r="K163" s="104">
        <f t="shared" si="4"/>
        <v>10.08</v>
      </c>
      <c r="L163" s="4" t="s">
        <v>54</v>
      </c>
      <c r="M163" s="102">
        <f t="shared" si="5"/>
        <v>8.4</v>
      </c>
    </row>
    <row r="164" spans="1:13" s="5" customFormat="1" ht="18" customHeight="1" x14ac:dyDescent="0.25">
      <c r="A164" s="5" t="s">
        <v>669</v>
      </c>
      <c r="B164" s="4" t="s">
        <v>145</v>
      </c>
      <c r="C164" s="5" t="s">
        <v>645</v>
      </c>
      <c r="D164" s="5" t="s">
        <v>646</v>
      </c>
      <c r="E164" s="5" t="s">
        <v>670</v>
      </c>
      <c r="F164" s="5" t="s">
        <v>664</v>
      </c>
      <c r="G164" s="5" t="s">
        <v>671</v>
      </c>
      <c r="H164" s="5" t="s">
        <v>53</v>
      </c>
      <c r="I164" s="5" t="s">
        <v>1898</v>
      </c>
      <c r="J164" s="104">
        <v>8.4</v>
      </c>
      <c r="K164" s="104">
        <f t="shared" si="4"/>
        <v>10.08</v>
      </c>
      <c r="L164" s="4" t="s">
        <v>54</v>
      </c>
      <c r="M164" s="102">
        <f t="shared" si="5"/>
        <v>8.4</v>
      </c>
    </row>
    <row r="165" spans="1:13" s="10" customFormat="1" ht="18" customHeight="1" x14ac:dyDescent="0.25">
      <c r="A165" s="5" t="s">
        <v>672</v>
      </c>
      <c r="B165" s="4" t="s">
        <v>145</v>
      </c>
      <c r="C165" s="5" t="s">
        <v>645</v>
      </c>
      <c r="D165" s="5" t="s">
        <v>646</v>
      </c>
      <c r="E165" s="5" t="s">
        <v>673</v>
      </c>
      <c r="F165" s="5" t="s">
        <v>664</v>
      </c>
      <c r="G165" s="5" t="s">
        <v>674</v>
      </c>
      <c r="H165" s="5" t="s">
        <v>53</v>
      </c>
      <c r="I165" s="5" t="s">
        <v>1899</v>
      </c>
      <c r="J165" s="104">
        <v>8.4</v>
      </c>
      <c r="K165" s="104">
        <f t="shared" si="4"/>
        <v>10.08</v>
      </c>
      <c r="L165" s="4" t="s">
        <v>54</v>
      </c>
      <c r="M165" s="102">
        <f t="shared" si="5"/>
        <v>8.4</v>
      </c>
    </row>
    <row r="166" spans="1:13" s="10" customFormat="1" ht="18" customHeight="1" x14ac:dyDescent="0.25">
      <c r="A166" s="5" t="s">
        <v>675</v>
      </c>
      <c r="B166" s="4" t="s">
        <v>145</v>
      </c>
      <c r="C166" s="5" t="s">
        <v>645</v>
      </c>
      <c r="D166" s="5" t="s">
        <v>646</v>
      </c>
      <c r="E166" s="5" t="s">
        <v>676</v>
      </c>
      <c r="F166" s="5" t="s">
        <v>664</v>
      </c>
      <c r="G166" s="5" t="s">
        <v>677</v>
      </c>
      <c r="H166" s="5" t="s">
        <v>53</v>
      </c>
      <c r="I166" s="5" t="s">
        <v>1900</v>
      </c>
      <c r="J166" s="104">
        <v>8.4</v>
      </c>
      <c r="K166" s="104">
        <f t="shared" si="4"/>
        <v>10.08</v>
      </c>
      <c r="L166" s="4" t="s">
        <v>54</v>
      </c>
      <c r="M166" s="102">
        <f t="shared" si="5"/>
        <v>8.4</v>
      </c>
    </row>
    <row r="167" spans="1:13" s="10" customFormat="1" ht="18" customHeight="1" x14ac:dyDescent="0.25">
      <c r="A167" s="4" t="s">
        <v>678</v>
      </c>
      <c r="B167" s="4" t="s">
        <v>145</v>
      </c>
      <c r="C167" s="5" t="s">
        <v>645</v>
      </c>
      <c r="D167" s="4" t="s">
        <v>646</v>
      </c>
      <c r="E167" s="4" t="s">
        <v>679</v>
      </c>
      <c r="F167" s="4" t="s">
        <v>679</v>
      </c>
      <c r="G167" s="7" t="s">
        <v>680</v>
      </c>
      <c r="H167" s="4" t="s">
        <v>53</v>
      </c>
      <c r="I167" s="4" t="s">
        <v>1901</v>
      </c>
      <c r="J167" s="103">
        <v>12.4</v>
      </c>
      <c r="K167" s="103">
        <f t="shared" si="4"/>
        <v>14.879999999999999</v>
      </c>
      <c r="L167" s="4" t="s">
        <v>54</v>
      </c>
      <c r="M167" s="102">
        <f t="shared" si="5"/>
        <v>12.4</v>
      </c>
    </row>
    <row r="168" spans="1:13" s="14" customFormat="1" ht="18" customHeight="1" x14ac:dyDescent="0.25">
      <c r="A168" s="13" t="s">
        <v>681</v>
      </c>
      <c r="B168" s="10" t="s">
        <v>72</v>
      </c>
      <c r="C168" s="10" t="s">
        <v>78</v>
      </c>
      <c r="D168" s="10" t="s">
        <v>682</v>
      </c>
      <c r="E168" s="10" t="s">
        <v>539</v>
      </c>
      <c r="F168" s="4" t="s">
        <v>683</v>
      </c>
      <c r="G168" s="7" t="s">
        <v>684</v>
      </c>
      <c r="H168" s="10" t="s">
        <v>53</v>
      </c>
      <c r="I168" s="42" t="s">
        <v>681</v>
      </c>
      <c r="J168" s="103">
        <v>128.32</v>
      </c>
      <c r="K168" s="106">
        <f t="shared" si="4"/>
        <v>153.98399999999998</v>
      </c>
      <c r="L168" s="4" t="s">
        <v>54</v>
      </c>
      <c r="M168" s="102">
        <f t="shared" si="5"/>
        <v>128.32</v>
      </c>
    </row>
    <row r="169" spans="1:13" s="10" customFormat="1" ht="18" customHeight="1" x14ac:dyDescent="0.25">
      <c r="A169" s="14" t="s">
        <v>685</v>
      </c>
      <c r="B169" s="14" t="s">
        <v>72</v>
      </c>
      <c r="C169" s="14" t="s">
        <v>84</v>
      </c>
      <c r="D169" s="14" t="s">
        <v>686</v>
      </c>
      <c r="E169" s="14" t="s">
        <v>687</v>
      </c>
      <c r="F169" s="5" t="s">
        <v>688</v>
      </c>
      <c r="G169" s="9" t="s">
        <v>689</v>
      </c>
      <c r="H169" s="14" t="s">
        <v>53</v>
      </c>
      <c r="I169" s="41" t="s">
        <v>1902</v>
      </c>
      <c r="J169" s="104">
        <v>203.75</v>
      </c>
      <c r="K169" s="107">
        <f t="shared" si="4"/>
        <v>244.5</v>
      </c>
      <c r="L169" s="4" t="s">
        <v>54</v>
      </c>
      <c r="M169" s="102">
        <f t="shared" si="5"/>
        <v>203.75</v>
      </c>
    </row>
    <row r="170" spans="1:13" s="10" customFormat="1" ht="18" customHeight="1" x14ac:dyDescent="0.25">
      <c r="A170" s="10" t="s">
        <v>690</v>
      </c>
      <c r="B170" s="10" t="s">
        <v>72</v>
      </c>
      <c r="C170" s="10" t="s">
        <v>92</v>
      </c>
      <c r="D170" s="10" t="s">
        <v>691</v>
      </c>
      <c r="E170" s="10" t="s">
        <v>692</v>
      </c>
      <c r="F170" s="10" t="s">
        <v>691</v>
      </c>
      <c r="G170" s="7" t="s">
        <v>693</v>
      </c>
      <c r="H170" s="10" t="s">
        <v>53</v>
      </c>
      <c r="I170" s="40" t="s">
        <v>1903</v>
      </c>
      <c r="J170" s="103">
        <v>7.85</v>
      </c>
      <c r="K170" s="106">
        <f t="shared" si="4"/>
        <v>9.42</v>
      </c>
      <c r="L170" s="4" t="s">
        <v>54</v>
      </c>
      <c r="M170" s="102">
        <f t="shared" si="5"/>
        <v>7.85</v>
      </c>
    </row>
    <row r="171" spans="1:13" s="10" customFormat="1" ht="18" customHeight="1" x14ac:dyDescent="0.25">
      <c r="A171" s="10" t="s">
        <v>694</v>
      </c>
      <c r="B171" s="10" t="s">
        <v>163</v>
      </c>
      <c r="C171" s="10" t="s">
        <v>632</v>
      </c>
      <c r="D171" s="10" t="s">
        <v>695</v>
      </c>
      <c r="E171" s="10" t="s">
        <v>63</v>
      </c>
      <c r="F171" s="10" t="s">
        <v>696</v>
      </c>
      <c r="G171" s="7" t="s">
        <v>697</v>
      </c>
      <c r="H171" s="10" t="s">
        <v>167</v>
      </c>
      <c r="I171" s="40" t="s">
        <v>1904</v>
      </c>
      <c r="J171" s="103">
        <v>40.6</v>
      </c>
      <c r="K171" s="106">
        <f t="shared" si="4"/>
        <v>48.72</v>
      </c>
      <c r="L171" s="10" t="s">
        <v>168</v>
      </c>
      <c r="M171" s="102">
        <f t="shared" si="5"/>
        <v>40.6</v>
      </c>
    </row>
    <row r="172" spans="1:13" s="10" customFormat="1" ht="18" customHeight="1" x14ac:dyDescent="0.25">
      <c r="A172" s="10" t="s">
        <v>698</v>
      </c>
      <c r="B172" s="10" t="s">
        <v>163</v>
      </c>
      <c r="C172" s="10" t="s">
        <v>632</v>
      </c>
      <c r="D172" s="10" t="s">
        <v>699</v>
      </c>
      <c r="E172" s="10" t="s">
        <v>63</v>
      </c>
      <c r="F172" s="10" t="s">
        <v>699</v>
      </c>
      <c r="G172" s="7" t="s">
        <v>700</v>
      </c>
      <c r="H172" s="10" t="s">
        <v>167</v>
      </c>
      <c r="I172" s="40" t="s">
        <v>1905</v>
      </c>
      <c r="J172" s="103">
        <v>32.700000000000003</v>
      </c>
      <c r="K172" s="106">
        <f t="shared" si="4"/>
        <v>39.24</v>
      </c>
      <c r="L172" s="10" t="s">
        <v>168</v>
      </c>
      <c r="M172" s="102">
        <f t="shared" si="5"/>
        <v>32.700000000000003</v>
      </c>
    </row>
    <row r="173" spans="1:13" s="14" customFormat="1" ht="18" customHeight="1" x14ac:dyDescent="0.25">
      <c r="A173" s="14" t="s">
        <v>701</v>
      </c>
      <c r="B173" s="14" t="s">
        <v>163</v>
      </c>
      <c r="C173" s="14" t="s">
        <v>61</v>
      </c>
      <c r="D173" s="14" t="s">
        <v>702</v>
      </c>
      <c r="E173" s="14" t="s">
        <v>68</v>
      </c>
      <c r="F173" s="14" t="s">
        <v>702</v>
      </c>
      <c r="G173" s="8" t="s">
        <v>703</v>
      </c>
      <c r="H173" s="14" t="s">
        <v>167</v>
      </c>
      <c r="I173" s="41" t="s">
        <v>1906</v>
      </c>
      <c r="J173" s="104">
        <v>6.5</v>
      </c>
      <c r="K173" s="107">
        <f t="shared" si="4"/>
        <v>7.8</v>
      </c>
      <c r="L173" s="14" t="s">
        <v>168</v>
      </c>
      <c r="M173" s="102">
        <f t="shared" si="5"/>
        <v>6.5</v>
      </c>
    </row>
    <row r="174" spans="1:13" s="10" customFormat="1" ht="18" customHeight="1" x14ac:dyDescent="0.25">
      <c r="A174" s="10" t="s">
        <v>704</v>
      </c>
      <c r="B174" s="10" t="s">
        <v>163</v>
      </c>
      <c r="C174" s="10" t="s">
        <v>61</v>
      </c>
      <c r="D174" s="10" t="s">
        <v>705</v>
      </c>
      <c r="E174" s="10" t="s">
        <v>68</v>
      </c>
      <c r="F174" s="10" t="s">
        <v>706</v>
      </c>
      <c r="G174" s="7" t="s">
        <v>707</v>
      </c>
      <c r="H174" s="10" t="s">
        <v>167</v>
      </c>
      <c r="I174" s="40" t="s">
        <v>1907</v>
      </c>
      <c r="J174" s="103">
        <v>4.7699999999999996</v>
      </c>
      <c r="K174" s="106">
        <f t="shared" si="4"/>
        <v>5.7239999999999993</v>
      </c>
      <c r="L174" s="10" t="s">
        <v>168</v>
      </c>
      <c r="M174" s="102">
        <f t="shared" si="5"/>
        <v>4.7699999999999996</v>
      </c>
    </row>
    <row r="175" spans="1:13" s="14" customFormat="1" ht="18" customHeight="1" x14ac:dyDescent="0.25">
      <c r="A175" s="14" t="s">
        <v>708</v>
      </c>
      <c r="B175" s="14" t="s">
        <v>47</v>
      </c>
      <c r="C175" s="14" t="s">
        <v>61</v>
      </c>
      <c r="D175" s="4" t="s">
        <v>709</v>
      </c>
      <c r="E175" s="14" t="s">
        <v>68</v>
      </c>
      <c r="F175" s="15" t="s">
        <v>710</v>
      </c>
      <c r="G175" s="7" t="s">
        <v>711</v>
      </c>
      <c r="H175" s="14" t="s">
        <v>53</v>
      </c>
      <c r="I175" s="41" t="s">
        <v>1908</v>
      </c>
      <c r="J175" s="104">
        <v>7.35</v>
      </c>
      <c r="K175" s="107">
        <f t="shared" si="4"/>
        <v>8.8199999999999985</v>
      </c>
      <c r="L175" s="4" t="s">
        <v>54</v>
      </c>
      <c r="M175" s="102">
        <f t="shared" si="5"/>
        <v>7.35</v>
      </c>
    </row>
    <row r="176" spans="1:13" s="14" customFormat="1" ht="18" customHeight="1" x14ac:dyDescent="0.25">
      <c r="A176" s="16" t="s">
        <v>712</v>
      </c>
      <c r="B176" s="14" t="s">
        <v>47</v>
      </c>
      <c r="C176" s="14" t="s">
        <v>360</v>
      </c>
      <c r="D176" s="14" t="s">
        <v>713</v>
      </c>
      <c r="E176" s="14" t="s">
        <v>375</v>
      </c>
      <c r="F176" s="5" t="s">
        <v>1909</v>
      </c>
      <c r="G176" s="9" t="s">
        <v>715</v>
      </c>
      <c r="H176" s="14" t="s">
        <v>167</v>
      </c>
      <c r="I176" s="43" t="s">
        <v>395</v>
      </c>
      <c r="J176" s="104">
        <v>115.49</v>
      </c>
      <c r="K176" s="107">
        <f t="shared" si="4"/>
        <v>138.58799999999999</v>
      </c>
      <c r="L176" s="5" t="s">
        <v>394</v>
      </c>
      <c r="M176" s="102">
        <f t="shared" si="5"/>
        <v>115.49</v>
      </c>
    </row>
    <row r="177" spans="1:13" s="14" customFormat="1" ht="18" customHeight="1" x14ac:dyDescent="0.25">
      <c r="A177" s="17" t="s">
        <v>716</v>
      </c>
      <c r="B177" s="14" t="s">
        <v>47</v>
      </c>
      <c r="C177" s="14" t="s">
        <v>66</v>
      </c>
      <c r="D177" s="5" t="s">
        <v>717</v>
      </c>
      <c r="E177" s="14" t="s">
        <v>68</v>
      </c>
      <c r="F177" s="5" t="s">
        <v>718</v>
      </c>
      <c r="G177" s="5" t="s">
        <v>719</v>
      </c>
      <c r="H177" s="14" t="s">
        <v>53</v>
      </c>
      <c r="I177" s="17" t="s">
        <v>716</v>
      </c>
      <c r="J177" s="104">
        <v>6.47</v>
      </c>
      <c r="K177" s="107">
        <f t="shared" si="4"/>
        <v>7.7639999999999993</v>
      </c>
      <c r="L177" s="4" t="s">
        <v>54</v>
      </c>
      <c r="M177" s="102">
        <f t="shared" si="5"/>
        <v>6.47</v>
      </c>
    </row>
    <row r="178" spans="1:13" s="5" customFormat="1" ht="18" customHeight="1" x14ac:dyDescent="0.25">
      <c r="A178" s="17" t="s">
        <v>720</v>
      </c>
      <c r="B178" s="14" t="s">
        <v>47</v>
      </c>
      <c r="C178" s="14" t="s">
        <v>66</v>
      </c>
      <c r="D178" s="5" t="s">
        <v>721</v>
      </c>
      <c r="E178" s="14" t="s">
        <v>68</v>
      </c>
      <c r="F178" s="5" t="s">
        <v>722</v>
      </c>
      <c r="G178" s="5" t="s">
        <v>723</v>
      </c>
      <c r="H178" s="14" t="s">
        <v>53</v>
      </c>
      <c r="I178" s="17" t="s">
        <v>720</v>
      </c>
      <c r="J178" s="104">
        <v>12.49</v>
      </c>
      <c r="K178" s="104">
        <f t="shared" si="4"/>
        <v>14.988</v>
      </c>
      <c r="L178" s="4" t="s">
        <v>54</v>
      </c>
      <c r="M178" s="102">
        <f t="shared" si="5"/>
        <v>12.49</v>
      </c>
    </row>
    <row r="179" spans="1:13" s="5" customFormat="1" ht="18" customHeight="1" x14ac:dyDescent="0.25">
      <c r="A179" s="17" t="s">
        <v>724</v>
      </c>
      <c r="B179" s="14" t="s">
        <v>47</v>
      </c>
      <c r="C179" s="14" t="s">
        <v>66</v>
      </c>
      <c r="D179" s="5" t="s">
        <v>725</v>
      </c>
      <c r="E179" s="14" t="s">
        <v>68</v>
      </c>
      <c r="F179" s="5" t="s">
        <v>726</v>
      </c>
      <c r="G179" s="5" t="s">
        <v>727</v>
      </c>
      <c r="H179" s="14" t="s">
        <v>53</v>
      </c>
      <c r="I179" s="17" t="s">
        <v>724</v>
      </c>
      <c r="J179" s="104">
        <v>9.09</v>
      </c>
      <c r="K179" s="104">
        <f t="shared" si="4"/>
        <v>10.907999999999999</v>
      </c>
      <c r="L179" s="4" t="s">
        <v>54</v>
      </c>
      <c r="M179" s="102">
        <f t="shared" si="5"/>
        <v>9.09</v>
      </c>
    </row>
    <row r="180" spans="1:13" s="5" customFormat="1" ht="18" customHeight="1" x14ac:dyDescent="0.25">
      <c r="A180" s="17" t="s">
        <v>728</v>
      </c>
      <c r="B180" s="14" t="s">
        <v>47</v>
      </c>
      <c r="C180" s="14" t="s">
        <v>66</v>
      </c>
      <c r="D180" s="5" t="s">
        <v>729</v>
      </c>
      <c r="E180" s="14" t="s">
        <v>68</v>
      </c>
      <c r="F180" s="5" t="s">
        <v>730</v>
      </c>
      <c r="G180" s="5" t="s">
        <v>731</v>
      </c>
      <c r="H180" s="14" t="s">
        <v>53</v>
      </c>
      <c r="I180" s="17" t="s">
        <v>728</v>
      </c>
      <c r="J180" s="104">
        <v>16.84</v>
      </c>
      <c r="K180" s="104">
        <f t="shared" si="4"/>
        <v>20.207999999999998</v>
      </c>
      <c r="L180" s="4" t="s">
        <v>54</v>
      </c>
      <c r="M180" s="102">
        <f t="shared" si="5"/>
        <v>16.84</v>
      </c>
    </row>
    <row r="181" spans="1:13" s="5" customFormat="1" ht="18" customHeight="1" x14ac:dyDescent="0.25">
      <c r="A181" s="52" t="s">
        <v>2463</v>
      </c>
      <c r="B181" s="14" t="s">
        <v>47</v>
      </c>
      <c r="C181" s="14" t="s">
        <v>66</v>
      </c>
      <c r="D181" s="5" t="s">
        <v>732</v>
      </c>
      <c r="E181" s="14" t="s">
        <v>68</v>
      </c>
      <c r="F181" s="5" t="s">
        <v>733</v>
      </c>
      <c r="G181" s="5" t="s">
        <v>734</v>
      </c>
      <c r="H181" s="14" t="s">
        <v>167</v>
      </c>
      <c r="I181" s="17" t="s">
        <v>1855</v>
      </c>
      <c r="J181" s="104">
        <v>15.68</v>
      </c>
      <c r="K181" s="104">
        <f t="shared" si="4"/>
        <v>18.815999999999999</v>
      </c>
      <c r="L181" s="5" t="s">
        <v>168</v>
      </c>
      <c r="M181" s="102">
        <f t="shared" si="5"/>
        <v>15.68</v>
      </c>
    </row>
    <row r="182" spans="1:13" s="5" customFormat="1" ht="18" customHeight="1" x14ac:dyDescent="0.25">
      <c r="A182" s="52" t="s">
        <v>2464</v>
      </c>
      <c r="B182" s="14" t="s">
        <v>47</v>
      </c>
      <c r="C182" s="14" t="s">
        <v>66</v>
      </c>
      <c r="D182" s="5" t="s">
        <v>735</v>
      </c>
      <c r="E182" s="14" t="s">
        <v>68</v>
      </c>
      <c r="F182" s="5" t="s">
        <v>736</v>
      </c>
      <c r="G182" s="5" t="s">
        <v>737</v>
      </c>
      <c r="H182" s="14" t="s">
        <v>167</v>
      </c>
      <c r="I182" s="17" t="s">
        <v>1855</v>
      </c>
      <c r="J182" s="104">
        <v>20.63</v>
      </c>
      <c r="K182" s="104">
        <f t="shared" si="4"/>
        <v>24.755999999999997</v>
      </c>
      <c r="L182" s="5" t="s">
        <v>168</v>
      </c>
      <c r="M182" s="102">
        <f t="shared" si="5"/>
        <v>20.63</v>
      </c>
    </row>
    <row r="183" spans="1:13" s="5" customFormat="1" ht="18" customHeight="1" x14ac:dyDescent="0.25">
      <c r="A183" s="17" t="s">
        <v>738</v>
      </c>
      <c r="B183" s="14" t="s">
        <v>47</v>
      </c>
      <c r="C183" s="14" t="s">
        <v>66</v>
      </c>
      <c r="D183" s="5" t="s">
        <v>739</v>
      </c>
      <c r="E183" s="14" t="s">
        <v>68</v>
      </c>
      <c r="F183" s="5" t="s">
        <v>740</v>
      </c>
      <c r="G183" s="5" t="s">
        <v>741</v>
      </c>
      <c r="H183" s="14" t="s">
        <v>53</v>
      </c>
      <c r="I183" s="17" t="s">
        <v>738</v>
      </c>
      <c r="J183" s="104">
        <v>11.14</v>
      </c>
      <c r="K183" s="104">
        <f t="shared" si="4"/>
        <v>13.368</v>
      </c>
      <c r="L183" s="4" t="s">
        <v>54</v>
      </c>
      <c r="M183" s="102">
        <f t="shared" si="5"/>
        <v>11.14</v>
      </c>
    </row>
    <row r="184" spans="1:13" s="5" customFormat="1" ht="18" customHeight="1" x14ac:dyDescent="0.25">
      <c r="A184" s="17" t="s">
        <v>742</v>
      </c>
      <c r="B184" s="14" t="s">
        <v>47</v>
      </c>
      <c r="C184" s="14" t="s">
        <v>66</v>
      </c>
      <c r="D184" s="5" t="s">
        <v>743</v>
      </c>
      <c r="E184" s="14" t="s">
        <v>68</v>
      </c>
      <c r="F184" s="5" t="s">
        <v>744</v>
      </c>
      <c r="G184" s="5" t="s">
        <v>745</v>
      </c>
      <c r="H184" s="14" t="s">
        <v>53</v>
      </c>
      <c r="I184" s="17" t="s">
        <v>742</v>
      </c>
      <c r="J184" s="104">
        <v>19.12</v>
      </c>
      <c r="K184" s="104">
        <f t="shared" si="4"/>
        <v>22.943999999999999</v>
      </c>
      <c r="L184" s="4" t="s">
        <v>54</v>
      </c>
      <c r="M184" s="102">
        <f t="shared" si="5"/>
        <v>19.12</v>
      </c>
    </row>
    <row r="185" spans="1:13" s="5" customFormat="1" ht="18" customHeight="1" x14ac:dyDescent="0.25">
      <c r="A185" s="52" t="s">
        <v>2465</v>
      </c>
      <c r="B185" s="14" t="s">
        <v>47</v>
      </c>
      <c r="C185" s="14" t="s">
        <v>66</v>
      </c>
      <c r="D185" s="5" t="s">
        <v>746</v>
      </c>
      <c r="E185" s="14" t="s">
        <v>68</v>
      </c>
      <c r="F185" s="5" t="s">
        <v>747</v>
      </c>
      <c r="G185" s="5" t="s">
        <v>748</v>
      </c>
      <c r="H185" s="14" t="s">
        <v>167</v>
      </c>
      <c r="I185" s="17" t="s">
        <v>1855</v>
      </c>
      <c r="J185" s="104">
        <v>31.13</v>
      </c>
      <c r="K185" s="104">
        <f t="shared" si="4"/>
        <v>37.355999999999995</v>
      </c>
      <c r="L185" s="5" t="s">
        <v>168</v>
      </c>
      <c r="M185" s="102">
        <f t="shared" si="5"/>
        <v>31.13</v>
      </c>
    </row>
    <row r="186" spans="1:13" s="5" customFormat="1" ht="18" customHeight="1" x14ac:dyDescent="0.25">
      <c r="A186" s="52" t="s">
        <v>2466</v>
      </c>
      <c r="B186" s="14" t="s">
        <v>47</v>
      </c>
      <c r="C186" s="14" t="s">
        <v>66</v>
      </c>
      <c r="D186" s="5" t="s">
        <v>749</v>
      </c>
      <c r="E186" s="14" t="s">
        <v>68</v>
      </c>
      <c r="F186" s="5" t="s">
        <v>750</v>
      </c>
      <c r="G186" s="5" t="s">
        <v>751</v>
      </c>
      <c r="H186" s="14" t="s">
        <v>167</v>
      </c>
      <c r="I186" s="17" t="s">
        <v>1855</v>
      </c>
      <c r="J186" s="104">
        <v>18.98</v>
      </c>
      <c r="K186" s="104">
        <f t="shared" si="4"/>
        <v>22.776</v>
      </c>
      <c r="L186" s="5" t="s">
        <v>168</v>
      </c>
      <c r="M186" s="102">
        <f t="shared" si="5"/>
        <v>18.98</v>
      </c>
    </row>
    <row r="187" spans="1:13" s="5" customFormat="1" ht="18" customHeight="1" x14ac:dyDescent="0.25">
      <c r="A187" s="52" t="s">
        <v>2467</v>
      </c>
      <c r="B187" s="14" t="s">
        <v>47</v>
      </c>
      <c r="C187" s="14" t="s">
        <v>66</v>
      </c>
      <c r="D187" s="5" t="s">
        <v>752</v>
      </c>
      <c r="E187" s="14" t="s">
        <v>68</v>
      </c>
      <c r="F187" s="5" t="s">
        <v>753</v>
      </c>
      <c r="G187" s="5" t="s">
        <v>754</v>
      </c>
      <c r="H187" s="14" t="s">
        <v>167</v>
      </c>
      <c r="I187" s="17" t="s">
        <v>1855</v>
      </c>
      <c r="J187" s="104">
        <v>22.65</v>
      </c>
      <c r="K187" s="104">
        <f t="shared" si="4"/>
        <v>27.179999999999996</v>
      </c>
      <c r="L187" s="5" t="s">
        <v>168</v>
      </c>
      <c r="M187" s="102">
        <f t="shared" si="5"/>
        <v>22.65</v>
      </c>
    </row>
    <row r="188" spans="1:13" s="5" customFormat="1" ht="18" customHeight="1" x14ac:dyDescent="0.25">
      <c r="A188" s="52" t="s">
        <v>2468</v>
      </c>
      <c r="B188" s="14" t="s">
        <v>47</v>
      </c>
      <c r="C188" s="14" t="s">
        <v>66</v>
      </c>
      <c r="D188" s="5" t="s">
        <v>755</v>
      </c>
      <c r="E188" s="14" t="s">
        <v>68</v>
      </c>
      <c r="F188" s="5" t="s">
        <v>756</v>
      </c>
      <c r="G188" s="5" t="s">
        <v>757</v>
      </c>
      <c r="H188" s="14" t="s">
        <v>167</v>
      </c>
      <c r="I188" s="17" t="s">
        <v>1855</v>
      </c>
      <c r="J188" s="104">
        <v>24.53</v>
      </c>
      <c r="K188" s="104">
        <f t="shared" si="4"/>
        <v>29.436</v>
      </c>
      <c r="L188" s="5" t="s">
        <v>168</v>
      </c>
      <c r="M188" s="102">
        <f t="shared" si="5"/>
        <v>24.53</v>
      </c>
    </row>
    <row r="189" spans="1:13" s="5" customFormat="1" ht="18" customHeight="1" x14ac:dyDescent="0.25">
      <c r="A189" s="17" t="s">
        <v>758</v>
      </c>
      <c r="B189" s="14" t="s">
        <v>47</v>
      </c>
      <c r="C189" s="14" t="s">
        <v>66</v>
      </c>
      <c r="D189" s="5" t="s">
        <v>759</v>
      </c>
      <c r="E189" s="14" t="s">
        <v>68</v>
      </c>
      <c r="F189" s="5" t="s">
        <v>760</v>
      </c>
      <c r="G189" s="5" t="s">
        <v>761</v>
      </c>
      <c r="H189" s="14" t="s">
        <v>53</v>
      </c>
      <c r="I189" s="17" t="s">
        <v>758</v>
      </c>
      <c r="J189" s="104">
        <v>1.86</v>
      </c>
      <c r="K189" s="104">
        <f t="shared" si="4"/>
        <v>2.2320000000000002</v>
      </c>
      <c r="L189" s="4" t="s">
        <v>54</v>
      </c>
      <c r="M189" s="102">
        <f t="shared" si="5"/>
        <v>1.86</v>
      </c>
    </row>
    <row r="190" spans="1:13" s="4" customFormat="1" ht="18" customHeight="1" x14ac:dyDescent="0.25">
      <c r="A190" s="18" t="s">
        <v>762</v>
      </c>
      <c r="B190" s="4" t="s">
        <v>145</v>
      </c>
      <c r="C190" s="4" t="s">
        <v>579</v>
      </c>
      <c r="D190" s="4" t="s">
        <v>763</v>
      </c>
      <c r="E190" s="4" t="s">
        <v>764</v>
      </c>
      <c r="F190" s="4" t="s">
        <v>765</v>
      </c>
      <c r="G190" s="7" t="s">
        <v>766</v>
      </c>
      <c r="H190" s="10" t="s">
        <v>167</v>
      </c>
      <c r="I190" s="18" t="s">
        <v>762</v>
      </c>
      <c r="J190" s="103">
        <v>132.5</v>
      </c>
      <c r="K190" s="103">
        <f t="shared" si="4"/>
        <v>159</v>
      </c>
      <c r="L190" s="10" t="s">
        <v>168</v>
      </c>
      <c r="M190" s="102">
        <f t="shared" si="5"/>
        <v>132.5</v>
      </c>
    </row>
    <row r="191" spans="1:13" s="5" customFormat="1" ht="18" customHeight="1" x14ac:dyDescent="0.25">
      <c r="A191" s="5" t="s">
        <v>767</v>
      </c>
      <c r="B191" s="4" t="s">
        <v>145</v>
      </c>
      <c r="C191" s="14" t="s">
        <v>768</v>
      </c>
      <c r="D191" s="5" t="s">
        <v>769</v>
      </c>
      <c r="E191" s="5" t="s">
        <v>63</v>
      </c>
      <c r="F191" s="5" t="s">
        <v>769</v>
      </c>
      <c r="G191" s="5" t="s">
        <v>770</v>
      </c>
      <c r="H191" s="14" t="s">
        <v>53</v>
      </c>
      <c r="I191" s="5" t="s">
        <v>767</v>
      </c>
      <c r="J191" s="104">
        <v>11.19</v>
      </c>
      <c r="K191" s="104">
        <f t="shared" si="4"/>
        <v>13.427999999999999</v>
      </c>
      <c r="L191" s="4" t="s">
        <v>54</v>
      </c>
      <c r="M191" s="102">
        <f t="shared" si="5"/>
        <v>11.19</v>
      </c>
    </row>
    <row r="192" spans="1:13" s="5" customFormat="1" ht="18" customHeight="1" x14ac:dyDescent="0.25">
      <c r="A192" s="17" t="s">
        <v>771</v>
      </c>
      <c r="B192" s="4" t="s">
        <v>145</v>
      </c>
      <c r="C192" s="14" t="s">
        <v>768</v>
      </c>
      <c r="D192" s="5" t="s">
        <v>772</v>
      </c>
      <c r="E192" s="5" t="s">
        <v>63</v>
      </c>
      <c r="F192" s="5" t="s">
        <v>772</v>
      </c>
      <c r="G192" s="5" t="s">
        <v>773</v>
      </c>
      <c r="H192" s="14" t="s">
        <v>53</v>
      </c>
      <c r="I192" s="17" t="s">
        <v>771</v>
      </c>
      <c r="J192" s="104">
        <v>13.47</v>
      </c>
      <c r="K192" s="104">
        <f t="shared" si="4"/>
        <v>16.164000000000001</v>
      </c>
      <c r="L192" s="4" t="s">
        <v>54</v>
      </c>
      <c r="M192" s="102">
        <f t="shared" si="5"/>
        <v>13.47</v>
      </c>
    </row>
    <row r="193" spans="1:13" s="5" customFormat="1" ht="18" customHeight="1" x14ac:dyDescent="0.25">
      <c r="A193" s="17" t="s">
        <v>774</v>
      </c>
      <c r="B193" s="4" t="s">
        <v>145</v>
      </c>
      <c r="C193" s="14" t="s">
        <v>768</v>
      </c>
      <c r="D193" s="5" t="s">
        <v>775</v>
      </c>
      <c r="E193" s="5" t="s">
        <v>63</v>
      </c>
      <c r="F193" s="5" t="s">
        <v>775</v>
      </c>
      <c r="G193" s="5" t="s">
        <v>776</v>
      </c>
      <c r="H193" s="14" t="s">
        <v>53</v>
      </c>
      <c r="I193" s="17" t="s">
        <v>774</v>
      </c>
      <c r="J193" s="104">
        <v>15.99</v>
      </c>
      <c r="K193" s="104">
        <f t="shared" si="4"/>
        <v>19.187999999999999</v>
      </c>
      <c r="L193" s="4" t="s">
        <v>54</v>
      </c>
      <c r="M193" s="102">
        <f t="shared" si="5"/>
        <v>15.99</v>
      </c>
    </row>
    <row r="194" spans="1:13" s="5" customFormat="1" ht="18" customHeight="1" x14ac:dyDescent="0.25">
      <c r="A194" s="5" t="s">
        <v>777</v>
      </c>
      <c r="B194" s="4" t="s">
        <v>145</v>
      </c>
      <c r="C194" s="14" t="s">
        <v>768</v>
      </c>
      <c r="D194" s="5" t="s">
        <v>778</v>
      </c>
      <c r="E194" s="5" t="s">
        <v>63</v>
      </c>
      <c r="F194" s="5" t="s">
        <v>778</v>
      </c>
      <c r="G194" s="5" t="s">
        <v>779</v>
      </c>
      <c r="H194" s="14" t="s">
        <v>53</v>
      </c>
      <c r="I194" s="5" t="s">
        <v>777</v>
      </c>
      <c r="J194" s="104">
        <v>11.39</v>
      </c>
      <c r="K194" s="104">
        <f t="shared" ref="K194:K198" si="6">J194*1.2</f>
        <v>13.668000000000001</v>
      </c>
      <c r="L194" s="4" t="s">
        <v>54</v>
      </c>
      <c r="M194" s="102">
        <f t="shared" si="5"/>
        <v>11.39</v>
      </c>
    </row>
    <row r="195" spans="1:13" s="5" customFormat="1" ht="18" customHeight="1" x14ac:dyDescent="0.25">
      <c r="A195" s="5" t="s">
        <v>777</v>
      </c>
      <c r="B195" s="4" t="s">
        <v>145</v>
      </c>
      <c r="C195" s="14" t="s">
        <v>768</v>
      </c>
      <c r="D195" s="5" t="s">
        <v>780</v>
      </c>
      <c r="E195" s="5" t="s">
        <v>63</v>
      </c>
      <c r="F195" s="5" t="s">
        <v>780</v>
      </c>
      <c r="G195" s="5" t="s">
        <v>781</v>
      </c>
      <c r="H195" s="14" t="s">
        <v>53</v>
      </c>
      <c r="I195" s="5" t="s">
        <v>777</v>
      </c>
      <c r="J195" s="104">
        <v>13.04</v>
      </c>
      <c r="K195" s="104">
        <f t="shared" si="6"/>
        <v>15.647999999999998</v>
      </c>
      <c r="L195" s="4" t="s">
        <v>54</v>
      </c>
      <c r="M195" s="102">
        <f t="shared" ref="M195:M198" si="7">J195</f>
        <v>13.04</v>
      </c>
    </row>
    <row r="196" spans="1:13" s="5" customFormat="1" ht="18" customHeight="1" x14ac:dyDescent="0.25">
      <c r="A196" s="19" t="s">
        <v>782</v>
      </c>
      <c r="B196" s="4" t="s">
        <v>145</v>
      </c>
      <c r="C196" s="5" t="s">
        <v>783</v>
      </c>
      <c r="D196" s="5" t="s">
        <v>784</v>
      </c>
      <c r="E196" s="5" t="s">
        <v>63</v>
      </c>
      <c r="F196" s="5" t="s">
        <v>785</v>
      </c>
      <c r="G196" s="5" t="s">
        <v>786</v>
      </c>
      <c r="H196" s="5" t="s">
        <v>53</v>
      </c>
      <c r="I196" s="41" t="s">
        <v>1910</v>
      </c>
      <c r="J196" s="104">
        <v>2.1</v>
      </c>
      <c r="K196" s="104">
        <f t="shared" si="6"/>
        <v>2.52</v>
      </c>
      <c r="L196" s="4" t="s">
        <v>54</v>
      </c>
      <c r="M196" s="102">
        <f t="shared" si="7"/>
        <v>2.1</v>
      </c>
    </row>
    <row r="197" spans="1:13" s="4" customFormat="1" ht="18" customHeight="1" x14ac:dyDescent="0.25">
      <c r="A197" s="20" t="s">
        <v>787</v>
      </c>
      <c r="B197" s="4" t="s">
        <v>72</v>
      </c>
      <c r="C197" s="4" t="s">
        <v>78</v>
      </c>
      <c r="D197" s="20" t="s">
        <v>788</v>
      </c>
      <c r="E197" s="10" t="s">
        <v>539</v>
      </c>
      <c r="F197" s="4" t="s">
        <v>788</v>
      </c>
      <c r="G197" s="4" t="s">
        <v>789</v>
      </c>
      <c r="H197" s="10" t="s">
        <v>53</v>
      </c>
      <c r="I197" s="40" t="s">
        <v>1911</v>
      </c>
      <c r="J197" s="103">
        <v>108</v>
      </c>
      <c r="K197" s="106">
        <f t="shared" si="6"/>
        <v>129.6</v>
      </c>
      <c r="L197" s="4" t="s">
        <v>54</v>
      </c>
      <c r="M197" s="102">
        <f t="shared" si="7"/>
        <v>108</v>
      </c>
    </row>
    <row r="198" spans="1:13" s="5" customFormat="1" ht="18" customHeight="1" x14ac:dyDescent="0.25">
      <c r="A198" s="110" t="s">
        <v>2461</v>
      </c>
      <c r="G198" s="21"/>
      <c r="J198" s="104">
        <v>15.04</v>
      </c>
      <c r="K198" s="104">
        <f t="shared" si="6"/>
        <v>18.047999999999998</v>
      </c>
      <c r="L198" s="4" t="s">
        <v>54</v>
      </c>
      <c r="M198" s="102">
        <f t="shared" si="7"/>
        <v>15.04</v>
      </c>
    </row>
    <row r="199" spans="1:13" ht="18" customHeight="1" x14ac:dyDescent="0.25">
      <c r="G199" s="23"/>
    </row>
    <row r="200" spans="1:13" ht="18" customHeight="1" x14ac:dyDescent="0.25">
      <c r="G200" s="6"/>
    </row>
    <row r="201" spans="1:13" ht="18" customHeight="1" x14ac:dyDescent="0.25">
      <c r="G201" s="24"/>
    </row>
    <row r="202" spans="1:13" ht="18" customHeight="1" x14ac:dyDescent="0.25">
      <c r="G202" s="1"/>
    </row>
    <row r="203" spans="1:13" ht="18" customHeight="1" x14ac:dyDescent="0.25">
      <c r="G203" s="1"/>
    </row>
    <row r="204" spans="1:13" ht="18" customHeight="1" x14ac:dyDescent="0.25">
      <c r="G204" s="25"/>
    </row>
    <row r="205" spans="1:13" ht="18.75" customHeight="1" x14ac:dyDescent="0.25">
      <c r="G205" s="25"/>
    </row>
    <row r="206" spans="1:13" ht="18.75" customHeight="1" x14ac:dyDescent="0.25">
      <c r="G206" s="25"/>
    </row>
    <row r="207" spans="1:13" ht="18.75" customHeight="1" x14ac:dyDescent="0.25">
      <c r="G207" s="25"/>
    </row>
    <row r="208" spans="1:13" ht="18.75" customHeight="1" x14ac:dyDescent="0.25">
      <c r="G208" s="25"/>
    </row>
    <row r="209" spans="7:7" ht="18.75" customHeight="1" x14ac:dyDescent="0.25">
      <c r="G209" s="25"/>
    </row>
    <row r="210" spans="7:7" ht="18.75" customHeight="1" x14ac:dyDescent="0.25">
      <c r="G210" s="1"/>
    </row>
  </sheetData>
  <autoFilter ref="A1:M19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N536"/>
  <sheetViews>
    <sheetView zoomScale="70" zoomScaleNormal="70" workbookViewId="0">
      <selection activeCell="N1" sqref="N1"/>
    </sheetView>
  </sheetViews>
  <sheetFormatPr defaultRowHeight="15" x14ac:dyDescent="0.25"/>
  <cols>
    <col min="1" max="1" width="24.7109375" style="5" customWidth="1"/>
    <col min="2" max="3" width="7.28515625" style="28" customWidth="1"/>
    <col min="4" max="5" width="7.28515625" style="22" customWidth="1"/>
    <col min="6" max="6" width="7.28515625" style="28" customWidth="1"/>
    <col min="7" max="8" width="7.28515625" style="22" customWidth="1"/>
    <col min="9" max="9" width="24.140625" style="31" customWidth="1"/>
    <col min="10" max="10" width="13.7109375" style="35" customWidth="1"/>
    <col min="11" max="11" width="32" style="108" customWidth="1"/>
    <col min="12" max="12" width="30.140625" style="108" customWidth="1"/>
    <col min="13" max="13" width="20.5703125" style="31" customWidth="1"/>
    <col min="14" max="14" width="13.5703125" style="22" customWidth="1"/>
    <col min="15" max="16384" width="9.140625" style="22"/>
  </cols>
  <sheetData>
    <row r="1" spans="1:14" s="73" customFormat="1" ht="51" customHeight="1" x14ac:dyDescent="0.25">
      <c r="A1" s="46" t="s">
        <v>1913</v>
      </c>
      <c r="B1" s="73" t="s">
        <v>35</v>
      </c>
      <c r="C1" s="73" t="s">
        <v>790</v>
      </c>
      <c r="D1" s="73" t="s">
        <v>37</v>
      </c>
      <c r="E1" s="73" t="s">
        <v>38</v>
      </c>
      <c r="F1" s="73" t="s">
        <v>39</v>
      </c>
      <c r="G1" s="73" t="s">
        <v>40</v>
      </c>
      <c r="H1" s="73" t="s">
        <v>41</v>
      </c>
      <c r="I1" s="74" t="s">
        <v>42</v>
      </c>
      <c r="J1" s="73" t="s">
        <v>43</v>
      </c>
      <c r="K1" s="65" t="s">
        <v>44</v>
      </c>
      <c r="L1" s="65" t="s">
        <v>791</v>
      </c>
      <c r="M1" s="75" t="s">
        <v>792</v>
      </c>
      <c r="N1" s="105" t="s">
        <v>2499</v>
      </c>
    </row>
    <row r="2" spans="1:14" x14ac:dyDescent="0.25">
      <c r="A2" s="80" t="s">
        <v>1915</v>
      </c>
      <c r="B2" s="22" t="s">
        <v>47</v>
      </c>
      <c r="C2" s="6" t="s">
        <v>347</v>
      </c>
      <c r="D2" s="2" t="s">
        <v>793</v>
      </c>
      <c r="E2" s="22" t="s">
        <v>794</v>
      </c>
      <c r="F2" s="28" t="s">
        <v>795</v>
      </c>
      <c r="G2" s="22" t="s">
        <v>796</v>
      </c>
      <c r="H2" s="22" t="s">
        <v>167</v>
      </c>
      <c r="I2" s="29">
        <v>209.95</v>
      </c>
      <c r="J2" s="30">
        <v>0.75</v>
      </c>
      <c r="K2" s="103">
        <f>I2*1.75</f>
        <v>367.41249999999997</v>
      </c>
      <c r="L2" s="103">
        <f>K2*1.2</f>
        <v>440.89499999999992</v>
      </c>
      <c r="M2" s="32" t="s">
        <v>168</v>
      </c>
      <c r="N2" s="109">
        <f>K2</f>
        <v>367.41249999999997</v>
      </c>
    </row>
    <row r="3" spans="1:14" x14ac:dyDescent="0.25">
      <c r="A3" s="80" t="s">
        <v>1916</v>
      </c>
      <c r="B3" s="22" t="s">
        <v>47</v>
      </c>
      <c r="C3" s="6" t="s">
        <v>319</v>
      </c>
      <c r="D3" s="2" t="s">
        <v>797</v>
      </c>
      <c r="E3" s="22" t="s">
        <v>794</v>
      </c>
      <c r="F3" s="28" t="s">
        <v>798</v>
      </c>
      <c r="G3" s="22" t="s">
        <v>799</v>
      </c>
      <c r="H3" s="22" t="s">
        <v>167</v>
      </c>
      <c r="I3" s="29">
        <v>44.95</v>
      </c>
      <c r="J3" s="30">
        <v>0.75</v>
      </c>
      <c r="K3" s="104">
        <f t="shared" ref="K3:K66" si="0">I3*1.75</f>
        <v>78.662500000000009</v>
      </c>
      <c r="L3" s="104">
        <f t="shared" ref="L3:L66" si="1">K3*1.2</f>
        <v>94.39500000000001</v>
      </c>
      <c r="M3" s="32" t="s">
        <v>168</v>
      </c>
      <c r="N3" s="109">
        <f t="shared" ref="N3:N66" si="2">K3</f>
        <v>78.662500000000009</v>
      </c>
    </row>
    <row r="4" spans="1:14" x14ac:dyDescent="0.25">
      <c r="A4" s="80" t="s">
        <v>1917</v>
      </c>
      <c r="B4" s="28" t="s">
        <v>47</v>
      </c>
      <c r="C4" s="6" t="s">
        <v>324</v>
      </c>
      <c r="D4" s="2" t="s">
        <v>800</v>
      </c>
      <c r="E4" s="22" t="s">
        <v>794</v>
      </c>
      <c r="F4" s="28" t="s">
        <v>801</v>
      </c>
      <c r="G4" s="22" t="s">
        <v>802</v>
      </c>
      <c r="H4" s="22" t="s">
        <v>167</v>
      </c>
      <c r="I4" s="29">
        <v>99.95</v>
      </c>
      <c r="J4" s="30">
        <v>0.75</v>
      </c>
      <c r="K4" s="104">
        <f t="shared" si="0"/>
        <v>174.91249999999999</v>
      </c>
      <c r="L4" s="104">
        <f t="shared" si="1"/>
        <v>209.89499999999998</v>
      </c>
      <c r="M4" s="32" t="s">
        <v>168</v>
      </c>
      <c r="N4" s="109">
        <f t="shared" si="2"/>
        <v>174.91249999999999</v>
      </c>
    </row>
    <row r="5" spans="1:14" x14ac:dyDescent="0.25">
      <c r="A5" s="80" t="s">
        <v>1918</v>
      </c>
      <c r="B5" s="28" t="s">
        <v>47</v>
      </c>
      <c r="C5" s="6" t="s">
        <v>324</v>
      </c>
      <c r="D5" s="2" t="s">
        <v>803</v>
      </c>
      <c r="E5" s="22" t="s">
        <v>794</v>
      </c>
      <c r="F5" s="28" t="s">
        <v>804</v>
      </c>
      <c r="G5" s="22" t="s">
        <v>805</v>
      </c>
      <c r="H5" s="22" t="s">
        <v>167</v>
      </c>
      <c r="I5" s="29">
        <v>129.94999999999999</v>
      </c>
      <c r="J5" s="30">
        <v>0.75</v>
      </c>
      <c r="K5" s="104">
        <f t="shared" si="0"/>
        <v>227.41249999999997</v>
      </c>
      <c r="L5" s="104">
        <f t="shared" si="1"/>
        <v>272.89499999999992</v>
      </c>
      <c r="M5" s="32" t="s">
        <v>168</v>
      </c>
      <c r="N5" s="109">
        <f t="shared" si="2"/>
        <v>227.41249999999997</v>
      </c>
    </row>
    <row r="6" spans="1:14" x14ac:dyDescent="0.25">
      <c r="A6" s="80" t="s">
        <v>1919</v>
      </c>
      <c r="B6" s="28" t="s">
        <v>47</v>
      </c>
      <c r="C6" s="6" t="s">
        <v>324</v>
      </c>
      <c r="D6" s="2" t="s">
        <v>806</v>
      </c>
      <c r="E6" s="22" t="s">
        <v>794</v>
      </c>
      <c r="F6" s="28" t="s">
        <v>807</v>
      </c>
      <c r="G6" s="22" t="s">
        <v>808</v>
      </c>
      <c r="H6" s="22" t="s">
        <v>167</v>
      </c>
      <c r="I6" s="29">
        <v>139.94999999999999</v>
      </c>
      <c r="J6" s="30">
        <v>0.75</v>
      </c>
      <c r="K6" s="104">
        <f t="shared" si="0"/>
        <v>244.91249999999997</v>
      </c>
      <c r="L6" s="104">
        <f t="shared" si="1"/>
        <v>293.89499999999992</v>
      </c>
      <c r="M6" s="32" t="s">
        <v>168</v>
      </c>
      <c r="N6" s="109">
        <f t="shared" si="2"/>
        <v>244.91249999999997</v>
      </c>
    </row>
    <row r="7" spans="1:14" x14ac:dyDescent="0.25">
      <c r="A7" s="80" t="s">
        <v>1920</v>
      </c>
      <c r="B7" s="28" t="s">
        <v>47</v>
      </c>
      <c r="C7" s="6" t="s">
        <v>48</v>
      </c>
      <c r="D7" s="2" t="s">
        <v>809</v>
      </c>
      <c r="E7" s="22" t="s">
        <v>810</v>
      </c>
      <c r="F7" s="28" t="s">
        <v>811</v>
      </c>
      <c r="G7" s="22" t="s">
        <v>812</v>
      </c>
      <c r="H7" s="22" t="s">
        <v>167</v>
      </c>
      <c r="I7" s="29">
        <v>131.94999999999999</v>
      </c>
      <c r="J7" s="30">
        <v>0.75</v>
      </c>
      <c r="K7" s="103">
        <f t="shared" si="0"/>
        <v>230.91249999999997</v>
      </c>
      <c r="L7" s="103">
        <f t="shared" si="1"/>
        <v>277.09499999999997</v>
      </c>
      <c r="M7" s="32" t="s">
        <v>168</v>
      </c>
      <c r="N7" s="109">
        <f t="shared" si="2"/>
        <v>230.91249999999997</v>
      </c>
    </row>
    <row r="8" spans="1:14" x14ac:dyDescent="0.25">
      <c r="A8" s="80" t="s">
        <v>1921</v>
      </c>
      <c r="B8" s="28" t="s">
        <v>47</v>
      </c>
      <c r="C8" s="6" t="s">
        <v>48</v>
      </c>
      <c r="D8" s="2" t="s">
        <v>813</v>
      </c>
      <c r="E8" s="22" t="s">
        <v>810</v>
      </c>
      <c r="F8" s="28" t="s">
        <v>811</v>
      </c>
      <c r="G8" s="22" t="s">
        <v>814</v>
      </c>
      <c r="H8" s="22" t="s">
        <v>167</v>
      </c>
      <c r="I8" s="29">
        <v>142.94999999999999</v>
      </c>
      <c r="J8" s="30">
        <v>0.75</v>
      </c>
      <c r="K8" s="103">
        <f t="shared" si="0"/>
        <v>250.16249999999997</v>
      </c>
      <c r="L8" s="103">
        <f t="shared" si="1"/>
        <v>300.19499999999994</v>
      </c>
      <c r="M8" s="32" t="s">
        <v>168</v>
      </c>
      <c r="N8" s="109">
        <f t="shared" si="2"/>
        <v>250.16249999999997</v>
      </c>
    </row>
    <row r="9" spans="1:14" x14ac:dyDescent="0.25">
      <c r="A9" s="80" t="s">
        <v>1922</v>
      </c>
      <c r="B9" s="28" t="s">
        <v>47</v>
      </c>
      <c r="C9" s="6" t="s">
        <v>347</v>
      </c>
      <c r="D9" s="2" t="s">
        <v>815</v>
      </c>
      <c r="E9" s="22" t="s">
        <v>816</v>
      </c>
      <c r="F9" s="28" t="s">
        <v>817</v>
      </c>
      <c r="G9" s="22" t="s">
        <v>818</v>
      </c>
      <c r="H9" s="22" t="s">
        <v>167</v>
      </c>
      <c r="I9" s="29">
        <v>157.25</v>
      </c>
      <c r="J9" s="30">
        <v>0.75</v>
      </c>
      <c r="K9" s="103">
        <f t="shared" si="0"/>
        <v>275.1875</v>
      </c>
      <c r="L9" s="103">
        <f t="shared" si="1"/>
        <v>330.22499999999997</v>
      </c>
      <c r="M9" s="32" t="s">
        <v>168</v>
      </c>
      <c r="N9" s="109">
        <f t="shared" si="2"/>
        <v>275.1875</v>
      </c>
    </row>
    <row r="10" spans="1:14" x14ac:dyDescent="0.25">
      <c r="A10" s="80" t="s">
        <v>1923</v>
      </c>
      <c r="B10" s="28" t="s">
        <v>47</v>
      </c>
      <c r="C10" s="6" t="s">
        <v>319</v>
      </c>
      <c r="D10" s="2" t="s">
        <v>797</v>
      </c>
      <c r="E10" s="22" t="s">
        <v>816</v>
      </c>
      <c r="F10" s="28" t="s">
        <v>819</v>
      </c>
      <c r="G10" s="22" t="s">
        <v>820</v>
      </c>
      <c r="H10" s="22" t="s">
        <v>167</v>
      </c>
      <c r="I10" s="29">
        <v>36.25</v>
      </c>
      <c r="J10" s="30">
        <v>0.75</v>
      </c>
      <c r="K10" s="104">
        <f t="shared" si="0"/>
        <v>63.4375</v>
      </c>
      <c r="L10" s="104">
        <f t="shared" si="1"/>
        <v>76.125</v>
      </c>
      <c r="M10" s="32" t="s">
        <v>168</v>
      </c>
      <c r="N10" s="109">
        <f t="shared" si="2"/>
        <v>63.4375</v>
      </c>
    </row>
    <row r="11" spans="1:14" x14ac:dyDescent="0.25">
      <c r="A11" s="80" t="s">
        <v>1924</v>
      </c>
      <c r="B11" s="28" t="s">
        <v>47</v>
      </c>
      <c r="C11" s="6" t="s">
        <v>324</v>
      </c>
      <c r="D11" s="2" t="s">
        <v>821</v>
      </c>
      <c r="E11" s="22" t="s">
        <v>816</v>
      </c>
      <c r="F11" s="28" t="s">
        <v>822</v>
      </c>
      <c r="G11" s="22" t="s">
        <v>823</v>
      </c>
      <c r="H11" s="22" t="s">
        <v>167</v>
      </c>
      <c r="I11" s="29">
        <v>71.45</v>
      </c>
      <c r="J11" s="30">
        <v>0.75</v>
      </c>
      <c r="K11" s="104">
        <f t="shared" si="0"/>
        <v>125.03750000000001</v>
      </c>
      <c r="L11" s="104">
        <f t="shared" si="1"/>
        <v>150.04500000000002</v>
      </c>
      <c r="M11" s="32" t="s">
        <v>168</v>
      </c>
      <c r="N11" s="109">
        <f t="shared" si="2"/>
        <v>125.03750000000001</v>
      </c>
    </row>
    <row r="12" spans="1:14" x14ac:dyDescent="0.25">
      <c r="A12" s="80" t="s">
        <v>1925</v>
      </c>
      <c r="B12" s="28" t="s">
        <v>47</v>
      </c>
      <c r="C12" s="6" t="s">
        <v>324</v>
      </c>
      <c r="D12" s="2" t="s">
        <v>824</v>
      </c>
      <c r="E12" s="22" t="s">
        <v>816</v>
      </c>
      <c r="F12" s="28" t="s">
        <v>825</v>
      </c>
      <c r="G12" s="22" t="s">
        <v>826</v>
      </c>
      <c r="H12" s="22" t="s">
        <v>167</v>
      </c>
      <c r="I12" s="29">
        <v>98.95</v>
      </c>
      <c r="J12" s="30">
        <v>0.75</v>
      </c>
      <c r="K12" s="104">
        <f t="shared" si="0"/>
        <v>173.16249999999999</v>
      </c>
      <c r="L12" s="104">
        <f t="shared" si="1"/>
        <v>207.79499999999999</v>
      </c>
      <c r="M12" s="32" t="s">
        <v>168</v>
      </c>
      <c r="N12" s="109">
        <f t="shared" si="2"/>
        <v>173.16249999999999</v>
      </c>
    </row>
    <row r="13" spans="1:14" x14ac:dyDescent="0.25">
      <c r="A13" s="80" t="s">
        <v>1926</v>
      </c>
      <c r="B13" s="28" t="s">
        <v>47</v>
      </c>
      <c r="C13" s="6" t="s">
        <v>324</v>
      </c>
      <c r="D13" s="2" t="s">
        <v>827</v>
      </c>
      <c r="E13" s="22" t="s">
        <v>816</v>
      </c>
      <c r="F13" s="28" t="s">
        <v>828</v>
      </c>
      <c r="G13" s="22" t="s">
        <v>829</v>
      </c>
      <c r="H13" s="22" t="s">
        <v>167</v>
      </c>
      <c r="I13" s="29">
        <v>120.95</v>
      </c>
      <c r="J13" s="30">
        <v>0.75</v>
      </c>
      <c r="K13" s="104">
        <f t="shared" si="0"/>
        <v>211.66249999999999</v>
      </c>
      <c r="L13" s="104">
        <f t="shared" si="1"/>
        <v>253.99499999999998</v>
      </c>
      <c r="M13" s="32" t="s">
        <v>168</v>
      </c>
      <c r="N13" s="109">
        <f t="shared" si="2"/>
        <v>211.66249999999999</v>
      </c>
    </row>
    <row r="14" spans="1:14" x14ac:dyDescent="0.25">
      <c r="A14" s="80" t="s">
        <v>1927</v>
      </c>
      <c r="B14" s="28" t="s">
        <v>47</v>
      </c>
      <c r="C14" s="6" t="s">
        <v>48</v>
      </c>
      <c r="D14" s="2" t="s">
        <v>830</v>
      </c>
      <c r="E14" s="22" t="s">
        <v>816</v>
      </c>
      <c r="F14" s="28" t="s">
        <v>831</v>
      </c>
      <c r="G14" s="22" t="s">
        <v>832</v>
      </c>
      <c r="H14" s="22" t="s">
        <v>167</v>
      </c>
      <c r="I14" s="29">
        <v>131.94999999999999</v>
      </c>
      <c r="J14" s="30">
        <v>0.75</v>
      </c>
      <c r="K14" s="104">
        <f t="shared" si="0"/>
        <v>230.91249999999997</v>
      </c>
      <c r="L14" s="104">
        <f t="shared" si="1"/>
        <v>277.09499999999997</v>
      </c>
      <c r="M14" s="32" t="s">
        <v>168</v>
      </c>
      <c r="N14" s="109">
        <f t="shared" si="2"/>
        <v>230.91249999999997</v>
      </c>
    </row>
    <row r="15" spans="1:14" x14ac:dyDescent="0.25">
      <c r="A15" s="80" t="s">
        <v>1928</v>
      </c>
      <c r="B15" s="28" t="s">
        <v>47</v>
      </c>
      <c r="C15" s="6" t="s">
        <v>48</v>
      </c>
      <c r="D15" s="2" t="s">
        <v>833</v>
      </c>
      <c r="E15" s="22" t="s">
        <v>816</v>
      </c>
      <c r="F15" s="28" t="s">
        <v>831</v>
      </c>
      <c r="G15" s="22" t="s">
        <v>834</v>
      </c>
      <c r="H15" s="22" t="s">
        <v>167</v>
      </c>
      <c r="I15" s="29">
        <v>142.94999999999999</v>
      </c>
      <c r="J15" s="30">
        <v>0.75</v>
      </c>
      <c r="K15" s="104">
        <f t="shared" si="0"/>
        <v>250.16249999999997</v>
      </c>
      <c r="L15" s="104">
        <f t="shared" si="1"/>
        <v>300.19499999999994</v>
      </c>
      <c r="M15" s="32" t="s">
        <v>168</v>
      </c>
      <c r="N15" s="109">
        <f t="shared" si="2"/>
        <v>250.16249999999997</v>
      </c>
    </row>
    <row r="16" spans="1:14" x14ac:dyDescent="0.25">
      <c r="A16" s="80" t="s">
        <v>1929</v>
      </c>
      <c r="B16" s="28" t="s">
        <v>47</v>
      </c>
      <c r="C16" s="6" t="s">
        <v>319</v>
      </c>
      <c r="D16" s="2" t="s">
        <v>835</v>
      </c>
      <c r="E16" s="22" t="s">
        <v>836</v>
      </c>
      <c r="F16" s="28" t="s">
        <v>837</v>
      </c>
      <c r="G16" s="22" t="s">
        <v>838</v>
      </c>
      <c r="H16" s="22" t="s">
        <v>167</v>
      </c>
      <c r="I16" s="29">
        <v>54.95</v>
      </c>
      <c r="J16" s="30">
        <v>0.75</v>
      </c>
      <c r="K16" s="104">
        <f t="shared" si="0"/>
        <v>96.162500000000009</v>
      </c>
      <c r="L16" s="104">
        <f t="shared" si="1"/>
        <v>115.39500000000001</v>
      </c>
      <c r="M16" s="32" t="s">
        <v>168</v>
      </c>
      <c r="N16" s="109">
        <f t="shared" si="2"/>
        <v>96.162500000000009</v>
      </c>
    </row>
    <row r="17" spans="1:14" x14ac:dyDescent="0.25">
      <c r="A17" s="80" t="s">
        <v>1930</v>
      </c>
      <c r="B17" s="28" t="s">
        <v>47</v>
      </c>
      <c r="C17" s="6" t="s">
        <v>324</v>
      </c>
      <c r="D17" s="2" t="s">
        <v>839</v>
      </c>
      <c r="E17" s="22" t="s">
        <v>836</v>
      </c>
      <c r="F17" s="28" t="s">
        <v>840</v>
      </c>
      <c r="G17" s="22" t="s">
        <v>841</v>
      </c>
      <c r="H17" s="22" t="s">
        <v>167</v>
      </c>
      <c r="I17" s="29">
        <v>153.94999999999999</v>
      </c>
      <c r="J17" s="30">
        <v>0.75</v>
      </c>
      <c r="K17" s="104">
        <f t="shared" si="0"/>
        <v>269.41249999999997</v>
      </c>
      <c r="L17" s="104">
        <f t="shared" si="1"/>
        <v>323.29499999999996</v>
      </c>
      <c r="M17" s="32" t="s">
        <v>168</v>
      </c>
      <c r="N17" s="109">
        <f t="shared" si="2"/>
        <v>269.41249999999997</v>
      </c>
    </row>
    <row r="18" spans="1:14" x14ac:dyDescent="0.25">
      <c r="A18" s="80" t="s">
        <v>1931</v>
      </c>
      <c r="B18" s="28" t="s">
        <v>47</v>
      </c>
      <c r="C18" s="6" t="s">
        <v>324</v>
      </c>
      <c r="D18" s="2" t="s">
        <v>842</v>
      </c>
      <c r="E18" s="22" t="s">
        <v>836</v>
      </c>
      <c r="F18" s="28" t="s">
        <v>843</v>
      </c>
      <c r="G18" s="22" t="s">
        <v>844</v>
      </c>
      <c r="H18" s="22" t="s">
        <v>167</v>
      </c>
      <c r="I18" s="29">
        <v>186.95</v>
      </c>
      <c r="J18" s="30">
        <v>0.75</v>
      </c>
      <c r="K18" s="104">
        <f t="shared" si="0"/>
        <v>327.16249999999997</v>
      </c>
      <c r="L18" s="104">
        <f t="shared" si="1"/>
        <v>392.59499999999997</v>
      </c>
      <c r="M18" s="32" t="s">
        <v>168</v>
      </c>
      <c r="N18" s="109">
        <f t="shared" si="2"/>
        <v>327.16249999999997</v>
      </c>
    </row>
    <row r="19" spans="1:14" x14ac:dyDescent="0.25">
      <c r="A19" s="80" t="s">
        <v>1932</v>
      </c>
      <c r="B19" s="28" t="s">
        <v>47</v>
      </c>
      <c r="C19" s="6" t="s">
        <v>324</v>
      </c>
      <c r="D19" s="2" t="s">
        <v>845</v>
      </c>
      <c r="E19" s="22" t="s">
        <v>836</v>
      </c>
      <c r="F19" s="28" t="s">
        <v>846</v>
      </c>
      <c r="G19" s="22" t="s">
        <v>847</v>
      </c>
      <c r="H19" s="22" t="s">
        <v>167</v>
      </c>
      <c r="I19" s="29">
        <v>164.95</v>
      </c>
      <c r="J19" s="30">
        <v>0.75</v>
      </c>
      <c r="K19" s="103">
        <f t="shared" si="0"/>
        <v>288.66249999999997</v>
      </c>
      <c r="L19" s="103">
        <f t="shared" si="1"/>
        <v>346.39499999999992</v>
      </c>
      <c r="M19" s="32" t="s">
        <v>168</v>
      </c>
      <c r="N19" s="109">
        <f t="shared" si="2"/>
        <v>288.66249999999997</v>
      </c>
    </row>
    <row r="20" spans="1:14" x14ac:dyDescent="0.25">
      <c r="A20" s="6" t="s">
        <v>1933</v>
      </c>
      <c r="B20" s="28" t="s">
        <v>47</v>
      </c>
      <c r="C20" s="6" t="s">
        <v>347</v>
      </c>
      <c r="D20" s="2" t="s">
        <v>848</v>
      </c>
      <c r="E20" s="22" t="s">
        <v>836</v>
      </c>
      <c r="F20" s="28" t="s">
        <v>849</v>
      </c>
      <c r="G20" s="33" t="s">
        <v>850</v>
      </c>
      <c r="H20" s="22" t="s">
        <v>167</v>
      </c>
      <c r="I20" s="29">
        <v>224.95</v>
      </c>
      <c r="J20" s="30">
        <v>0.75</v>
      </c>
      <c r="K20" s="103">
        <f t="shared" si="0"/>
        <v>393.66249999999997</v>
      </c>
      <c r="L20" s="103">
        <f t="shared" si="1"/>
        <v>472.39499999999992</v>
      </c>
      <c r="M20" s="32" t="s">
        <v>168</v>
      </c>
      <c r="N20" s="109">
        <f t="shared" si="2"/>
        <v>393.66249999999997</v>
      </c>
    </row>
    <row r="21" spans="1:14" x14ac:dyDescent="0.25">
      <c r="A21" s="80" t="s">
        <v>1934</v>
      </c>
      <c r="B21" s="28" t="s">
        <v>47</v>
      </c>
      <c r="C21" s="6" t="s">
        <v>48</v>
      </c>
      <c r="D21" s="2" t="s">
        <v>830</v>
      </c>
      <c r="E21" s="22" t="s">
        <v>851</v>
      </c>
      <c r="F21" s="28" t="s">
        <v>852</v>
      </c>
      <c r="G21" s="22" t="s">
        <v>853</v>
      </c>
      <c r="H21" s="22" t="s">
        <v>167</v>
      </c>
      <c r="I21" s="29">
        <v>219.95</v>
      </c>
      <c r="J21" s="30">
        <v>0.75</v>
      </c>
      <c r="K21" s="104">
        <f t="shared" si="0"/>
        <v>384.91249999999997</v>
      </c>
      <c r="L21" s="104">
        <f t="shared" si="1"/>
        <v>461.89499999999992</v>
      </c>
      <c r="M21" s="32" t="s">
        <v>168</v>
      </c>
      <c r="N21" s="109">
        <f t="shared" si="2"/>
        <v>384.91249999999997</v>
      </c>
    </row>
    <row r="22" spans="1:14" x14ac:dyDescent="0.25">
      <c r="A22" s="80" t="s">
        <v>1935</v>
      </c>
      <c r="B22" s="28" t="s">
        <v>47</v>
      </c>
      <c r="C22" s="6" t="s">
        <v>48</v>
      </c>
      <c r="D22" s="2" t="s">
        <v>833</v>
      </c>
      <c r="E22" s="22" t="s">
        <v>851</v>
      </c>
      <c r="F22" s="28" t="s">
        <v>852</v>
      </c>
      <c r="G22" s="22" t="s">
        <v>854</v>
      </c>
      <c r="H22" s="22" t="s">
        <v>167</v>
      </c>
      <c r="I22" s="29">
        <v>230.95</v>
      </c>
      <c r="J22" s="30">
        <v>0.75</v>
      </c>
      <c r="K22" s="104">
        <f t="shared" si="0"/>
        <v>404.16249999999997</v>
      </c>
      <c r="L22" s="104">
        <f t="shared" si="1"/>
        <v>484.99499999999995</v>
      </c>
      <c r="M22" s="32" t="s">
        <v>168</v>
      </c>
      <c r="N22" s="109">
        <f t="shared" si="2"/>
        <v>404.16249999999997</v>
      </c>
    </row>
    <row r="23" spans="1:14" x14ac:dyDescent="0.25">
      <c r="A23" s="80" t="s">
        <v>1936</v>
      </c>
      <c r="B23" s="28" t="s">
        <v>47</v>
      </c>
      <c r="C23" s="6" t="s">
        <v>48</v>
      </c>
      <c r="D23" s="2" t="s">
        <v>855</v>
      </c>
      <c r="E23" s="22" t="s">
        <v>851</v>
      </c>
      <c r="F23" s="28" t="s">
        <v>852</v>
      </c>
      <c r="G23" s="22" t="s">
        <v>856</v>
      </c>
      <c r="H23" s="22" t="s">
        <v>167</v>
      </c>
      <c r="I23" s="29">
        <v>258.45</v>
      </c>
      <c r="J23" s="30">
        <v>0.75</v>
      </c>
      <c r="K23" s="103">
        <f t="shared" si="0"/>
        <v>452.28749999999997</v>
      </c>
      <c r="L23" s="103">
        <f t="shared" si="1"/>
        <v>542.74499999999989</v>
      </c>
      <c r="M23" s="32" t="s">
        <v>168</v>
      </c>
      <c r="N23" s="109">
        <f t="shared" si="2"/>
        <v>452.28749999999997</v>
      </c>
    </row>
    <row r="24" spans="1:14" x14ac:dyDescent="0.25">
      <c r="A24" s="6" t="s">
        <v>1937</v>
      </c>
      <c r="B24" s="22" t="s">
        <v>163</v>
      </c>
      <c r="C24" s="6" t="s">
        <v>48</v>
      </c>
      <c r="D24" s="28" t="s">
        <v>857</v>
      </c>
      <c r="E24" s="22" t="s">
        <v>858</v>
      </c>
      <c r="F24" s="28" t="s">
        <v>859</v>
      </c>
      <c r="G24" s="33" t="s">
        <v>860</v>
      </c>
      <c r="H24" s="22" t="s">
        <v>167</v>
      </c>
      <c r="I24" s="29">
        <v>164.95</v>
      </c>
      <c r="J24" s="30">
        <v>0.75</v>
      </c>
      <c r="K24" s="103">
        <f t="shared" si="0"/>
        <v>288.66249999999997</v>
      </c>
      <c r="L24" s="103">
        <f t="shared" si="1"/>
        <v>346.39499999999992</v>
      </c>
      <c r="M24" s="32" t="s">
        <v>168</v>
      </c>
      <c r="N24" s="109">
        <f t="shared" si="2"/>
        <v>288.66249999999997</v>
      </c>
    </row>
    <row r="25" spans="1:14" x14ac:dyDescent="0.25">
      <c r="A25" s="6" t="s">
        <v>1938</v>
      </c>
      <c r="B25" s="22" t="s">
        <v>163</v>
      </c>
      <c r="C25" s="6" t="s">
        <v>861</v>
      </c>
      <c r="D25" s="28" t="s">
        <v>862</v>
      </c>
      <c r="E25" s="22" t="s">
        <v>858</v>
      </c>
      <c r="F25" s="28" t="s">
        <v>863</v>
      </c>
      <c r="G25" s="33" t="s">
        <v>864</v>
      </c>
      <c r="H25" s="22" t="s">
        <v>167</v>
      </c>
      <c r="I25" s="29">
        <v>142.94999999999999</v>
      </c>
      <c r="J25" s="30">
        <v>0.75</v>
      </c>
      <c r="K25" s="104">
        <f t="shared" si="0"/>
        <v>250.16249999999997</v>
      </c>
      <c r="L25" s="104">
        <f t="shared" si="1"/>
        <v>300.19499999999994</v>
      </c>
      <c r="M25" s="32" t="s">
        <v>168</v>
      </c>
      <c r="N25" s="109">
        <f t="shared" si="2"/>
        <v>250.16249999999997</v>
      </c>
    </row>
    <row r="26" spans="1:14" x14ac:dyDescent="0.25">
      <c r="A26" s="80" t="s">
        <v>1939</v>
      </c>
      <c r="B26" s="22" t="s">
        <v>163</v>
      </c>
      <c r="C26" s="6" t="s">
        <v>164</v>
      </c>
      <c r="D26" s="28" t="s">
        <v>865</v>
      </c>
      <c r="E26" s="22" t="s">
        <v>858</v>
      </c>
      <c r="F26" s="28" t="s">
        <v>866</v>
      </c>
      <c r="G26" s="22" t="s">
        <v>867</v>
      </c>
      <c r="H26" s="22" t="s">
        <v>167</v>
      </c>
      <c r="I26" s="29">
        <v>54.95</v>
      </c>
      <c r="J26" s="30">
        <v>0.75</v>
      </c>
      <c r="K26" s="104">
        <f t="shared" si="0"/>
        <v>96.162500000000009</v>
      </c>
      <c r="L26" s="104">
        <f t="shared" si="1"/>
        <v>115.39500000000001</v>
      </c>
      <c r="M26" s="32" t="s">
        <v>168</v>
      </c>
      <c r="N26" s="109">
        <f t="shared" si="2"/>
        <v>96.162500000000009</v>
      </c>
    </row>
    <row r="27" spans="1:14" x14ac:dyDescent="0.25">
      <c r="A27" s="6" t="s">
        <v>1940</v>
      </c>
      <c r="B27" s="22" t="s">
        <v>163</v>
      </c>
      <c r="C27" s="6" t="s">
        <v>146</v>
      </c>
      <c r="D27" s="28" t="s">
        <v>868</v>
      </c>
      <c r="E27" s="22" t="s">
        <v>869</v>
      </c>
      <c r="F27" s="28" t="s">
        <v>870</v>
      </c>
      <c r="G27" s="33" t="s">
        <v>871</v>
      </c>
      <c r="H27" s="22" t="s">
        <v>167</v>
      </c>
      <c r="I27" s="29">
        <v>15.25</v>
      </c>
      <c r="J27" s="30">
        <v>0.75</v>
      </c>
      <c r="K27" s="104">
        <f t="shared" si="0"/>
        <v>26.6875</v>
      </c>
      <c r="L27" s="104">
        <f t="shared" si="1"/>
        <v>32.024999999999999</v>
      </c>
      <c r="M27" s="32" t="s">
        <v>394</v>
      </c>
      <c r="N27" s="109">
        <f t="shared" si="2"/>
        <v>26.6875</v>
      </c>
    </row>
    <row r="28" spans="1:14" x14ac:dyDescent="0.25">
      <c r="A28" s="6" t="s">
        <v>1941</v>
      </c>
      <c r="B28" s="22" t="s">
        <v>163</v>
      </c>
      <c r="C28" s="6" t="s">
        <v>146</v>
      </c>
      <c r="D28" s="28" t="s">
        <v>868</v>
      </c>
      <c r="E28" s="22" t="s">
        <v>872</v>
      </c>
      <c r="F28" s="28" t="s">
        <v>873</v>
      </c>
      <c r="G28" s="33" t="s">
        <v>874</v>
      </c>
      <c r="H28" s="22" t="s">
        <v>167</v>
      </c>
      <c r="I28" s="29">
        <v>17.75</v>
      </c>
      <c r="J28" s="30">
        <v>0.75</v>
      </c>
      <c r="K28" s="103">
        <f t="shared" si="0"/>
        <v>31.0625</v>
      </c>
      <c r="L28" s="106">
        <f t="shared" si="1"/>
        <v>37.274999999999999</v>
      </c>
      <c r="M28" s="32" t="s">
        <v>394</v>
      </c>
      <c r="N28" s="109">
        <f t="shared" si="2"/>
        <v>31.0625</v>
      </c>
    </row>
    <row r="29" spans="1:14" x14ac:dyDescent="0.25">
      <c r="A29" s="6" t="s">
        <v>1942</v>
      </c>
      <c r="B29" s="28" t="s">
        <v>47</v>
      </c>
      <c r="C29" s="6" t="s">
        <v>875</v>
      </c>
      <c r="D29" s="22" t="s">
        <v>876</v>
      </c>
      <c r="E29" s="22" t="s">
        <v>876</v>
      </c>
      <c r="F29" s="28" t="s">
        <v>877</v>
      </c>
      <c r="G29" s="28" t="s">
        <v>878</v>
      </c>
      <c r="H29" s="22" t="s">
        <v>167</v>
      </c>
      <c r="I29" s="29">
        <v>415</v>
      </c>
      <c r="J29" s="30">
        <v>0.75</v>
      </c>
      <c r="K29" s="103">
        <f t="shared" si="0"/>
        <v>726.25</v>
      </c>
      <c r="L29" s="103">
        <f t="shared" si="1"/>
        <v>871.5</v>
      </c>
      <c r="M29" s="32" t="s">
        <v>394</v>
      </c>
      <c r="N29" s="109">
        <f t="shared" si="2"/>
        <v>726.25</v>
      </c>
    </row>
    <row r="30" spans="1:14" x14ac:dyDescent="0.25">
      <c r="A30" s="80" t="s">
        <v>1943</v>
      </c>
      <c r="B30" s="28" t="s">
        <v>47</v>
      </c>
      <c r="C30" s="6" t="s">
        <v>875</v>
      </c>
      <c r="D30" s="22" t="s">
        <v>876</v>
      </c>
      <c r="E30" s="22" t="s">
        <v>876</v>
      </c>
      <c r="F30" s="28" t="s">
        <v>879</v>
      </c>
      <c r="G30" s="28" t="s">
        <v>880</v>
      </c>
      <c r="H30" s="22" t="s">
        <v>167</v>
      </c>
      <c r="I30" s="29">
        <v>450</v>
      </c>
      <c r="J30" s="30">
        <v>0.75</v>
      </c>
      <c r="K30" s="103">
        <f t="shared" si="0"/>
        <v>787.5</v>
      </c>
      <c r="L30" s="103">
        <f t="shared" si="1"/>
        <v>945</v>
      </c>
      <c r="M30" s="32" t="s">
        <v>394</v>
      </c>
      <c r="N30" s="109">
        <f t="shared" si="2"/>
        <v>787.5</v>
      </c>
    </row>
    <row r="31" spans="1:14" x14ac:dyDescent="0.25">
      <c r="A31" s="80" t="s">
        <v>1944</v>
      </c>
      <c r="B31" s="28" t="s">
        <v>47</v>
      </c>
      <c r="C31" s="6" t="s">
        <v>875</v>
      </c>
      <c r="D31" s="22" t="s">
        <v>876</v>
      </c>
      <c r="E31" s="22" t="s">
        <v>876</v>
      </c>
      <c r="F31" s="28" t="s">
        <v>881</v>
      </c>
      <c r="G31" s="28" t="s">
        <v>882</v>
      </c>
      <c r="H31" s="22" t="s">
        <v>167</v>
      </c>
      <c r="I31" s="29">
        <v>490</v>
      </c>
      <c r="J31" s="30">
        <v>0.75</v>
      </c>
      <c r="K31" s="103">
        <f t="shared" si="0"/>
        <v>857.5</v>
      </c>
      <c r="L31" s="103">
        <f t="shared" si="1"/>
        <v>1029</v>
      </c>
      <c r="M31" s="32" t="s">
        <v>394</v>
      </c>
      <c r="N31" s="109">
        <f t="shared" si="2"/>
        <v>857.5</v>
      </c>
    </row>
    <row r="32" spans="1:14" x14ac:dyDescent="0.25">
      <c r="A32" s="80" t="s">
        <v>1945</v>
      </c>
      <c r="B32" s="28" t="s">
        <v>47</v>
      </c>
      <c r="C32" s="6" t="s">
        <v>875</v>
      </c>
      <c r="D32" s="22" t="s">
        <v>876</v>
      </c>
      <c r="E32" s="22" t="s">
        <v>876</v>
      </c>
      <c r="F32" s="28" t="s">
        <v>883</v>
      </c>
      <c r="G32" s="28" t="s">
        <v>884</v>
      </c>
      <c r="H32" s="22" t="s">
        <v>167</v>
      </c>
      <c r="I32" s="29">
        <v>565</v>
      </c>
      <c r="J32" s="30">
        <v>0.75</v>
      </c>
      <c r="K32" s="103">
        <f t="shared" si="0"/>
        <v>988.75</v>
      </c>
      <c r="L32" s="103">
        <f t="shared" si="1"/>
        <v>1186.5</v>
      </c>
      <c r="M32" s="32" t="s">
        <v>394</v>
      </c>
      <c r="N32" s="109">
        <f t="shared" si="2"/>
        <v>988.75</v>
      </c>
    </row>
    <row r="33" spans="1:14" x14ac:dyDescent="0.25">
      <c r="A33" s="80" t="s">
        <v>1946</v>
      </c>
      <c r="B33" s="28" t="s">
        <v>47</v>
      </c>
      <c r="C33" s="6" t="s">
        <v>875</v>
      </c>
      <c r="D33" s="22" t="s">
        <v>885</v>
      </c>
      <c r="E33" s="22" t="s">
        <v>885</v>
      </c>
      <c r="F33" s="28" t="s">
        <v>886</v>
      </c>
      <c r="G33" s="28" t="s">
        <v>887</v>
      </c>
      <c r="H33" s="22" t="s">
        <v>167</v>
      </c>
      <c r="I33" s="29">
        <v>165</v>
      </c>
      <c r="J33" s="30">
        <v>0.75</v>
      </c>
      <c r="K33" s="103">
        <f t="shared" si="0"/>
        <v>288.75</v>
      </c>
      <c r="L33" s="103">
        <f t="shared" si="1"/>
        <v>346.5</v>
      </c>
      <c r="M33" s="32" t="s">
        <v>394</v>
      </c>
      <c r="N33" s="109">
        <f t="shared" si="2"/>
        <v>288.75</v>
      </c>
    </row>
    <row r="34" spans="1:14" x14ac:dyDescent="0.25">
      <c r="A34" s="80" t="s">
        <v>1947</v>
      </c>
      <c r="B34" s="28" t="s">
        <v>47</v>
      </c>
      <c r="C34" s="6" t="s">
        <v>875</v>
      </c>
      <c r="D34" s="22" t="s">
        <v>885</v>
      </c>
      <c r="E34" s="22" t="s">
        <v>885</v>
      </c>
      <c r="F34" s="28" t="s">
        <v>888</v>
      </c>
      <c r="G34" s="28" t="s">
        <v>889</v>
      </c>
      <c r="H34" s="22" t="s">
        <v>167</v>
      </c>
      <c r="I34" s="29">
        <v>200</v>
      </c>
      <c r="J34" s="30">
        <v>0.75</v>
      </c>
      <c r="K34" s="103">
        <f t="shared" si="0"/>
        <v>350</v>
      </c>
      <c r="L34" s="103">
        <f t="shared" si="1"/>
        <v>420</v>
      </c>
      <c r="M34" s="32" t="s">
        <v>394</v>
      </c>
      <c r="N34" s="109">
        <f t="shared" si="2"/>
        <v>350</v>
      </c>
    </row>
    <row r="35" spans="1:14" x14ac:dyDescent="0.25">
      <c r="A35" s="80" t="s">
        <v>1948</v>
      </c>
      <c r="B35" s="28" t="s">
        <v>47</v>
      </c>
      <c r="C35" s="6" t="s">
        <v>875</v>
      </c>
      <c r="D35" s="22" t="s">
        <v>885</v>
      </c>
      <c r="E35" s="22" t="s">
        <v>885</v>
      </c>
      <c r="F35" s="28" t="s">
        <v>890</v>
      </c>
      <c r="G35" s="28" t="s">
        <v>891</v>
      </c>
      <c r="H35" s="22" t="s">
        <v>167</v>
      </c>
      <c r="I35" s="29">
        <v>240</v>
      </c>
      <c r="J35" s="30">
        <v>0.75</v>
      </c>
      <c r="K35" s="103">
        <f t="shared" si="0"/>
        <v>420</v>
      </c>
      <c r="L35" s="103">
        <f t="shared" si="1"/>
        <v>504</v>
      </c>
      <c r="M35" s="32" t="s">
        <v>394</v>
      </c>
      <c r="N35" s="109">
        <f t="shared" si="2"/>
        <v>420</v>
      </c>
    </row>
    <row r="36" spans="1:14" x14ac:dyDescent="0.25">
      <c r="A36" s="80" t="s">
        <v>1949</v>
      </c>
      <c r="B36" s="28" t="s">
        <v>47</v>
      </c>
      <c r="C36" s="6" t="s">
        <v>875</v>
      </c>
      <c r="D36" s="22" t="s">
        <v>885</v>
      </c>
      <c r="E36" s="22" t="s">
        <v>885</v>
      </c>
      <c r="F36" s="28" t="s">
        <v>892</v>
      </c>
      <c r="G36" s="28" t="s">
        <v>893</v>
      </c>
      <c r="H36" s="22" t="s">
        <v>167</v>
      </c>
      <c r="I36" s="29">
        <v>315</v>
      </c>
      <c r="J36" s="30">
        <v>0.75</v>
      </c>
      <c r="K36" s="103">
        <f t="shared" si="0"/>
        <v>551.25</v>
      </c>
      <c r="L36" s="103">
        <f t="shared" si="1"/>
        <v>661.5</v>
      </c>
      <c r="M36" s="32" t="s">
        <v>394</v>
      </c>
      <c r="N36" s="109">
        <f t="shared" si="2"/>
        <v>551.25</v>
      </c>
    </row>
    <row r="37" spans="1:14" x14ac:dyDescent="0.25">
      <c r="A37" s="80" t="s">
        <v>1950</v>
      </c>
      <c r="B37" s="28" t="s">
        <v>47</v>
      </c>
      <c r="C37" s="6" t="s">
        <v>875</v>
      </c>
      <c r="D37" s="22" t="s">
        <v>894</v>
      </c>
      <c r="E37" s="22" t="s">
        <v>894</v>
      </c>
      <c r="F37" s="28" t="s">
        <v>895</v>
      </c>
      <c r="G37" s="28" t="s">
        <v>896</v>
      </c>
      <c r="H37" s="22" t="s">
        <v>167</v>
      </c>
      <c r="I37" s="29">
        <v>295</v>
      </c>
      <c r="J37" s="30">
        <v>0.75</v>
      </c>
      <c r="K37" s="104">
        <f t="shared" si="0"/>
        <v>516.25</v>
      </c>
      <c r="L37" s="104">
        <f t="shared" si="1"/>
        <v>619.5</v>
      </c>
      <c r="M37" s="32" t="s">
        <v>394</v>
      </c>
      <c r="N37" s="109">
        <f t="shared" si="2"/>
        <v>516.25</v>
      </c>
    </row>
    <row r="38" spans="1:14" x14ac:dyDescent="0.25">
      <c r="A38" s="80" t="s">
        <v>1951</v>
      </c>
      <c r="B38" s="28" t="s">
        <v>47</v>
      </c>
      <c r="C38" s="6" t="s">
        <v>875</v>
      </c>
      <c r="D38" s="22" t="s">
        <v>894</v>
      </c>
      <c r="E38" s="22" t="s">
        <v>894</v>
      </c>
      <c r="F38" s="28" t="s">
        <v>897</v>
      </c>
      <c r="G38" s="28" t="s">
        <v>898</v>
      </c>
      <c r="H38" s="22" t="s">
        <v>167</v>
      </c>
      <c r="I38" s="29">
        <v>330</v>
      </c>
      <c r="J38" s="30">
        <v>0.75</v>
      </c>
      <c r="K38" s="104">
        <f t="shared" si="0"/>
        <v>577.5</v>
      </c>
      <c r="L38" s="104">
        <f t="shared" si="1"/>
        <v>693</v>
      </c>
      <c r="M38" s="32" t="s">
        <v>394</v>
      </c>
      <c r="N38" s="109">
        <f t="shared" si="2"/>
        <v>577.5</v>
      </c>
    </row>
    <row r="39" spans="1:14" x14ac:dyDescent="0.25">
      <c r="A39" s="80" t="s">
        <v>1952</v>
      </c>
      <c r="B39" s="28" t="s">
        <v>47</v>
      </c>
      <c r="C39" s="6" t="s">
        <v>875</v>
      </c>
      <c r="D39" s="22" t="s">
        <v>894</v>
      </c>
      <c r="E39" s="22" t="s">
        <v>894</v>
      </c>
      <c r="F39" s="28" t="s">
        <v>899</v>
      </c>
      <c r="G39" s="28" t="s">
        <v>900</v>
      </c>
      <c r="H39" s="22" t="s">
        <v>167</v>
      </c>
      <c r="I39" s="29">
        <v>370</v>
      </c>
      <c r="J39" s="30">
        <v>0.75</v>
      </c>
      <c r="K39" s="103">
        <f t="shared" si="0"/>
        <v>647.5</v>
      </c>
      <c r="L39" s="103">
        <f t="shared" si="1"/>
        <v>777</v>
      </c>
      <c r="M39" s="32" t="s">
        <v>394</v>
      </c>
      <c r="N39" s="109">
        <f t="shared" si="2"/>
        <v>647.5</v>
      </c>
    </row>
    <row r="40" spans="1:14" x14ac:dyDescent="0.25">
      <c r="A40" s="80" t="s">
        <v>1953</v>
      </c>
      <c r="B40" s="28" t="s">
        <v>47</v>
      </c>
      <c r="C40" s="6" t="s">
        <v>875</v>
      </c>
      <c r="D40" s="22" t="s">
        <v>894</v>
      </c>
      <c r="E40" s="22" t="s">
        <v>894</v>
      </c>
      <c r="F40" s="28" t="s">
        <v>901</v>
      </c>
      <c r="G40" s="28" t="s">
        <v>902</v>
      </c>
      <c r="H40" s="22" t="s">
        <v>167</v>
      </c>
      <c r="I40" s="29">
        <v>445</v>
      </c>
      <c r="J40" s="30">
        <v>0.75</v>
      </c>
      <c r="K40" s="103">
        <f t="shared" si="0"/>
        <v>778.75</v>
      </c>
      <c r="L40" s="103">
        <f t="shared" si="1"/>
        <v>934.5</v>
      </c>
      <c r="M40" s="32" t="s">
        <v>394</v>
      </c>
      <c r="N40" s="109">
        <f t="shared" si="2"/>
        <v>778.75</v>
      </c>
    </row>
    <row r="41" spans="1:14" x14ac:dyDescent="0.25">
      <c r="A41" s="80" t="s">
        <v>1954</v>
      </c>
      <c r="B41" s="28" t="s">
        <v>47</v>
      </c>
      <c r="C41" s="6" t="s">
        <v>875</v>
      </c>
      <c r="D41" s="22" t="s">
        <v>903</v>
      </c>
      <c r="E41" s="22" t="s">
        <v>903</v>
      </c>
      <c r="F41" s="28" t="s">
        <v>904</v>
      </c>
      <c r="G41" s="28" t="s">
        <v>905</v>
      </c>
      <c r="H41" s="22" t="s">
        <v>167</v>
      </c>
      <c r="I41" s="29">
        <v>235</v>
      </c>
      <c r="J41" s="30">
        <v>0.75</v>
      </c>
      <c r="K41" s="104">
        <f t="shared" si="0"/>
        <v>411.25</v>
      </c>
      <c r="L41" s="104">
        <f t="shared" si="1"/>
        <v>493.5</v>
      </c>
      <c r="M41" s="32" t="s">
        <v>394</v>
      </c>
      <c r="N41" s="109">
        <f t="shared" si="2"/>
        <v>411.25</v>
      </c>
    </row>
    <row r="42" spans="1:14" x14ac:dyDescent="0.25">
      <c r="A42" s="80" t="s">
        <v>1955</v>
      </c>
      <c r="B42" s="28" t="s">
        <v>47</v>
      </c>
      <c r="C42" s="6" t="s">
        <v>875</v>
      </c>
      <c r="D42" s="22" t="s">
        <v>903</v>
      </c>
      <c r="E42" s="22" t="s">
        <v>903</v>
      </c>
      <c r="F42" s="28" t="s">
        <v>906</v>
      </c>
      <c r="G42" s="28" t="s">
        <v>907</v>
      </c>
      <c r="H42" s="22" t="s">
        <v>167</v>
      </c>
      <c r="I42" s="29">
        <v>270</v>
      </c>
      <c r="J42" s="30">
        <v>0.75</v>
      </c>
      <c r="K42" s="103">
        <f t="shared" si="0"/>
        <v>472.5</v>
      </c>
      <c r="L42" s="103">
        <f t="shared" si="1"/>
        <v>567</v>
      </c>
      <c r="M42" s="32" t="s">
        <v>394</v>
      </c>
      <c r="N42" s="109">
        <f t="shared" si="2"/>
        <v>472.5</v>
      </c>
    </row>
    <row r="43" spans="1:14" x14ac:dyDescent="0.25">
      <c r="A43" s="80" t="s">
        <v>1956</v>
      </c>
      <c r="B43" s="28" t="s">
        <v>47</v>
      </c>
      <c r="C43" s="6" t="s">
        <v>875</v>
      </c>
      <c r="D43" s="22" t="s">
        <v>903</v>
      </c>
      <c r="E43" s="22" t="s">
        <v>903</v>
      </c>
      <c r="F43" s="28" t="s">
        <v>908</v>
      </c>
      <c r="G43" s="28" t="s">
        <v>909</v>
      </c>
      <c r="H43" s="22" t="s">
        <v>167</v>
      </c>
      <c r="I43" s="29">
        <v>310</v>
      </c>
      <c r="J43" s="30">
        <v>0.75</v>
      </c>
      <c r="K43" s="104">
        <f t="shared" si="0"/>
        <v>542.5</v>
      </c>
      <c r="L43" s="104">
        <f t="shared" si="1"/>
        <v>651</v>
      </c>
      <c r="M43" s="32" t="s">
        <v>394</v>
      </c>
      <c r="N43" s="109">
        <f t="shared" si="2"/>
        <v>542.5</v>
      </c>
    </row>
    <row r="44" spans="1:14" x14ac:dyDescent="0.25">
      <c r="A44" s="80" t="s">
        <v>1957</v>
      </c>
      <c r="B44" s="28" t="s">
        <v>47</v>
      </c>
      <c r="C44" s="6" t="s">
        <v>875</v>
      </c>
      <c r="D44" s="22" t="s">
        <v>903</v>
      </c>
      <c r="E44" s="22" t="s">
        <v>903</v>
      </c>
      <c r="F44" s="28" t="s">
        <v>910</v>
      </c>
      <c r="G44" s="28" t="s">
        <v>911</v>
      </c>
      <c r="H44" s="22" t="s">
        <v>167</v>
      </c>
      <c r="I44" s="29">
        <v>385</v>
      </c>
      <c r="J44" s="30">
        <v>0.75</v>
      </c>
      <c r="K44" s="104">
        <f t="shared" si="0"/>
        <v>673.75</v>
      </c>
      <c r="L44" s="104">
        <f t="shared" si="1"/>
        <v>808.5</v>
      </c>
      <c r="M44" s="32" t="s">
        <v>394</v>
      </c>
      <c r="N44" s="109">
        <f t="shared" si="2"/>
        <v>673.75</v>
      </c>
    </row>
    <row r="45" spans="1:14" x14ac:dyDescent="0.25">
      <c r="A45" s="80" t="s">
        <v>1958</v>
      </c>
      <c r="B45" s="28" t="s">
        <v>47</v>
      </c>
      <c r="C45" s="28" t="s">
        <v>912</v>
      </c>
      <c r="D45" s="22" t="s">
        <v>913</v>
      </c>
      <c r="E45" s="22" t="s">
        <v>913</v>
      </c>
      <c r="F45" s="28" t="s">
        <v>914</v>
      </c>
      <c r="G45" s="28" t="s">
        <v>915</v>
      </c>
      <c r="H45" s="22" t="s">
        <v>167</v>
      </c>
      <c r="I45" s="29">
        <v>30</v>
      </c>
      <c r="J45" s="30">
        <v>0.75</v>
      </c>
      <c r="K45" s="104">
        <f t="shared" si="0"/>
        <v>52.5</v>
      </c>
      <c r="L45" s="104">
        <f t="shared" si="1"/>
        <v>63</v>
      </c>
      <c r="M45" s="32" t="s">
        <v>394</v>
      </c>
      <c r="N45" s="109">
        <f t="shared" si="2"/>
        <v>52.5</v>
      </c>
    </row>
    <row r="46" spans="1:14" x14ac:dyDescent="0.25">
      <c r="A46" s="80" t="s">
        <v>1959</v>
      </c>
      <c r="B46" s="28" t="s">
        <v>47</v>
      </c>
      <c r="C46" s="28" t="s">
        <v>912</v>
      </c>
      <c r="D46" s="22" t="s">
        <v>913</v>
      </c>
      <c r="E46" s="22" t="s">
        <v>913</v>
      </c>
      <c r="F46" s="28" t="s">
        <v>916</v>
      </c>
      <c r="G46" s="28" t="s">
        <v>917</v>
      </c>
      <c r="H46" s="22" t="s">
        <v>167</v>
      </c>
      <c r="I46" s="29">
        <v>40</v>
      </c>
      <c r="J46" s="30">
        <v>0.75</v>
      </c>
      <c r="K46" s="104">
        <f t="shared" si="0"/>
        <v>70</v>
      </c>
      <c r="L46" s="104">
        <f t="shared" si="1"/>
        <v>84</v>
      </c>
      <c r="M46" s="32" t="s">
        <v>394</v>
      </c>
      <c r="N46" s="109">
        <f t="shared" si="2"/>
        <v>70</v>
      </c>
    </row>
    <row r="47" spans="1:14" x14ac:dyDescent="0.25">
      <c r="A47" s="80" t="s">
        <v>1960</v>
      </c>
      <c r="B47" s="28" t="s">
        <v>47</v>
      </c>
      <c r="C47" s="28" t="s">
        <v>912</v>
      </c>
      <c r="D47" s="22" t="s">
        <v>913</v>
      </c>
      <c r="E47" s="22" t="s">
        <v>913</v>
      </c>
      <c r="F47" s="28" t="s">
        <v>918</v>
      </c>
      <c r="G47" s="28" t="s">
        <v>919</v>
      </c>
      <c r="H47" s="22" t="s">
        <v>167</v>
      </c>
      <c r="I47" s="29">
        <v>50</v>
      </c>
      <c r="J47" s="30">
        <v>0.75</v>
      </c>
      <c r="K47" s="104">
        <f t="shared" si="0"/>
        <v>87.5</v>
      </c>
      <c r="L47" s="104">
        <f t="shared" si="1"/>
        <v>105</v>
      </c>
      <c r="M47" s="32" t="s">
        <v>394</v>
      </c>
      <c r="N47" s="109">
        <f t="shared" si="2"/>
        <v>87.5</v>
      </c>
    </row>
    <row r="48" spans="1:14" x14ac:dyDescent="0.25">
      <c r="A48" s="80" t="s">
        <v>1961</v>
      </c>
      <c r="B48" s="28" t="s">
        <v>47</v>
      </c>
      <c r="C48" s="28" t="s">
        <v>912</v>
      </c>
      <c r="D48" s="22" t="s">
        <v>913</v>
      </c>
      <c r="E48" s="22" t="s">
        <v>913</v>
      </c>
      <c r="F48" s="28" t="s">
        <v>920</v>
      </c>
      <c r="G48" s="28" t="s">
        <v>921</v>
      </c>
      <c r="H48" s="22" t="s">
        <v>167</v>
      </c>
      <c r="I48" s="29">
        <v>60</v>
      </c>
      <c r="J48" s="30">
        <v>0.75</v>
      </c>
      <c r="K48" s="104">
        <f t="shared" si="0"/>
        <v>105</v>
      </c>
      <c r="L48" s="104">
        <f t="shared" si="1"/>
        <v>126</v>
      </c>
      <c r="M48" s="32" t="s">
        <v>394</v>
      </c>
      <c r="N48" s="109">
        <f t="shared" si="2"/>
        <v>105</v>
      </c>
    </row>
    <row r="49" spans="1:14" x14ac:dyDescent="0.25">
      <c r="A49" s="80" t="s">
        <v>1962</v>
      </c>
      <c r="B49" s="28" t="s">
        <v>47</v>
      </c>
      <c r="C49" s="28" t="s">
        <v>912</v>
      </c>
      <c r="D49" s="22" t="s">
        <v>922</v>
      </c>
      <c r="E49" s="22" t="s">
        <v>922</v>
      </c>
      <c r="F49" s="28" t="s">
        <v>923</v>
      </c>
      <c r="G49" s="28" t="s">
        <v>924</v>
      </c>
      <c r="H49" s="22" t="s">
        <v>167</v>
      </c>
      <c r="I49" s="29">
        <v>30</v>
      </c>
      <c r="J49" s="30">
        <v>0.75</v>
      </c>
      <c r="K49" s="104">
        <f t="shared" si="0"/>
        <v>52.5</v>
      </c>
      <c r="L49" s="104">
        <f t="shared" si="1"/>
        <v>63</v>
      </c>
      <c r="M49" s="32" t="s">
        <v>394</v>
      </c>
      <c r="N49" s="109">
        <f t="shared" si="2"/>
        <v>52.5</v>
      </c>
    </row>
    <row r="50" spans="1:14" x14ac:dyDescent="0.25">
      <c r="A50" s="80" t="s">
        <v>1963</v>
      </c>
      <c r="B50" s="28" t="s">
        <v>47</v>
      </c>
      <c r="C50" s="28" t="s">
        <v>912</v>
      </c>
      <c r="D50" s="22" t="s">
        <v>922</v>
      </c>
      <c r="E50" s="22" t="s">
        <v>922</v>
      </c>
      <c r="F50" s="28" t="s">
        <v>925</v>
      </c>
      <c r="G50" s="28" t="s">
        <v>926</v>
      </c>
      <c r="H50" s="22" t="s">
        <v>167</v>
      </c>
      <c r="I50" s="29">
        <v>40</v>
      </c>
      <c r="J50" s="30">
        <v>0.75</v>
      </c>
      <c r="K50" s="104">
        <f t="shared" si="0"/>
        <v>70</v>
      </c>
      <c r="L50" s="104">
        <f t="shared" si="1"/>
        <v>84</v>
      </c>
      <c r="M50" s="32" t="s">
        <v>394</v>
      </c>
      <c r="N50" s="109">
        <f t="shared" si="2"/>
        <v>70</v>
      </c>
    </row>
    <row r="51" spans="1:14" x14ac:dyDescent="0.25">
      <c r="A51" s="80" t="s">
        <v>1964</v>
      </c>
      <c r="B51" s="28" t="s">
        <v>47</v>
      </c>
      <c r="C51" s="28" t="s">
        <v>912</v>
      </c>
      <c r="D51" s="22" t="s">
        <v>922</v>
      </c>
      <c r="E51" s="22" t="s">
        <v>922</v>
      </c>
      <c r="F51" s="28" t="s">
        <v>927</v>
      </c>
      <c r="G51" s="28" t="s">
        <v>928</v>
      </c>
      <c r="H51" s="22" t="s">
        <v>167</v>
      </c>
      <c r="I51" s="29">
        <v>50</v>
      </c>
      <c r="J51" s="30">
        <v>0.75</v>
      </c>
      <c r="K51" s="104">
        <f t="shared" si="0"/>
        <v>87.5</v>
      </c>
      <c r="L51" s="104">
        <f t="shared" si="1"/>
        <v>105</v>
      </c>
      <c r="M51" s="32" t="s">
        <v>394</v>
      </c>
      <c r="N51" s="109">
        <f t="shared" si="2"/>
        <v>87.5</v>
      </c>
    </row>
    <row r="52" spans="1:14" x14ac:dyDescent="0.25">
      <c r="A52" s="80" t="s">
        <v>1965</v>
      </c>
      <c r="B52" s="28" t="s">
        <v>47</v>
      </c>
      <c r="C52" s="28" t="s">
        <v>912</v>
      </c>
      <c r="D52" s="22" t="s">
        <v>922</v>
      </c>
      <c r="E52" s="22" t="s">
        <v>922</v>
      </c>
      <c r="F52" s="28" t="s">
        <v>929</v>
      </c>
      <c r="G52" s="28" t="s">
        <v>930</v>
      </c>
      <c r="H52" s="22" t="s">
        <v>167</v>
      </c>
      <c r="I52" s="29">
        <v>60</v>
      </c>
      <c r="J52" s="30">
        <v>0.75</v>
      </c>
      <c r="K52" s="103">
        <f t="shared" si="0"/>
        <v>105</v>
      </c>
      <c r="L52" s="103">
        <f t="shared" si="1"/>
        <v>126</v>
      </c>
      <c r="M52" s="32" t="s">
        <v>394</v>
      </c>
      <c r="N52" s="109">
        <f t="shared" si="2"/>
        <v>105</v>
      </c>
    </row>
    <row r="53" spans="1:14" x14ac:dyDescent="0.25">
      <c r="A53" s="80" t="s">
        <v>1966</v>
      </c>
      <c r="B53" s="28" t="s">
        <v>47</v>
      </c>
      <c r="C53" s="28" t="s">
        <v>912</v>
      </c>
      <c r="D53" s="22" t="s">
        <v>931</v>
      </c>
      <c r="E53" s="22" t="s">
        <v>931</v>
      </c>
      <c r="F53" s="28" t="s">
        <v>932</v>
      </c>
      <c r="G53" s="28" t="s">
        <v>933</v>
      </c>
      <c r="H53" s="22" t="s">
        <v>167</v>
      </c>
      <c r="I53" s="29">
        <v>30</v>
      </c>
      <c r="J53" s="30">
        <v>0.75</v>
      </c>
      <c r="K53" s="104">
        <f t="shared" si="0"/>
        <v>52.5</v>
      </c>
      <c r="L53" s="104">
        <f t="shared" si="1"/>
        <v>63</v>
      </c>
      <c r="M53" s="32" t="s">
        <v>394</v>
      </c>
      <c r="N53" s="109">
        <f t="shared" si="2"/>
        <v>52.5</v>
      </c>
    </row>
    <row r="54" spans="1:14" x14ac:dyDescent="0.25">
      <c r="A54" s="80" t="s">
        <v>1967</v>
      </c>
      <c r="B54" s="28" t="s">
        <v>47</v>
      </c>
      <c r="C54" s="28" t="s">
        <v>912</v>
      </c>
      <c r="D54" s="22" t="s">
        <v>931</v>
      </c>
      <c r="E54" s="22" t="s">
        <v>931</v>
      </c>
      <c r="F54" s="28" t="s">
        <v>934</v>
      </c>
      <c r="G54" s="28" t="s">
        <v>935</v>
      </c>
      <c r="H54" s="22" t="s">
        <v>167</v>
      </c>
      <c r="I54" s="29">
        <v>40</v>
      </c>
      <c r="J54" s="30">
        <v>0.75</v>
      </c>
      <c r="K54" s="103">
        <f t="shared" si="0"/>
        <v>70</v>
      </c>
      <c r="L54" s="103">
        <f t="shared" si="1"/>
        <v>84</v>
      </c>
      <c r="M54" s="32" t="s">
        <v>394</v>
      </c>
      <c r="N54" s="109">
        <f t="shared" si="2"/>
        <v>70</v>
      </c>
    </row>
    <row r="55" spans="1:14" x14ac:dyDescent="0.25">
      <c r="A55" s="80" t="s">
        <v>1968</v>
      </c>
      <c r="B55" s="28" t="s">
        <v>47</v>
      </c>
      <c r="C55" s="28" t="s">
        <v>912</v>
      </c>
      <c r="D55" s="22" t="s">
        <v>931</v>
      </c>
      <c r="E55" s="22" t="s">
        <v>931</v>
      </c>
      <c r="F55" s="28" t="s">
        <v>936</v>
      </c>
      <c r="G55" s="28" t="s">
        <v>937</v>
      </c>
      <c r="H55" s="22" t="s">
        <v>167</v>
      </c>
      <c r="I55" s="29">
        <v>50</v>
      </c>
      <c r="J55" s="30">
        <v>0.75</v>
      </c>
      <c r="K55" s="103">
        <f t="shared" si="0"/>
        <v>87.5</v>
      </c>
      <c r="L55" s="103">
        <f t="shared" si="1"/>
        <v>105</v>
      </c>
      <c r="M55" s="32" t="s">
        <v>394</v>
      </c>
      <c r="N55" s="109">
        <f t="shared" si="2"/>
        <v>87.5</v>
      </c>
    </row>
    <row r="56" spans="1:14" x14ac:dyDescent="0.25">
      <c r="A56" s="80" t="s">
        <v>1969</v>
      </c>
      <c r="B56" s="28" t="s">
        <v>47</v>
      </c>
      <c r="C56" s="28" t="s">
        <v>912</v>
      </c>
      <c r="D56" s="22" t="s">
        <v>931</v>
      </c>
      <c r="E56" s="22" t="s">
        <v>931</v>
      </c>
      <c r="F56" s="28" t="s">
        <v>938</v>
      </c>
      <c r="G56" s="28" t="s">
        <v>939</v>
      </c>
      <c r="H56" s="22" t="s">
        <v>167</v>
      </c>
      <c r="I56" s="29">
        <v>60</v>
      </c>
      <c r="J56" s="30">
        <v>0.75</v>
      </c>
      <c r="K56" s="104">
        <f t="shared" si="0"/>
        <v>105</v>
      </c>
      <c r="L56" s="104">
        <f t="shared" si="1"/>
        <v>126</v>
      </c>
      <c r="M56" s="32" t="s">
        <v>394</v>
      </c>
      <c r="N56" s="109">
        <f t="shared" si="2"/>
        <v>105</v>
      </c>
    </row>
    <row r="57" spans="1:14" x14ac:dyDescent="0.25">
      <c r="A57" s="80" t="s">
        <v>1970</v>
      </c>
      <c r="B57" s="28" t="s">
        <v>47</v>
      </c>
      <c r="C57" s="28" t="s">
        <v>66</v>
      </c>
      <c r="D57" s="22" t="s">
        <v>940</v>
      </c>
      <c r="E57" s="22" t="s">
        <v>941</v>
      </c>
      <c r="F57" s="28" t="s">
        <v>942</v>
      </c>
      <c r="G57" s="28" t="s">
        <v>943</v>
      </c>
      <c r="H57" s="22" t="s">
        <v>167</v>
      </c>
      <c r="I57" s="29">
        <v>7.75</v>
      </c>
      <c r="J57" s="30">
        <v>0.75</v>
      </c>
      <c r="K57" s="104">
        <f t="shared" si="0"/>
        <v>13.5625</v>
      </c>
      <c r="L57" s="104">
        <f t="shared" si="1"/>
        <v>16.274999999999999</v>
      </c>
      <c r="M57" s="32" t="s">
        <v>168</v>
      </c>
      <c r="N57" s="109">
        <f t="shared" si="2"/>
        <v>13.5625</v>
      </c>
    </row>
    <row r="58" spans="1:14" x14ac:dyDescent="0.25">
      <c r="A58" s="80" t="s">
        <v>1971</v>
      </c>
      <c r="B58" s="28" t="s">
        <v>47</v>
      </c>
      <c r="C58" s="28" t="s">
        <v>66</v>
      </c>
      <c r="D58" s="22" t="s">
        <v>940</v>
      </c>
      <c r="E58" s="22" t="s">
        <v>941</v>
      </c>
      <c r="F58" s="28" t="s">
        <v>944</v>
      </c>
      <c r="G58" s="28" t="s">
        <v>945</v>
      </c>
      <c r="H58" s="22" t="s">
        <v>167</v>
      </c>
      <c r="I58" s="29">
        <v>9.9499999999999993</v>
      </c>
      <c r="J58" s="30">
        <v>0.75</v>
      </c>
      <c r="K58" s="104">
        <f t="shared" si="0"/>
        <v>17.412499999999998</v>
      </c>
      <c r="L58" s="104">
        <f t="shared" si="1"/>
        <v>20.894999999999996</v>
      </c>
      <c r="M58" s="32" t="s">
        <v>168</v>
      </c>
      <c r="N58" s="109">
        <f t="shared" si="2"/>
        <v>17.412499999999998</v>
      </c>
    </row>
    <row r="59" spans="1:14" x14ac:dyDescent="0.25">
      <c r="A59" s="80" t="s">
        <v>1972</v>
      </c>
      <c r="B59" s="28" t="s">
        <v>47</v>
      </c>
      <c r="C59" s="28" t="s">
        <v>66</v>
      </c>
      <c r="D59" s="22" t="s">
        <v>940</v>
      </c>
      <c r="E59" s="22" t="s">
        <v>941</v>
      </c>
      <c r="F59" s="28" t="s">
        <v>946</v>
      </c>
      <c r="G59" s="28" t="s">
        <v>947</v>
      </c>
      <c r="H59" s="22" t="s">
        <v>167</v>
      </c>
      <c r="I59" s="29">
        <v>10.65</v>
      </c>
      <c r="J59" s="30">
        <v>0.75</v>
      </c>
      <c r="K59" s="104">
        <f t="shared" si="0"/>
        <v>18.637499999999999</v>
      </c>
      <c r="L59" s="104">
        <f t="shared" si="1"/>
        <v>22.364999999999998</v>
      </c>
      <c r="M59" s="32" t="s">
        <v>168</v>
      </c>
      <c r="N59" s="109">
        <f t="shared" si="2"/>
        <v>18.637499999999999</v>
      </c>
    </row>
    <row r="60" spans="1:14" x14ac:dyDescent="0.25">
      <c r="A60" s="80" t="s">
        <v>1973</v>
      </c>
      <c r="B60" s="28" t="s">
        <v>47</v>
      </c>
      <c r="C60" s="28" t="s">
        <v>66</v>
      </c>
      <c r="D60" s="22" t="s">
        <v>940</v>
      </c>
      <c r="E60" s="22" t="s">
        <v>941</v>
      </c>
      <c r="F60" s="28" t="s">
        <v>948</v>
      </c>
      <c r="G60" s="28" t="s">
        <v>949</v>
      </c>
      <c r="H60" s="22" t="s">
        <v>167</v>
      </c>
      <c r="I60" s="29">
        <v>12.35</v>
      </c>
      <c r="J60" s="30">
        <v>0.75</v>
      </c>
      <c r="K60" s="104">
        <f t="shared" si="0"/>
        <v>21.612500000000001</v>
      </c>
      <c r="L60" s="104">
        <f t="shared" si="1"/>
        <v>25.934999999999999</v>
      </c>
      <c r="M60" s="32" t="s">
        <v>168</v>
      </c>
      <c r="N60" s="109">
        <f t="shared" si="2"/>
        <v>21.612500000000001</v>
      </c>
    </row>
    <row r="61" spans="1:14" x14ac:dyDescent="0.25">
      <c r="A61" s="80" t="s">
        <v>1974</v>
      </c>
      <c r="B61" s="28" t="s">
        <v>47</v>
      </c>
      <c r="C61" s="28" t="s">
        <v>66</v>
      </c>
      <c r="D61" s="22" t="s">
        <v>940</v>
      </c>
      <c r="E61" s="22" t="s">
        <v>950</v>
      </c>
      <c r="F61" s="28" t="s">
        <v>950</v>
      </c>
      <c r="G61" s="28" t="s">
        <v>951</v>
      </c>
      <c r="H61" s="22" t="s">
        <v>167</v>
      </c>
      <c r="I61" s="29">
        <v>2.25</v>
      </c>
      <c r="J61" s="30">
        <v>0.75</v>
      </c>
      <c r="K61" s="103">
        <f t="shared" si="0"/>
        <v>3.9375</v>
      </c>
      <c r="L61" s="103">
        <f t="shared" si="1"/>
        <v>4.7249999999999996</v>
      </c>
      <c r="M61" s="32" t="s">
        <v>168</v>
      </c>
      <c r="N61" s="109">
        <f t="shared" si="2"/>
        <v>3.9375</v>
      </c>
    </row>
    <row r="62" spans="1:14" x14ac:dyDescent="0.25">
      <c r="A62" s="80" t="s">
        <v>1975</v>
      </c>
      <c r="B62" s="22" t="s">
        <v>72</v>
      </c>
      <c r="C62" s="28" t="s">
        <v>92</v>
      </c>
      <c r="D62" s="22" t="s">
        <v>952</v>
      </c>
      <c r="E62" s="22" t="s">
        <v>953</v>
      </c>
      <c r="F62" s="28" t="s">
        <v>954</v>
      </c>
      <c r="G62" s="22" t="s">
        <v>955</v>
      </c>
      <c r="H62" s="22" t="s">
        <v>477</v>
      </c>
      <c r="I62" s="29">
        <v>24.95</v>
      </c>
      <c r="J62" s="30">
        <v>0.75</v>
      </c>
      <c r="K62" s="103">
        <f t="shared" si="0"/>
        <v>43.662500000000001</v>
      </c>
      <c r="L62" s="103">
        <f t="shared" si="1"/>
        <v>52.395000000000003</v>
      </c>
      <c r="M62" s="32" t="s">
        <v>394</v>
      </c>
      <c r="N62" s="109">
        <f t="shared" si="2"/>
        <v>43.662500000000001</v>
      </c>
    </row>
    <row r="63" spans="1:14" x14ac:dyDescent="0.25">
      <c r="A63" s="80" t="s">
        <v>1976</v>
      </c>
      <c r="B63" s="22" t="s">
        <v>72</v>
      </c>
      <c r="C63" s="28" t="s">
        <v>92</v>
      </c>
      <c r="D63" s="22" t="s">
        <v>956</v>
      </c>
      <c r="E63" s="22" t="s">
        <v>953</v>
      </c>
      <c r="F63" s="28" t="s">
        <v>957</v>
      </c>
      <c r="G63" s="22" t="s">
        <v>958</v>
      </c>
      <c r="H63" s="22" t="s">
        <v>477</v>
      </c>
      <c r="I63" s="29">
        <v>52.85</v>
      </c>
      <c r="J63" s="30">
        <v>0.75</v>
      </c>
      <c r="K63" s="103">
        <f t="shared" si="0"/>
        <v>92.487499999999997</v>
      </c>
      <c r="L63" s="103">
        <f t="shared" si="1"/>
        <v>110.985</v>
      </c>
      <c r="M63" s="32" t="s">
        <v>394</v>
      </c>
      <c r="N63" s="109">
        <f t="shared" si="2"/>
        <v>92.487499999999997</v>
      </c>
    </row>
    <row r="64" spans="1:14" x14ac:dyDescent="0.25">
      <c r="A64" s="80" t="s">
        <v>1977</v>
      </c>
      <c r="B64" s="22" t="s">
        <v>72</v>
      </c>
      <c r="C64" s="28" t="s">
        <v>92</v>
      </c>
      <c r="D64" s="22" t="s">
        <v>959</v>
      </c>
      <c r="E64" s="22" t="s">
        <v>960</v>
      </c>
      <c r="F64" s="28" t="s">
        <v>102</v>
      </c>
      <c r="G64" s="22" t="s">
        <v>961</v>
      </c>
      <c r="H64" s="22" t="s">
        <v>477</v>
      </c>
      <c r="I64" s="29">
        <v>11.95</v>
      </c>
      <c r="J64" s="30">
        <v>0.75</v>
      </c>
      <c r="K64" s="103">
        <f t="shared" si="0"/>
        <v>20.912499999999998</v>
      </c>
      <c r="L64" s="103">
        <f t="shared" si="1"/>
        <v>25.094999999999995</v>
      </c>
      <c r="M64" s="32" t="s">
        <v>394</v>
      </c>
      <c r="N64" s="109">
        <f t="shared" si="2"/>
        <v>20.912499999999998</v>
      </c>
    </row>
    <row r="65" spans="1:14" x14ac:dyDescent="0.25">
      <c r="A65" s="80" t="s">
        <v>1978</v>
      </c>
      <c r="B65" s="22" t="s">
        <v>72</v>
      </c>
      <c r="C65" s="28" t="s">
        <v>92</v>
      </c>
      <c r="D65" s="22" t="s">
        <v>962</v>
      </c>
      <c r="E65" s="22" t="s">
        <v>960</v>
      </c>
      <c r="F65" s="28" t="s">
        <v>963</v>
      </c>
      <c r="G65" s="22" t="s">
        <v>964</v>
      </c>
      <c r="H65" s="22" t="s">
        <v>477</v>
      </c>
      <c r="I65" s="29">
        <v>11.5</v>
      </c>
      <c r="J65" s="30">
        <v>0.75</v>
      </c>
      <c r="K65" s="103">
        <f t="shared" si="0"/>
        <v>20.125</v>
      </c>
      <c r="L65" s="103">
        <f t="shared" si="1"/>
        <v>24.15</v>
      </c>
      <c r="M65" s="32" t="s">
        <v>394</v>
      </c>
      <c r="N65" s="109">
        <f t="shared" si="2"/>
        <v>20.125</v>
      </c>
    </row>
    <row r="66" spans="1:14" x14ac:dyDescent="0.25">
      <c r="A66" s="80" t="s">
        <v>1979</v>
      </c>
      <c r="B66" s="22" t="s">
        <v>72</v>
      </c>
      <c r="C66" s="28" t="s">
        <v>92</v>
      </c>
      <c r="D66" s="22" t="s">
        <v>965</v>
      </c>
      <c r="E66" s="22" t="s">
        <v>966</v>
      </c>
      <c r="F66" s="28" t="s">
        <v>967</v>
      </c>
      <c r="G66" s="22" t="s">
        <v>968</v>
      </c>
      <c r="H66" s="22" t="s">
        <v>477</v>
      </c>
      <c r="I66" s="29">
        <v>3.5</v>
      </c>
      <c r="J66" s="30">
        <v>0.75</v>
      </c>
      <c r="K66" s="103">
        <f t="shared" si="0"/>
        <v>6.125</v>
      </c>
      <c r="L66" s="106">
        <f t="shared" si="1"/>
        <v>7.35</v>
      </c>
      <c r="M66" s="32" t="s">
        <v>394</v>
      </c>
      <c r="N66" s="109">
        <f t="shared" si="2"/>
        <v>6.125</v>
      </c>
    </row>
    <row r="67" spans="1:14" x14ac:dyDescent="0.25">
      <c r="A67" s="80" t="s">
        <v>1980</v>
      </c>
      <c r="B67" s="22" t="s">
        <v>72</v>
      </c>
      <c r="C67" s="28" t="s">
        <v>92</v>
      </c>
      <c r="D67" s="22" t="s">
        <v>965</v>
      </c>
      <c r="E67" s="22" t="s">
        <v>969</v>
      </c>
      <c r="F67" s="28" t="s">
        <v>970</v>
      </c>
      <c r="G67" s="22" t="s">
        <v>971</v>
      </c>
      <c r="H67" s="22" t="s">
        <v>477</v>
      </c>
      <c r="I67" s="29">
        <v>3.65</v>
      </c>
      <c r="J67" s="30">
        <v>0.75</v>
      </c>
      <c r="K67" s="103">
        <f t="shared" ref="K67:K88" si="3">I67*1.75</f>
        <v>6.3875000000000002</v>
      </c>
      <c r="L67" s="106">
        <f t="shared" ref="L67:L130" si="4">K67*1.2</f>
        <v>7.665</v>
      </c>
      <c r="M67" s="32" t="s">
        <v>394</v>
      </c>
      <c r="N67" s="109">
        <f t="shared" ref="N67:N130" si="5">K67</f>
        <v>6.3875000000000002</v>
      </c>
    </row>
    <row r="68" spans="1:14" x14ac:dyDescent="0.25">
      <c r="A68" s="80" t="s">
        <v>1981</v>
      </c>
      <c r="B68" s="22" t="s">
        <v>72</v>
      </c>
      <c r="C68" s="28" t="s">
        <v>92</v>
      </c>
      <c r="D68" s="22" t="s">
        <v>972</v>
      </c>
      <c r="E68" s="22" t="s">
        <v>973</v>
      </c>
      <c r="F68" s="28" t="s">
        <v>972</v>
      </c>
      <c r="G68" s="22" t="s">
        <v>974</v>
      </c>
      <c r="H68" s="22" t="s">
        <v>477</v>
      </c>
      <c r="I68" s="29">
        <v>4.3499999999999996</v>
      </c>
      <c r="J68" s="30">
        <v>0.75</v>
      </c>
      <c r="K68" s="103">
        <f t="shared" si="3"/>
        <v>7.6124999999999989</v>
      </c>
      <c r="L68" s="103">
        <f t="shared" si="4"/>
        <v>9.134999999999998</v>
      </c>
      <c r="M68" s="32" t="s">
        <v>394</v>
      </c>
      <c r="N68" s="109">
        <f t="shared" si="5"/>
        <v>7.6124999999999989</v>
      </c>
    </row>
    <row r="69" spans="1:14" x14ac:dyDescent="0.25">
      <c r="A69" s="80" t="s">
        <v>1982</v>
      </c>
      <c r="B69" s="22" t="s">
        <v>975</v>
      </c>
      <c r="C69" s="28" t="s">
        <v>92</v>
      </c>
      <c r="D69" s="22" t="s">
        <v>976</v>
      </c>
      <c r="E69" s="22" t="s">
        <v>973</v>
      </c>
      <c r="F69" s="28" t="s">
        <v>977</v>
      </c>
      <c r="G69" s="22" t="s">
        <v>978</v>
      </c>
      <c r="H69" s="22" t="s">
        <v>477</v>
      </c>
      <c r="I69" s="29">
        <v>2.99</v>
      </c>
      <c r="J69" s="30">
        <v>0.75</v>
      </c>
      <c r="K69" s="103">
        <f t="shared" si="3"/>
        <v>5.2324999999999999</v>
      </c>
      <c r="L69" s="103">
        <f t="shared" si="4"/>
        <v>6.2789999999999999</v>
      </c>
      <c r="M69" s="32" t="s">
        <v>394</v>
      </c>
      <c r="N69" s="109">
        <f t="shared" si="5"/>
        <v>5.2324999999999999</v>
      </c>
    </row>
    <row r="70" spans="1:14" x14ac:dyDescent="0.25">
      <c r="A70" s="80" t="s">
        <v>1983</v>
      </c>
      <c r="B70" s="22" t="s">
        <v>72</v>
      </c>
      <c r="C70" s="28" t="s">
        <v>92</v>
      </c>
      <c r="D70" s="22" t="s">
        <v>976</v>
      </c>
      <c r="E70" s="22" t="s">
        <v>979</v>
      </c>
      <c r="F70" s="28" t="s">
        <v>977</v>
      </c>
      <c r="G70" s="22" t="s">
        <v>980</v>
      </c>
      <c r="H70" s="22" t="s">
        <v>477</v>
      </c>
      <c r="I70" s="29">
        <v>2.99</v>
      </c>
      <c r="J70" s="30">
        <v>0.75</v>
      </c>
      <c r="K70" s="104">
        <f t="shared" si="3"/>
        <v>5.2324999999999999</v>
      </c>
      <c r="L70" s="104">
        <f t="shared" si="4"/>
        <v>6.2789999999999999</v>
      </c>
      <c r="M70" s="32" t="s">
        <v>394</v>
      </c>
      <c r="N70" s="109">
        <f t="shared" si="5"/>
        <v>5.2324999999999999</v>
      </c>
    </row>
    <row r="71" spans="1:14" x14ac:dyDescent="0.25">
      <c r="A71" s="80" t="s">
        <v>1984</v>
      </c>
      <c r="B71" s="22" t="s">
        <v>72</v>
      </c>
      <c r="C71" s="28" t="s">
        <v>92</v>
      </c>
      <c r="D71" s="22" t="s">
        <v>981</v>
      </c>
      <c r="E71" s="22" t="s">
        <v>982</v>
      </c>
      <c r="F71" s="28" t="s">
        <v>983</v>
      </c>
      <c r="G71" s="22" t="s">
        <v>984</v>
      </c>
      <c r="H71" s="22" t="s">
        <v>477</v>
      </c>
      <c r="I71" s="29">
        <v>17.920000000000002</v>
      </c>
      <c r="J71" s="30">
        <v>0.75</v>
      </c>
      <c r="K71" s="104">
        <f t="shared" si="3"/>
        <v>31.360000000000003</v>
      </c>
      <c r="L71" s="104">
        <f t="shared" si="4"/>
        <v>37.632000000000005</v>
      </c>
      <c r="M71" s="32" t="s">
        <v>394</v>
      </c>
      <c r="N71" s="109">
        <f t="shared" si="5"/>
        <v>31.360000000000003</v>
      </c>
    </row>
    <row r="72" spans="1:14" x14ac:dyDescent="0.25">
      <c r="A72" s="80" t="s">
        <v>1985</v>
      </c>
      <c r="B72" s="22" t="s">
        <v>72</v>
      </c>
      <c r="C72" s="28" t="s">
        <v>92</v>
      </c>
      <c r="D72" s="22" t="s">
        <v>985</v>
      </c>
      <c r="E72" s="22" t="s">
        <v>986</v>
      </c>
      <c r="F72" s="28" t="s">
        <v>987</v>
      </c>
      <c r="G72" s="22" t="s">
        <v>988</v>
      </c>
      <c r="H72" s="22" t="s">
        <v>477</v>
      </c>
      <c r="I72" s="29">
        <v>4.5</v>
      </c>
      <c r="J72" s="30">
        <v>0.75</v>
      </c>
      <c r="K72" s="104">
        <f t="shared" si="3"/>
        <v>7.875</v>
      </c>
      <c r="L72" s="104">
        <f t="shared" si="4"/>
        <v>9.4499999999999993</v>
      </c>
      <c r="M72" s="32" t="s">
        <v>394</v>
      </c>
      <c r="N72" s="109">
        <f t="shared" si="5"/>
        <v>7.875</v>
      </c>
    </row>
    <row r="73" spans="1:14" x14ac:dyDescent="0.25">
      <c r="A73" s="80" t="s">
        <v>1986</v>
      </c>
      <c r="B73" s="22" t="s">
        <v>72</v>
      </c>
      <c r="C73" s="28" t="s">
        <v>92</v>
      </c>
      <c r="D73" s="22" t="s">
        <v>989</v>
      </c>
      <c r="E73" s="22" t="s">
        <v>990</v>
      </c>
      <c r="F73" s="28" t="s">
        <v>109</v>
      </c>
      <c r="G73" s="22" t="s">
        <v>991</v>
      </c>
      <c r="H73" s="22" t="s">
        <v>477</v>
      </c>
      <c r="I73" s="29">
        <v>13.4</v>
      </c>
      <c r="J73" s="30">
        <v>0.75</v>
      </c>
      <c r="K73" s="104">
        <f t="shared" si="3"/>
        <v>23.45</v>
      </c>
      <c r="L73" s="104">
        <f t="shared" si="4"/>
        <v>28.139999999999997</v>
      </c>
      <c r="M73" s="32" t="s">
        <v>394</v>
      </c>
      <c r="N73" s="109">
        <f t="shared" si="5"/>
        <v>23.45</v>
      </c>
    </row>
    <row r="74" spans="1:14" x14ac:dyDescent="0.25">
      <c r="A74" s="80" t="s">
        <v>1987</v>
      </c>
      <c r="B74" s="22" t="s">
        <v>72</v>
      </c>
      <c r="C74" s="28" t="s">
        <v>92</v>
      </c>
      <c r="D74" s="22" t="s">
        <v>597</v>
      </c>
      <c r="E74" s="22" t="s">
        <v>992</v>
      </c>
      <c r="F74" s="28" t="s">
        <v>597</v>
      </c>
      <c r="G74" s="22" t="s">
        <v>993</v>
      </c>
      <c r="H74" s="22" t="s">
        <v>477</v>
      </c>
      <c r="I74" s="29">
        <v>2.5</v>
      </c>
      <c r="J74" s="30">
        <v>0.75</v>
      </c>
      <c r="K74" s="104">
        <f t="shared" si="3"/>
        <v>4.375</v>
      </c>
      <c r="L74" s="104">
        <f t="shared" si="4"/>
        <v>5.25</v>
      </c>
      <c r="M74" s="32" t="s">
        <v>394</v>
      </c>
      <c r="N74" s="109">
        <f t="shared" si="5"/>
        <v>4.375</v>
      </c>
    </row>
    <row r="75" spans="1:14" x14ac:dyDescent="0.25">
      <c r="A75" s="80" t="s">
        <v>1988</v>
      </c>
      <c r="B75" s="22" t="s">
        <v>72</v>
      </c>
      <c r="C75" s="28" t="s">
        <v>92</v>
      </c>
      <c r="D75" s="22" t="s">
        <v>994</v>
      </c>
      <c r="E75" s="22" t="s">
        <v>995</v>
      </c>
      <c r="F75" s="28" t="s">
        <v>996</v>
      </c>
      <c r="G75" s="22" t="s">
        <v>997</v>
      </c>
      <c r="H75" s="22" t="s">
        <v>477</v>
      </c>
      <c r="I75" s="29">
        <v>0.3</v>
      </c>
      <c r="J75" s="30">
        <v>0.75</v>
      </c>
      <c r="K75" s="103">
        <f t="shared" si="3"/>
        <v>0.52500000000000002</v>
      </c>
      <c r="L75" s="103">
        <f t="shared" si="4"/>
        <v>0.63</v>
      </c>
      <c r="M75" s="32" t="s">
        <v>394</v>
      </c>
      <c r="N75" s="109">
        <f t="shared" si="5"/>
        <v>0.52500000000000002</v>
      </c>
    </row>
    <row r="76" spans="1:14" x14ac:dyDescent="0.25">
      <c r="A76" s="80" t="s">
        <v>1989</v>
      </c>
      <c r="B76" s="22" t="s">
        <v>72</v>
      </c>
      <c r="C76" s="28" t="s">
        <v>92</v>
      </c>
      <c r="D76" s="22" t="s">
        <v>994</v>
      </c>
      <c r="E76" s="22" t="s">
        <v>995</v>
      </c>
      <c r="F76" s="28" t="s">
        <v>998</v>
      </c>
      <c r="G76" s="22" t="s">
        <v>999</v>
      </c>
      <c r="H76" s="22" t="s">
        <v>477</v>
      </c>
      <c r="I76" s="29">
        <v>0.35</v>
      </c>
      <c r="J76" s="30">
        <v>0.75</v>
      </c>
      <c r="K76" s="104">
        <f t="shared" si="3"/>
        <v>0.61249999999999993</v>
      </c>
      <c r="L76" s="104">
        <f t="shared" si="4"/>
        <v>0.73499999999999988</v>
      </c>
      <c r="M76" s="32" t="s">
        <v>394</v>
      </c>
      <c r="N76" s="109">
        <f t="shared" si="5"/>
        <v>0.61249999999999993</v>
      </c>
    </row>
    <row r="77" spans="1:14" x14ac:dyDescent="0.25">
      <c r="A77" s="80" t="s">
        <v>1990</v>
      </c>
      <c r="B77" s="22" t="s">
        <v>72</v>
      </c>
      <c r="C77" s="28" t="s">
        <v>92</v>
      </c>
      <c r="D77" s="22" t="s">
        <v>994</v>
      </c>
      <c r="E77" s="22" t="s">
        <v>995</v>
      </c>
      <c r="F77" s="28" t="s">
        <v>1000</v>
      </c>
      <c r="G77" s="22" t="s">
        <v>1001</v>
      </c>
      <c r="H77" s="22" t="s">
        <v>477</v>
      </c>
      <c r="I77" s="29">
        <v>0.4</v>
      </c>
      <c r="J77" s="30">
        <v>0.75</v>
      </c>
      <c r="K77" s="104">
        <f t="shared" si="3"/>
        <v>0.70000000000000007</v>
      </c>
      <c r="L77" s="104">
        <f t="shared" si="4"/>
        <v>0.84000000000000008</v>
      </c>
      <c r="M77" s="32" t="s">
        <v>394</v>
      </c>
      <c r="N77" s="109">
        <f t="shared" si="5"/>
        <v>0.70000000000000007</v>
      </c>
    </row>
    <row r="78" spans="1:14" x14ac:dyDescent="0.25">
      <c r="A78" s="80" t="s">
        <v>1991</v>
      </c>
      <c r="B78" s="22" t="s">
        <v>72</v>
      </c>
      <c r="C78" s="28" t="s">
        <v>92</v>
      </c>
      <c r="D78" s="22" t="s">
        <v>994</v>
      </c>
      <c r="E78" s="22" t="s">
        <v>995</v>
      </c>
      <c r="F78" s="28" t="s">
        <v>1002</v>
      </c>
      <c r="G78" s="22" t="s">
        <v>1003</v>
      </c>
      <c r="H78" s="22" t="s">
        <v>477</v>
      </c>
      <c r="I78" s="29">
        <v>0.4</v>
      </c>
      <c r="J78" s="30">
        <v>0.75</v>
      </c>
      <c r="K78" s="104">
        <f t="shared" si="3"/>
        <v>0.70000000000000007</v>
      </c>
      <c r="L78" s="104">
        <f t="shared" si="4"/>
        <v>0.84000000000000008</v>
      </c>
      <c r="M78" s="32" t="s">
        <v>394</v>
      </c>
      <c r="N78" s="109">
        <f t="shared" si="5"/>
        <v>0.70000000000000007</v>
      </c>
    </row>
    <row r="79" spans="1:14" x14ac:dyDescent="0.25">
      <c r="A79" s="80" t="s">
        <v>1992</v>
      </c>
      <c r="B79" s="22" t="s">
        <v>72</v>
      </c>
      <c r="C79" s="28" t="s">
        <v>92</v>
      </c>
      <c r="D79" s="22" t="s">
        <v>994</v>
      </c>
      <c r="E79" s="22" t="s">
        <v>995</v>
      </c>
      <c r="F79" s="28" t="s">
        <v>1004</v>
      </c>
      <c r="G79" s="22" t="s">
        <v>1005</v>
      </c>
      <c r="H79" s="22" t="s">
        <v>477</v>
      </c>
      <c r="I79" s="29">
        <v>0.4</v>
      </c>
      <c r="J79" s="30">
        <v>0.75</v>
      </c>
      <c r="K79" s="104">
        <f t="shared" si="3"/>
        <v>0.70000000000000007</v>
      </c>
      <c r="L79" s="104">
        <f t="shared" si="4"/>
        <v>0.84000000000000008</v>
      </c>
      <c r="M79" s="32" t="s">
        <v>394</v>
      </c>
      <c r="N79" s="109">
        <f t="shared" si="5"/>
        <v>0.70000000000000007</v>
      </c>
    </row>
    <row r="80" spans="1:14" x14ac:dyDescent="0.25">
      <c r="A80" s="80" t="s">
        <v>1993</v>
      </c>
      <c r="B80" s="22" t="s">
        <v>72</v>
      </c>
      <c r="C80" s="28" t="s">
        <v>92</v>
      </c>
      <c r="D80" s="22" t="s">
        <v>994</v>
      </c>
      <c r="E80" s="22" t="s">
        <v>995</v>
      </c>
      <c r="F80" s="28" t="s">
        <v>1006</v>
      </c>
      <c r="G80" s="22" t="s">
        <v>1007</v>
      </c>
      <c r="H80" s="22" t="s">
        <v>477</v>
      </c>
      <c r="I80" s="29">
        <v>0.65</v>
      </c>
      <c r="J80" s="30">
        <v>0.75</v>
      </c>
      <c r="K80" s="104">
        <f t="shared" si="3"/>
        <v>1.1375</v>
      </c>
      <c r="L80" s="104">
        <f t="shared" si="4"/>
        <v>1.365</v>
      </c>
      <c r="M80" s="32" t="s">
        <v>394</v>
      </c>
      <c r="N80" s="109">
        <f t="shared" si="5"/>
        <v>1.1375</v>
      </c>
    </row>
    <row r="81" spans="1:14" x14ac:dyDescent="0.25">
      <c r="A81" s="80" t="s">
        <v>1994</v>
      </c>
      <c r="B81" s="22" t="s">
        <v>72</v>
      </c>
      <c r="C81" s="28" t="s">
        <v>92</v>
      </c>
      <c r="D81" s="22" t="s">
        <v>994</v>
      </c>
      <c r="E81" s="22" t="s">
        <v>995</v>
      </c>
      <c r="F81" s="28" t="s">
        <v>1008</v>
      </c>
      <c r="G81" s="22" t="s">
        <v>1009</v>
      </c>
      <c r="H81" s="22" t="s">
        <v>477</v>
      </c>
      <c r="I81" s="29">
        <v>0.5</v>
      </c>
      <c r="J81" s="30">
        <v>0.75</v>
      </c>
      <c r="K81" s="104">
        <f t="shared" si="3"/>
        <v>0.875</v>
      </c>
      <c r="L81" s="104">
        <f t="shared" si="4"/>
        <v>1.05</v>
      </c>
      <c r="M81" s="32" t="s">
        <v>394</v>
      </c>
      <c r="N81" s="109">
        <f t="shared" si="5"/>
        <v>0.875</v>
      </c>
    </row>
    <row r="82" spans="1:14" x14ac:dyDescent="0.25">
      <c r="A82" s="80" t="s">
        <v>1995</v>
      </c>
      <c r="B82" s="22" t="s">
        <v>72</v>
      </c>
      <c r="C82" s="28" t="s">
        <v>92</v>
      </c>
      <c r="D82" s="22" t="s">
        <v>994</v>
      </c>
      <c r="E82" s="22" t="s">
        <v>995</v>
      </c>
      <c r="F82" s="28" t="s">
        <v>1010</v>
      </c>
      <c r="G82" s="22" t="s">
        <v>1011</v>
      </c>
      <c r="H82" s="22" t="s">
        <v>477</v>
      </c>
      <c r="I82" s="29">
        <v>0.7</v>
      </c>
      <c r="J82" s="30">
        <v>0.75</v>
      </c>
      <c r="K82" s="104">
        <f t="shared" si="3"/>
        <v>1.2249999999999999</v>
      </c>
      <c r="L82" s="104">
        <f t="shared" si="4"/>
        <v>1.4699999999999998</v>
      </c>
      <c r="M82" s="32" t="s">
        <v>394</v>
      </c>
      <c r="N82" s="109">
        <f t="shared" si="5"/>
        <v>1.2249999999999999</v>
      </c>
    </row>
    <row r="83" spans="1:14" x14ac:dyDescent="0.25">
      <c r="A83" s="80" t="s">
        <v>1996</v>
      </c>
      <c r="B83" s="22" t="s">
        <v>72</v>
      </c>
      <c r="C83" s="28" t="s">
        <v>92</v>
      </c>
      <c r="D83" s="22" t="s">
        <v>1012</v>
      </c>
      <c r="E83" s="22" t="s">
        <v>1013</v>
      </c>
      <c r="F83" s="28" t="s">
        <v>1014</v>
      </c>
      <c r="G83" s="22" t="s">
        <v>1015</v>
      </c>
      <c r="H83" s="22" t="s">
        <v>477</v>
      </c>
      <c r="I83" s="29">
        <v>0.65</v>
      </c>
      <c r="J83" s="30">
        <v>0.75</v>
      </c>
      <c r="K83" s="104">
        <f t="shared" si="3"/>
        <v>1.1375</v>
      </c>
      <c r="L83" s="104">
        <f t="shared" si="4"/>
        <v>1.365</v>
      </c>
      <c r="M83" s="32" t="s">
        <v>394</v>
      </c>
      <c r="N83" s="109">
        <f t="shared" si="5"/>
        <v>1.1375</v>
      </c>
    </row>
    <row r="84" spans="1:14" x14ac:dyDescent="0.25">
      <c r="A84" s="80" t="s">
        <v>1997</v>
      </c>
      <c r="B84" s="22" t="s">
        <v>72</v>
      </c>
      <c r="C84" s="28" t="s">
        <v>92</v>
      </c>
      <c r="D84" s="22" t="s">
        <v>1012</v>
      </c>
      <c r="E84" s="22" t="s">
        <v>1013</v>
      </c>
      <c r="F84" s="28" t="s">
        <v>1016</v>
      </c>
      <c r="G84" s="22" t="s">
        <v>1017</v>
      </c>
      <c r="H84" s="22" t="s">
        <v>477</v>
      </c>
      <c r="I84" s="29">
        <v>0.65</v>
      </c>
      <c r="J84" s="30">
        <v>0.75</v>
      </c>
      <c r="K84" s="104">
        <f t="shared" si="3"/>
        <v>1.1375</v>
      </c>
      <c r="L84" s="104">
        <f t="shared" si="4"/>
        <v>1.365</v>
      </c>
      <c r="M84" s="32" t="s">
        <v>394</v>
      </c>
      <c r="N84" s="109">
        <f t="shared" si="5"/>
        <v>1.1375</v>
      </c>
    </row>
    <row r="85" spans="1:14" x14ac:dyDescent="0.25">
      <c r="A85" s="80" t="s">
        <v>1998</v>
      </c>
      <c r="B85" s="22" t="s">
        <v>72</v>
      </c>
      <c r="C85" s="28" t="s">
        <v>92</v>
      </c>
      <c r="D85" s="22" t="s">
        <v>1012</v>
      </c>
      <c r="E85" s="22" t="s">
        <v>1013</v>
      </c>
      <c r="F85" s="28" t="s">
        <v>1018</v>
      </c>
      <c r="G85" s="22" t="s">
        <v>1019</v>
      </c>
      <c r="H85" s="22" t="s">
        <v>477</v>
      </c>
      <c r="I85" s="29">
        <v>0.25</v>
      </c>
      <c r="J85" s="30">
        <v>0.75</v>
      </c>
      <c r="K85" s="104">
        <f t="shared" si="3"/>
        <v>0.4375</v>
      </c>
      <c r="L85" s="104">
        <f t="shared" si="4"/>
        <v>0.52500000000000002</v>
      </c>
      <c r="M85" s="32" t="s">
        <v>394</v>
      </c>
      <c r="N85" s="109">
        <f t="shared" si="5"/>
        <v>0.4375</v>
      </c>
    </row>
    <row r="86" spans="1:14" x14ac:dyDescent="0.25">
      <c r="A86" s="80" t="s">
        <v>1999</v>
      </c>
      <c r="B86" s="22" t="s">
        <v>72</v>
      </c>
      <c r="C86" s="28" t="s">
        <v>92</v>
      </c>
      <c r="D86" s="22" t="s">
        <v>1012</v>
      </c>
      <c r="E86" s="22" t="s">
        <v>1013</v>
      </c>
      <c r="F86" s="28" t="s">
        <v>1020</v>
      </c>
      <c r="G86" s="22" t="s">
        <v>1021</v>
      </c>
      <c r="H86" s="22" t="s">
        <v>477</v>
      </c>
      <c r="I86" s="29">
        <v>0.3</v>
      </c>
      <c r="J86" s="30">
        <v>0.75</v>
      </c>
      <c r="K86" s="104">
        <f t="shared" si="3"/>
        <v>0.52500000000000002</v>
      </c>
      <c r="L86" s="104">
        <f t="shared" si="4"/>
        <v>0.63</v>
      </c>
      <c r="M86" s="32" t="s">
        <v>394</v>
      </c>
      <c r="N86" s="109">
        <f t="shared" si="5"/>
        <v>0.52500000000000002</v>
      </c>
    </row>
    <row r="87" spans="1:14" x14ac:dyDescent="0.25">
      <c r="A87" s="80" t="s">
        <v>2000</v>
      </c>
      <c r="B87" s="22" t="s">
        <v>72</v>
      </c>
      <c r="C87" s="28" t="s">
        <v>92</v>
      </c>
      <c r="D87" s="22" t="s">
        <v>1022</v>
      </c>
      <c r="E87" s="22" t="s">
        <v>1023</v>
      </c>
      <c r="F87" s="28" t="s">
        <v>1024</v>
      </c>
      <c r="G87" s="22" t="s">
        <v>1025</v>
      </c>
      <c r="H87" s="22" t="s">
        <v>477</v>
      </c>
      <c r="I87" s="29">
        <v>52.5</v>
      </c>
      <c r="J87" s="30">
        <v>0.75</v>
      </c>
      <c r="K87" s="103">
        <f t="shared" si="3"/>
        <v>91.875</v>
      </c>
      <c r="L87" s="103">
        <f t="shared" si="4"/>
        <v>110.25</v>
      </c>
      <c r="M87" s="32" t="s">
        <v>394</v>
      </c>
      <c r="N87" s="109">
        <f t="shared" si="5"/>
        <v>91.875</v>
      </c>
    </row>
    <row r="88" spans="1:14" x14ac:dyDescent="0.25">
      <c r="A88" s="80" t="s">
        <v>2001</v>
      </c>
      <c r="B88" s="22" t="s">
        <v>72</v>
      </c>
      <c r="C88" s="28" t="s">
        <v>92</v>
      </c>
      <c r="D88" s="22" t="s">
        <v>1026</v>
      </c>
      <c r="E88" s="22" t="s">
        <v>1023</v>
      </c>
      <c r="F88" s="28" t="s">
        <v>1027</v>
      </c>
      <c r="G88" s="22" t="s">
        <v>1028</v>
      </c>
      <c r="H88" s="22" t="s">
        <v>477</v>
      </c>
      <c r="I88" s="29">
        <v>29.95</v>
      </c>
      <c r="J88" s="30">
        <v>0.75</v>
      </c>
      <c r="K88" s="104">
        <f t="shared" si="3"/>
        <v>52.412500000000001</v>
      </c>
      <c r="L88" s="104">
        <f t="shared" si="4"/>
        <v>62.894999999999996</v>
      </c>
      <c r="M88" s="32" t="s">
        <v>394</v>
      </c>
      <c r="N88" s="109">
        <f t="shared" si="5"/>
        <v>52.412500000000001</v>
      </c>
    </row>
    <row r="89" spans="1:14" x14ac:dyDescent="0.25">
      <c r="A89" s="80" t="s">
        <v>2002</v>
      </c>
      <c r="B89" s="22" t="s">
        <v>72</v>
      </c>
      <c r="C89" s="28" t="s">
        <v>562</v>
      </c>
      <c r="D89" s="22" t="s">
        <v>568</v>
      </c>
      <c r="E89" s="22" t="s">
        <v>1029</v>
      </c>
      <c r="F89" s="28" t="s">
        <v>1030</v>
      </c>
      <c r="G89" s="34" t="s">
        <v>1031</v>
      </c>
      <c r="H89" s="22" t="s">
        <v>477</v>
      </c>
      <c r="I89" s="29">
        <v>14.86</v>
      </c>
      <c r="J89" s="35" t="s">
        <v>1032</v>
      </c>
      <c r="K89" s="104">
        <v>19.82</v>
      </c>
      <c r="L89" s="104">
        <f t="shared" si="4"/>
        <v>23.783999999999999</v>
      </c>
      <c r="M89" s="32" t="s">
        <v>394</v>
      </c>
      <c r="N89" s="109">
        <f t="shared" si="5"/>
        <v>19.82</v>
      </c>
    </row>
    <row r="90" spans="1:14" x14ac:dyDescent="0.25">
      <c r="A90" s="80" t="s">
        <v>2003</v>
      </c>
      <c r="B90" s="22" t="s">
        <v>72</v>
      </c>
      <c r="C90" s="28" t="s">
        <v>562</v>
      </c>
      <c r="D90" s="22" t="s">
        <v>568</v>
      </c>
      <c r="E90" s="22" t="s">
        <v>1033</v>
      </c>
      <c r="F90" s="28" t="s">
        <v>1034</v>
      </c>
      <c r="G90" s="22" t="s">
        <v>1035</v>
      </c>
      <c r="H90" s="22" t="s">
        <v>477</v>
      </c>
      <c r="I90" s="29">
        <v>57.23</v>
      </c>
      <c r="J90" s="35" t="s">
        <v>1032</v>
      </c>
      <c r="K90" s="104">
        <v>73.989999999999995</v>
      </c>
      <c r="L90" s="104">
        <f t="shared" si="4"/>
        <v>88.787999999999997</v>
      </c>
      <c r="M90" s="32" t="s">
        <v>394</v>
      </c>
      <c r="N90" s="109">
        <f t="shared" si="5"/>
        <v>73.989999999999995</v>
      </c>
    </row>
    <row r="91" spans="1:14" x14ac:dyDescent="0.25">
      <c r="A91" s="80" t="s">
        <v>2004</v>
      </c>
      <c r="B91" s="22" t="s">
        <v>72</v>
      </c>
      <c r="C91" s="28" t="s">
        <v>562</v>
      </c>
      <c r="D91" s="22" t="s">
        <v>568</v>
      </c>
      <c r="E91" s="22" t="s">
        <v>1036</v>
      </c>
      <c r="F91" s="28" t="s">
        <v>1037</v>
      </c>
      <c r="G91" s="22" t="s">
        <v>1038</v>
      </c>
      <c r="H91" s="22" t="s">
        <v>477</v>
      </c>
      <c r="I91" s="29">
        <v>29.91</v>
      </c>
      <c r="J91" s="35" t="s">
        <v>1032</v>
      </c>
      <c r="K91" s="104">
        <v>39.950000000000003</v>
      </c>
      <c r="L91" s="104">
        <f t="shared" si="4"/>
        <v>47.940000000000005</v>
      </c>
      <c r="M91" s="32" t="s">
        <v>394</v>
      </c>
      <c r="N91" s="109">
        <f t="shared" si="5"/>
        <v>39.950000000000003</v>
      </c>
    </row>
    <row r="92" spans="1:14" x14ac:dyDescent="0.25">
      <c r="A92" s="80" t="s">
        <v>2005</v>
      </c>
      <c r="B92" s="22" t="s">
        <v>72</v>
      </c>
      <c r="C92" s="28" t="s">
        <v>562</v>
      </c>
      <c r="D92" s="22" t="s">
        <v>568</v>
      </c>
      <c r="E92" s="22" t="s">
        <v>1039</v>
      </c>
      <c r="F92" s="28" t="s">
        <v>1040</v>
      </c>
      <c r="G92" s="22" t="s">
        <v>1041</v>
      </c>
      <c r="H92" s="22" t="s">
        <v>477</v>
      </c>
      <c r="I92" s="29">
        <v>18.739999999999998</v>
      </c>
      <c r="J92" s="35" t="s">
        <v>1032</v>
      </c>
      <c r="K92" s="104">
        <v>32.79</v>
      </c>
      <c r="L92" s="104">
        <f t="shared" si="4"/>
        <v>39.347999999999999</v>
      </c>
      <c r="M92" s="32" t="s">
        <v>394</v>
      </c>
      <c r="N92" s="109">
        <f t="shared" si="5"/>
        <v>32.79</v>
      </c>
    </row>
    <row r="93" spans="1:14" x14ac:dyDescent="0.25">
      <c r="A93" s="80" t="s">
        <v>2006</v>
      </c>
      <c r="B93" s="22" t="s">
        <v>72</v>
      </c>
      <c r="C93" s="28" t="s">
        <v>562</v>
      </c>
      <c r="D93" s="22" t="s">
        <v>568</v>
      </c>
      <c r="E93" s="22" t="s">
        <v>1042</v>
      </c>
      <c r="F93" s="28" t="s">
        <v>1043</v>
      </c>
      <c r="G93" s="22" t="s">
        <v>1044</v>
      </c>
      <c r="H93" s="22" t="s">
        <v>477</v>
      </c>
      <c r="I93" s="29">
        <v>15.29</v>
      </c>
      <c r="J93" s="35" t="s">
        <v>1032</v>
      </c>
      <c r="K93" s="104">
        <v>26.75</v>
      </c>
      <c r="L93" s="104">
        <f t="shared" si="4"/>
        <v>32.1</v>
      </c>
      <c r="M93" s="32" t="s">
        <v>394</v>
      </c>
      <c r="N93" s="109">
        <f t="shared" si="5"/>
        <v>26.75</v>
      </c>
    </row>
    <row r="94" spans="1:14" x14ac:dyDescent="0.25">
      <c r="A94" s="80" t="s">
        <v>2007</v>
      </c>
      <c r="B94" s="22" t="s">
        <v>72</v>
      </c>
      <c r="C94" s="28" t="s">
        <v>562</v>
      </c>
      <c r="D94" s="22" t="s">
        <v>1045</v>
      </c>
      <c r="E94" s="22" t="s">
        <v>1046</v>
      </c>
      <c r="F94" s="28" t="s">
        <v>1047</v>
      </c>
      <c r="G94" s="22" t="s">
        <v>1048</v>
      </c>
      <c r="H94" s="22" t="s">
        <v>477</v>
      </c>
      <c r="I94" s="29">
        <v>26.85</v>
      </c>
      <c r="J94" s="35" t="s">
        <v>1032</v>
      </c>
      <c r="K94" s="104">
        <v>40.65</v>
      </c>
      <c r="L94" s="104">
        <f t="shared" si="4"/>
        <v>48.779999999999994</v>
      </c>
      <c r="M94" s="32" t="s">
        <v>394</v>
      </c>
      <c r="N94" s="109">
        <f t="shared" si="5"/>
        <v>40.65</v>
      </c>
    </row>
    <row r="95" spans="1:14" x14ac:dyDescent="0.25">
      <c r="A95" s="80" t="s">
        <v>2008</v>
      </c>
      <c r="B95" s="22" t="s">
        <v>72</v>
      </c>
      <c r="C95" s="28" t="s">
        <v>562</v>
      </c>
      <c r="D95" s="22" t="s">
        <v>1049</v>
      </c>
      <c r="E95" s="22" t="s">
        <v>1050</v>
      </c>
      <c r="F95" s="28" t="s">
        <v>1051</v>
      </c>
      <c r="G95" s="22" t="s">
        <v>1052</v>
      </c>
      <c r="H95" s="22" t="s">
        <v>477</v>
      </c>
      <c r="I95" s="29">
        <v>32.799999999999997</v>
      </c>
      <c r="J95" s="35" t="s">
        <v>1032</v>
      </c>
      <c r="K95" s="104">
        <v>57.23</v>
      </c>
      <c r="L95" s="104">
        <f t="shared" si="4"/>
        <v>68.675999999999988</v>
      </c>
      <c r="M95" s="32" t="s">
        <v>394</v>
      </c>
      <c r="N95" s="109">
        <f t="shared" si="5"/>
        <v>57.23</v>
      </c>
    </row>
    <row r="96" spans="1:14" x14ac:dyDescent="0.25">
      <c r="A96" s="80" t="s">
        <v>2009</v>
      </c>
      <c r="B96" s="22" t="s">
        <v>72</v>
      </c>
      <c r="C96" s="28" t="s">
        <v>562</v>
      </c>
      <c r="D96" s="22" t="s">
        <v>1045</v>
      </c>
      <c r="E96" s="22" t="s">
        <v>1053</v>
      </c>
      <c r="F96" s="28" t="s">
        <v>1054</v>
      </c>
      <c r="G96" s="22" t="s">
        <v>1055</v>
      </c>
      <c r="H96" s="22" t="s">
        <v>477</v>
      </c>
      <c r="I96" s="29">
        <v>89.99</v>
      </c>
      <c r="J96" s="35" t="s">
        <v>1032</v>
      </c>
      <c r="K96" s="104">
        <v>134.99</v>
      </c>
      <c r="L96" s="104">
        <f t="shared" si="4"/>
        <v>161.988</v>
      </c>
      <c r="M96" s="32" t="s">
        <v>394</v>
      </c>
      <c r="N96" s="109">
        <f t="shared" si="5"/>
        <v>134.99</v>
      </c>
    </row>
    <row r="97" spans="1:14" x14ac:dyDescent="0.25">
      <c r="A97" s="80" t="s">
        <v>2010</v>
      </c>
      <c r="B97" s="22" t="s">
        <v>72</v>
      </c>
      <c r="C97" s="28" t="s">
        <v>562</v>
      </c>
      <c r="D97" s="22" t="s">
        <v>1049</v>
      </c>
      <c r="E97" s="22" t="s">
        <v>1056</v>
      </c>
      <c r="F97" s="28" t="s">
        <v>1057</v>
      </c>
      <c r="G97" s="22" t="s">
        <v>1058</v>
      </c>
      <c r="H97" s="22" t="s">
        <v>477</v>
      </c>
      <c r="I97" s="29">
        <v>123.91</v>
      </c>
      <c r="J97" s="35" t="s">
        <v>1032</v>
      </c>
      <c r="K97" s="103">
        <v>165.95</v>
      </c>
      <c r="L97" s="103">
        <f t="shared" si="4"/>
        <v>199.14</v>
      </c>
      <c r="M97" s="32" t="s">
        <v>394</v>
      </c>
      <c r="N97" s="109">
        <f t="shared" si="5"/>
        <v>165.95</v>
      </c>
    </row>
    <row r="98" spans="1:14" x14ac:dyDescent="0.25">
      <c r="A98" s="80" t="s">
        <v>2011</v>
      </c>
      <c r="B98" s="22" t="s">
        <v>72</v>
      </c>
      <c r="C98" s="28" t="s">
        <v>562</v>
      </c>
      <c r="D98" s="22" t="s">
        <v>1045</v>
      </c>
      <c r="E98" s="22" t="s">
        <v>1059</v>
      </c>
      <c r="F98" s="28" t="s">
        <v>1060</v>
      </c>
      <c r="G98" s="22" t="s">
        <v>1061</v>
      </c>
      <c r="H98" s="22" t="s">
        <v>477</v>
      </c>
      <c r="I98" s="29">
        <v>14.86</v>
      </c>
      <c r="J98" s="35" t="s">
        <v>1032</v>
      </c>
      <c r="K98" s="103">
        <v>17.329999999999998</v>
      </c>
      <c r="L98" s="103">
        <f t="shared" si="4"/>
        <v>20.795999999999996</v>
      </c>
      <c r="M98" s="32" t="s">
        <v>394</v>
      </c>
      <c r="N98" s="109">
        <f t="shared" si="5"/>
        <v>17.329999999999998</v>
      </c>
    </row>
    <row r="99" spans="1:14" x14ac:dyDescent="0.25">
      <c r="A99" s="80" t="s">
        <v>2012</v>
      </c>
      <c r="B99" s="22" t="s">
        <v>72</v>
      </c>
      <c r="C99" s="28" t="s">
        <v>562</v>
      </c>
      <c r="D99" s="22" t="s">
        <v>1049</v>
      </c>
      <c r="E99" s="22" t="s">
        <v>1062</v>
      </c>
      <c r="F99" s="28" t="s">
        <v>1063</v>
      </c>
      <c r="G99" s="22" t="s">
        <v>1064</v>
      </c>
      <c r="H99" s="22" t="s">
        <v>477</v>
      </c>
      <c r="I99" s="29">
        <v>22.27</v>
      </c>
      <c r="J99" s="35" t="s">
        <v>1032</v>
      </c>
      <c r="K99" s="104">
        <v>23.99</v>
      </c>
      <c r="L99" s="104">
        <f t="shared" si="4"/>
        <v>28.787999999999997</v>
      </c>
      <c r="M99" s="32" t="s">
        <v>394</v>
      </c>
      <c r="N99" s="109">
        <f t="shared" si="5"/>
        <v>23.99</v>
      </c>
    </row>
    <row r="100" spans="1:14" x14ac:dyDescent="0.25">
      <c r="A100" s="80" t="s">
        <v>2013</v>
      </c>
      <c r="B100" s="22" t="s">
        <v>72</v>
      </c>
      <c r="C100" s="28" t="s">
        <v>562</v>
      </c>
      <c r="D100" s="22" t="s">
        <v>1065</v>
      </c>
      <c r="E100" s="22" t="s">
        <v>1066</v>
      </c>
      <c r="F100" s="28" t="s">
        <v>1067</v>
      </c>
      <c r="G100" s="22" t="s">
        <v>1068</v>
      </c>
      <c r="H100" s="22" t="s">
        <v>477</v>
      </c>
      <c r="I100" s="29">
        <v>117.26</v>
      </c>
      <c r="J100" s="35" t="s">
        <v>1032</v>
      </c>
      <c r="K100" s="104">
        <v>156.94999999999999</v>
      </c>
      <c r="L100" s="104">
        <f t="shared" si="4"/>
        <v>188.33999999999997</v>
      </c>
      <c r="M100" s="32" t="s">
        <v>394</v>
      </c>
      <c r="N100" s="109">
        <f t="shared" si="5"/>
        <v>156.94999999999999</v>
      </c>
    </row>
    <row r="101" spans="1:14" x14ac:dyDescent="0.25">
      <c r="A101" s="80" t="s">
        <v>2014</v>
      </c>
      <c r="B101" s="22" t="s">
        <v>72</v>
      </c>
      <c r="C101" s="28" t="s">
        <v>562</v>
      </c>
      <c r="D101" s="22" t="s">
        <v>564</v>
      </c>
      <c r="E101" s="22" t="s">
        <v>1069</v>
      </c>
      <c r="F101" s="28" t="s">
        <v>1070</v>
      </c>
      <c r="G101" s="22" t="s">
        <v>1071</v>
      </c>
      <c r="H101" s="22" t="s">
        <v>477</v>
      </c>
      <c r="I101" s="29">
        <v>37.130000000000003</v>
      </c>
      <c r="J101" s="35" t="s">
        <v>1032</v>
      </c>
      <c r="K101" s="104">
        <v>48.99</v>
      </c>
      <c r="L101" s="104">
        <f t="shared" si="4"/>
        <v>58.787999999999997</v>
      </c>
      <c r="M101" s="32" t="s">
        <v>394</v>
      </c>
      <c r="N101" s="109">
        <f t="shared" si="5"/>
        <v>48.99</v>
      </c>
    </row>
    <row r="102" spans="1:14" x14ac:dyDescent="0.25">
      <c r="A102" s="80" t="s">
        <v>2015</v>
      </c>
      <c r="B102" s="22" t="s">
        <v>72</v>
      </c>
      <c r="C102" s="28" t="s">
        <v>562</v>
      </c>
      <c r="D102" s="22" t="s">
        <v>564</v>
      </c>
      <c r="E102" s="22" t="s">
        <v>1072</v>
      </c>
      <c r="F102" s="28" t="s">
        <v>1073</v>
      </c>
      <c r="G102" s="22" t="s">
        <v>1074</v>
      </c>
      <c r="H102" s="22" t="s">
        <v>477</v>
      </c>
      <c r="I102" s="29">
        <v>29.54</v>
      </c>
      <c r="J102" s="35" t="s">
        <v>1032</v>
      </c>
      <c r="K102" s="103">
        <v>37.5</v>
      </c>
      <c r="L102" s="103">
        <f t="shared" si="4"/>
        <v>45</v>
      </c>
      <c r="M102" s="32" t="s">
        <v>394</v>
      </c>
      <c r="N102" s="109">
        <f t="shared" si="5"/>
        <v>37.5</v>
      </c>
    </row>
    <row r="103" spans="1:14" x14ac:dyDescent="0.25">
      <c r="A103" s="80" t="s">
        <v>2016</v>
      </c>
      <c r="B103" s="22" t="s">
        <v>72</v>
      </c>
      <c r="C103" s="28" t="s">
        <v>562</v>
      </c>
      <c r="D103" s="22" t="s">
        <v>564</v>
      </c>
      <c r="E103" s="22" t="s">
        <v>1075</v>
      </c>
      <c r="F103" s="28" t="s">
        <v>1076</v>
      </c>
      <c r="G103" s="22" t="s">
        <v>1077</v>
      </c>
      <c r="H103" s="22" t="s">
        <v>477</v>
      </c>
      <c r="I103" s="29">
        <v>18.55</v>
      </c>
      <c r="J103" s="35" t="s">
        <v>1032</v>
      </c>
      <c r="K103" s="104">
        <v>26.5</v>
      </c>
      <c r="L103" s="104">
        <f t="shared" si="4"/>
        <v>31.799999999999997</v>
      </c>
      <c r="M103" s="32" t="s">
        <v>394</v>
      </c>
      <c r="N103" s="109">
        <f t="shared" si="5"/>
        <v>26.5</v>
      </c>
    </row>
    <row r="104" spans="1:14" x14ac:dyDescent="0.25">
      <c r="A104" s="80" t="s">
        <v>2017</v>
      </c>
      <c r="B104" s="22" t="s">
        <v>72</v>
      </c>
      <c r="C104" s="28" t="s">
        <v>562</v>
      </c>
      <c r="D104" s="22" t="s">
        <v>1078</v>
      </c>
      <c r="E104" s="22" t="s">
        <v>1079</v>
      </c>
      <c r="F104" s="28" t="s">
        <v>1080</v>
      </c>
      <c r="G104" s="22" t="s">
        <v>1081</v>
      </c>
      <c r="H104" s="22" t="s">
        <v>167</v>
      </c>
      <c r="I104" s="29">
        <v>126.49</v>
      </c>
      <c r="J104" s="35" t="s">
        <v>1032</v>
      </c>
      <c r="K104" s="104">
        <v>151.69999999999999</v>
      </c>
      <c r="L104" s="104">
        <f t="shared" si="4"/>
        <v>182.04</v>
      </c>
      <c r="M104" s="32" t="s">
        <v>394</v>
      </c>
      <c r="N104" s="109">
        <f t="shared" si="5"/>
        <v>151.69999999999999</v>
      </c>
    </row>
    <row r="105" spans="1:14" x14ac:dyDescent="0.25">
      <c r="A105" s="80" t="s">
        <v>2018</v>
      </c>
      <c r="B105" s="22" t="s">
        <v>72</v>
      </c>
      <c r="C105" s="28" t="s">
        <v>92</v>
      </c>
      <c r="D105" s="22" t="s">
        <v>614</v>
      </c>
      <c r="E105" s="22" t="s">
        <v>1082</v>
      </c>
      <c r="F105" s="28" t="s">
        <v>1083</v>
      </c>
      <c r="G105" s="22" t="s">
        <v>1084</v>
      </c>
      <c r="H105" s="22" t="s">
        <v>167</v>
      </c>
      <c r="I105" s="29">
        <v>25.99</v>
      </c>
      <c r="J105" s="35" t="s">
        <v>1032</v>
      </c>
      <c r="K105" s="104">
        <v>37.49</v>
      </c>
      <c r="L105" s="104">
        <f t="shared" si="4"/>
        <v>44.988</v>
      </c>
      <c r="M105" s="32" t="s">
        <v>394</v>
      </c>
      <c r="N105" s="109">
        <f t="shared" si="5"/>
        <v>37.49</v>
      </c>
    </row>
    <row r="106" spans="1:14" s="28" customFormat="1" x14ac:dyDescent="0.25">
      <c r="A106" s="80" t="s">
        <v>2019</v>
      </c>
      <c r="B106" s="28" t="s">
        <v>145</v>
      </c>
      <c r="C106" s="28" t="s">
        <v>579</v>
      </c>
      <c r="D106" s="28" t="s">
        <v>1085</v>
      </c>
      <c r="E106" s="28" t="s">
        <v>1086</v>
      </c>
      <c r="F106" s="28" t="s">
        <v>1087</v>
      </c>
      <c r="G106" s="28" t="s">
        <v>1088</v>
      </c>
      <c r="H106" s="28" t="s">
        <v>477</v>
      </c>
      <c r="I106" s="36">
        <v>80.34</v>
      </c>
      <c r="J106" s="37" t="s">
        <v>1032</v>
      </c>
      <c r="K106" s="104">
        <v>140.6</v>
      </c>
      <c r="L106" s="104">
        <f t="shared" si="4"/>
        <v>168.72</v>
      </c>
      <c r="M106" s="32" t="s">
        <v>394</v>
      </c>
      <c r="N106" s="109">
        <f t="shared" si="5"/>
        <v>140.6</v>
      </c>
    </row>
    <row r="107" spans="1:14" x14ac:dyDescent="0.25">
      <c r="A107" s="80" t="s">
        <v>2020</v>
      </c>
      <c r="B107" s="22" t="s">
        <v>145</v>
      </c>
      <c r="C107" s="28" t="s">
        <v>579</v>
      </c>
      <c r="D107" s="22" t="s">
        <v>582</v>
      </c>
      <c r="E107" s="22" t="s">
        <v>1089</v>
      </c>
      <c r="F107" s="28" t="s">
        <v>1090</v>
      </c>
      <c r="G107" s="22" t="s">
        <v>1091</v>
      </c>
      <c r="H107" s="22" t="s">
        <v>477</v>
      </c>
      <c r="I107" s="29">
        <v>64.37</v>
      </c>
      <c r="J107" s="35" t="s">
        <v>1032</v>
      </c>
      <c r="K107" s="104">
        <v>79.150000000000006</v>
      </c>
      <c r="L107" s="104">
        <f t="shared" si="4"/>
        <v>94.98</v>
      </c>
      <c r="M107" s="32" t="s">
        <v>394</v>
      </c>
      <c r="N107" s="109">
        <f t="shared" si="5"/>
        <v>79.150000000000006</v>
      </c>
    </row>
    <row r="108" spans="1:14" x14ac:dyDescent="0.25">
      <c r="A108" s="80" t="s">
        <v>2021</v>
      </c>
      <c r="B108" s="22" t="s">
        <v>72</v>
      </c>
      <c r="C108" s="28" t="s">
        <v>562</v>
      </c>
      <c r="D108" s="22" t="s">
        <v>1092</v>
      </c>
      <c r="E108" s="22" t="s">
        <v>1093</v>
      </c>
      <c r="F108" s="28" t="s">
        <v>1094</v>
      </c>
      <c r="G108" s="22" t="s">
        <v>1095</v>
      </c>
      <c r="H108" s="22" t="s">
        <v>167</v>
      </c>
      <c r="I108" s="29">
        <v>52.5</v>
      </c>
      <c r="J108" s="35" t="s">
        <v>1032</v>
      </c>
      <c r="K108" s="104">
        <v>66.66</v>
      </c>
      <c r="L108" s="104">
        <f t="shared" si="4"/>
        <v>79.99199999999999</v>
      </c>
      <c r="M108" s="32" t="s">
        <v>394</v>
      </c>
      <c r="N108" s="109">
        <f t="shared" si="5"/>
        <v>66.66</v>
      </c>
    </row>
    <row r="109" spans="1:14" x14ac:dyDescent="0.25">
      <c r="A109" s="80" t="s">
        <v>2022</v>
      </c>
      <c r="B109" s="22" t="s">
        <v>72</v>
      </c>
      <c r="C109" s="28" t="s">
        <v>562</v>
      </c>
      <c r="D109" s="22" t="s">
        <v>1092</v>
      </c>
      <c r="E109" s="22" t="s">
        <v>1093</v>
      </c>
      <c r="F109" s="28" t="s">
        <v>1096</v>
      </c>
      <c r="G109" s="22" t="s">
        <v>1097</v>
      </c>
      <c r="H109" s="22" t="s">
        <v>167</v>
      </c>
      <c r="I109" s="29">
        <v>120</v>
      </c>
      <c r="J109" s="35" t="s">
        <v>1032</v>
      </c>
      <c r="K109" s="104">
        <v>145.82</v>
      </c>
      <c r="L109" s="104">
        <f t="shared" si="4"/>
        <v>174.98399999999998</v>
      </c>
      <c r="M109" s="32" t="s">
        <v>394</v>
      </c>
      <c r="N109" s="109">
        <f t="shared" si="5"/>
        <v>145.82</v>
      </c>
    </row>
    <row r="110" spans="1:14" x14ac:dyDescent="0.25">
      <c r="A110" s="80" t="s">
        <v>2023</v>
      </c>
      <c r="B110" s="22" t="s">
        <v>72</v>
      </c>
      <c r="C110" s="28" t="s">
        <v>562</v>
      </c>
      <c r="D110" s="22" t="s">
        <v>1092</v>
      </c>
      <c r="E110" s="22" t="s">
        <v>539</v>
      </c>
      <c r="F110" s="28" t="s">
        <v>1098</v>
      </c>
      <c r="G110" s="22" t="s">
        <v>1099</v>
      </c>
      <c r="H110" s="22" t="s">
        <v>167</v>
      </c>
      <c r="I110" s="29">
        <v>52.49</v>
      </c>
      <c r="J110" s="35" t="s">
        <v>1032</v>
      </c>
      <c r="K110" s="104">
        <v>91.85</v>
      </c>
      <c r="L110" s="104">
        <f t="shared" si="4"/>
        <v>110.21999999999998</v>
      </c>
      <c r="M110" s="32" t="s">
        <v>394</v>
      </c>
      <c r="N110" s="109">
        <f t="shared" si="5"/>
        <v>91.85</v>
      </c>
    </row>
    <row r="111" spans="1:14" x14ac:dyDescent="0.25">
      <c r="A111" s="80" t="s">
        <v>2024</v>
      </c>
      <c r="B111" s="22" t="s">
        <v>72</v>
      </c>
      <c r="C111" s="28" t="s">
        <v>1100</v>
      </c>
      <c r="D111" s="22" t="s">
        <v>1101</v>
      </c>
      <c r="E111" s="22" t="s">
        <v>1102</v>
      </c>
      <c r="F111" s="28" t="s">
        <v>1103</v>
      </c>
      <c r="G111" s="22" t="s">
        <v>1104</v>
      </c>
      <c r="H111" s="22" t="s">
        <v>167</v>
      </c>
      <c r="I111" s="29">
        <v>259.99</v>
      </c>
      <c r="J111" s="35" t="s">
        <v>1032</v>
      </c>
      <c r="K111" s="104">
        <v>325</v>
      </c>
      <c r="L111" s="104">
        <f t="shared" si="4"/>
        <v>390</v>
      </c>
      <c r="M111" s="32" t="s">
        <v>394</v>
      </c>
      <c r="N111" s="109">
        <f t="shared" si="5"/>
        <v>325</v>
      </c>
    </row>
    <row r="112" spans="1:14" x14ac:dyDescent="0.25">
      <c r="A112" s="80" t="s">
        <v>2025</v>
      </c>
      <c r="B112" s="22" t="s">
        <v>72</v>
      </c>
      <c r="C112" s="28" t="s">
        <v>1100</v>
      </c>
      <c r="D112" s="22" t="s">
        <v>1101</v>
      </c>
      <c r="E112" s="22" t="s">
        <v>1105</v>
      </c>
      <c r="F112" s="28" t="s">
        <v>1106</v>
      </c>
      <c r="G112" s="22" t="s">
        <v>1107</v>
      </c>
      <c r="H112" s="22" t="s">
        <v>167</v>
      </c>
      <c r="I112" s="29">
        <v>309.99</v>
      </c>
      <c r="J112" s="35" t="s">
        <v>1032</v>
      </c>
      <c r="K112" s="104">
        <v>385</v>
      </c>
      <c r="L112" s="104">
        <f t="shared" si="4"/>
        <v>462</v>
      </c>
      <c r="M112" s="32" t="s">
        <v>394</v>
      </c>
      <c r="N112" s="109">
        <f t="shared" si="5"/>
        <v>385</v>
      </c>
    </row>
    <row r="113" spans="1:14" x14ac:dyDescent="0.25">
      <c r="A113" s="80" t="s">
        <v>2026</v>
      </c>
      <c r="B113" s="22" t="s">
        <v>72</v>
      </c>
      <c r="C113" s="28" t="s">
        <v>1100</v>
      </c>
      <c r="D113" s="22" t="s">
        <v>1108</v>
      </c>
      <c r="E113" s="22" t="s">
        <v>1109</v>
      </c>
      <c r="F113" s="28" t="s">
        <v>1110</v>
      </c>
      <c r="G113" s="22" t="s">
        <v>1111</v>
      </c>
      <c r="H113" s="22" t="s">
        <v>167</v>
      </c>
      <c r="I113" s="29">
        <v>333.33</v>
      </c>
      <c r="J113" s="35" t="s">
        <v>1032</v>
      </c>
      <c r="K113" s="103">
        <v>416.65</v>
      </c>
      <c r="L113" s="103">
        <f t="shared" si="4"/>
        <v>499.97999999999996</v>
      </c>
      <c r="M113" s="32" t="s">
        <v>394</v>
      </c>
      <c r="N113" s="109">
        <f t="shared" si="5"/>
        <v>416.65</v>
      </c>
    </row>
    <row r="114" spans="1:14" x14ac:dyDescent="0.25">
      <c r="A114" s="80" t="s">
        <v>2027</v>
      </c>
      <c r="B114" s="22" t="s">
        <v>72</v>
      </c>
      <c r="C114" s="28" t="s">
        <v>1100</v>
      </c>
      <c r="D114" s="22" t="s">
        <v>1112</v>
      </c>
      <c r="E114" s="22" t="s">
        <v>1113</v>
      </c>
      <c r="F114" s="28" t="s">
        <v>1114</v>
      </c>
      <c r="G114" s="22" t="s">
        <v>1115</v>
      </c>
      <c r="H114" s="22" t="s">
        <v>477</v>
      </c>
      <c r="I114" s="29">
        <v>266.66000000000003</v>
      </c>
      <c r="J114" s="35" t="s">
        <v>1032</v>
      </c>
      <c r="K114" s="104">
        <v>333.25</v>
      </c>
      <c r="L114" s="104">
        <f t="shared" si="4"/>
        <v>399.9</v>
      </c>
      <c r="M114" s="32" t="s">
        <v>394</v>
      </c>
      <c r="N114" s="109">
        <f t="shared" si="5"/>
        <v>333.25</v>
      </c>
    </row>
    <row r="115" spans="1:14" x14ac:dyDescent="0.25">
      <c r="A115" s="80" t="s">
        <v>2028</v>
      </c>
      <c r="B115" s="22" t="s">
        <v>72</v>
      </c>
      <c r="C115" s="28" t="s">
        <v>1116</v>
      </c>
      <c r="D115" s="22" t="s">
        <v>1117</v>
      </c>
      <c r="E115" s="22" t="s">
        <v>1118</v>
      </c>
      <c r="F115" s="28" t="s">
        <v>1119</v>
      </c>
      <c r="G115" s="22" t="s">
        <v>1120</v>
      </c>
      <c r="H115" s="22" t="s">
        <v>477</v>
      </c>
      <c r="I115" s="29">
        <v>161.46</v>
      </c>
      <c r="J115" s="35" t="s">
        <v>1032</v>
      </c>
      <c r="K115" s="104">
        <v>201.85</v>
      </c>
      <c r="L115" s="104">
        <f t="shared" si="4"/>
        <v>242.21999999999997</v>
      </c>
      <c r="M115" s="32" t="s">
        <v>394</v>
      </c>
      <c r="N115" s="109">
        <f t="shared" si="5"/>
        <v>201.85</v>
      </c>
    </row>
    <row r="116" spans="1:14" x14ac:dyDescent="0.25">
      <c r="A116" s="80" t="s">
        <v>2029</v>
      </c>
      <c r="B116" s="22" t="s">
        <v>72</v>
      </c>
      <c r="C116" s="28" t="s">
        <v>1116</v>
      </c>
      <c r="D116" s="22" t="s">
        <v>1121</v>
      </c>
      <c r="E116" s="22" t="s">
        <v>1122</v>
      </c>
      <c r="F116" s="28" t="s">
        <v>1123</v>
      </c>
      <c r="G116" s="22" t="s">
        <v>1124</v>
      </c>
      <c r="H116" s="22" t="s">
        <v>477</v>
      </c>
      <c r="I116" s="29">
        <v>144.99</v>
      </c>
      <c r="J116" s="35" t="s">
        <v>1032</v>
      </c>
      <c r="K116" s="104">
        <v>181.25</v>
      </c>
      <c r="L116" s="104">
        <f t="shared" si="4"/>
        <v>217.5</v>
      </c>
      <c r="M116" s="32" t="s">
        <v>394</v>
      </c>
      <c r="N116" s="109">
        <f t="shared" si="5"/>
        <v>181.25</v>
      </c>
    </row>
    <row r="117" spans="1:14" x14ac:dyDescent="0.25">
      <c r="A117" s="80" t="s">
        <v>2030</v>
      </c>
      <c r="B117" s="22" t="s">
        <v>72</v>
      </c>
      <c r="C117" s="28" t="s">
        <v>1116</v>
      </c>
      <c r="D117" s="22" t="s">
        <v>1125</v>
      </c>
      <c r="E117" s="22" t="s">
        <v>1126</v>
      </c>
      <c r="F117" s="28" t="s">
        <v>1127</v>
      </c>
      <c r="G117" s="22" t="s">
        <v>1128</v>
      </c>
      <c r="H117" s="22" t="s">
        <v>477</v>
      </c>
      <c r="I117" s="29">
        <v>213.33</v>
      </c>
      <c r="J117" s="35" t="s">
        <v>1032</v>
      </c>
      <c r="K117" s="104">
        <v>266.66000000000003</v>
      </c>
      <c r="L117" s="104">
        <f t="shared" si="4"/>
        <v>319.99200000000002</v>
      </c>
      <c r="M117" s="32" t="s">
        <v>394</v>
      </c>
      <c r="N117" s="109">
        <f t="shared" si="5"/>
        <v>266.66000000000003</v>
      </c>
    </row>
    <row r="118" spans="1:14" x14ac:dyDescent="0.25">
      <c r="A118" s="80" t="s">
        <v>2031</v>
      </c>
      <c r="B118" s="22" t="s">
        <v>72</v>
      </c>
      <c r="C118" s="28" t="s">
        <v>1116</v>
      </c>
      <c r="D118" s="22" t="s">
        <v>1129</v>
      </c>
      <c r="E118" s="22" t="s">
        <v>1130</v>
      </c>
      <c r="F118" s="28" t="s">
        <v>1131</v>
      </c>
      <c r="G118" s="22" t="s">
        <v>1132</v>
      </c>
      <c r="H118" s="22" t="s">
        <v>477</v>
      </c>
      <c r="I118" s="29">
        <v>238.96</v>
      </c>
      <c r="J118" s="35" t="s">
        <v>1032</v>
      </c>
      <c r="K118" s="104">
        <v>299.95</v>
      </c>
      <c r="L118" s="104">
        <f t="shared" si="4"/>
        <v>359.94</v>
      </c>
      <c r="M118" s="32" t="s">
        <v>394</v>
      </c>
      <c r="N118" s="109">
        <f t="shared" si="5"/>
        <v>299.95</v>
      </c>
    </row>
    <row r="119" spans="1:14" x14ac:dyDescent="0.25">
      <c r="A119" s="80" t="s">
        <v>2032</v>
      </c>
      <c r="B119" s="22" t="s">
        <v>72</v>
      </c>
      <c r="C119" s="28" t="s">
        <v>1116</v>
      </c>
      <c r="D119" s="22" t="s">
        <v>1129</v>
      </c>
      <c r="E119" s="22" t="s">
        <v>1133</v>
      </c>
      <c r="F119" s="28" t="s">
        <v>1134</v>
      </c>
      <c r="G119" s="22" t="s">
        <v>1135</v>
      </c>
      <c r="H119" s="22" t="s">
        <v>477</v>
      </c>
      <c r="I119" s="29">
        <v>399.99</v>
      </c>
      <c r="J119" s="35" t="s">
        <v>1032</v>
      </c>
      <c r="K119" s="104">
        <v>499.95</v>
      </c>
      <c r="L119" s="104">
        <f t="shared" si="4"/>
        <v>599.93999999999994</v>
      </c>
      <c r="M119" s="32" t="s">
        <v>394</v>
      </c>
      <c r="N119" s="109">
        <f t="shared" si="5"/>
        <v>499.95</v>
      </c>
    </row>
    <row r="120" spans="1:14" x14ac:dyDescent="0.25">
      <c r="A120" s="80" t="s">
        <v>2033</v>
      </c>
      <c r="B120" s="22" t="s">
        <v>72</v>
      </c>
      <c r="C120" s="28" t="s">
        <v>1116</v>
      </c>
      <c r="D120" s="22" t="s">
        <v>1136</v>
      </c>
      <c r="E120" s="22" t="s">
        <v>1137</v>
      </c>
      <c r="F120" s="28" t="s">
        <v>1138</v>
      </c>
      <c r="G120" s="22" t="s">
        <v>1139</v>
      </c>
      <c r="H120" s="22" t="s">
        <v>477</v>
      </c>
      <c r="I120" s="29">
        <v>104.99</v>
      </c>
      <c r="J120" s="35" t="s">
        <v>1032</v>
      </c>
      <c r="K120" s="104">
        <v>131.25</v>
      </c>
      <c r="L120" s="104">
        <f t="shared" si="4"/>
        <v>157.5</v>
      </c>
      <c r="M120" s="32" t="s">
        <v>394</v>
      </c>
      <c r="N120" s="109">
        <f t="shared" si="5"/>
        <v>131.25</v>
      </c>
    </row>
    <row r="121" spans="1:14" x14ac:dyDescent="0.25">
      <c r="A121" s="80" t="s">
        <v>2034</v>
      </c>
      <c r="B121" s="22" t="s">
        <v>72</v>
      </c>
      <c r="C121" s="28" t="s">
        <v>1116</v>
      </c>
      <c r="D121" s="22" t="s">
        <v>1140</v>
      </c>
      <c r="E121" s="22" t="s">
        <v>1141</v>
      </c>
      <c r="F121" s="28" t="s">
        <v>1142</v>
      </c>
      <c r="G121" s="22" t="s">
        <v>1143</v>
      </c>
      <c r="H121" s="22" t="s">
        <v>477</v>
      </c>
      <c r="I121" s="29">
        <v>104.99</v>
      </c>
      <c r="J121" s="35" t="s">
        <v>1032</v>
      </c>
      <c r="K121" s="104">
        <v>131.25</v>
      </c>
      <c r="L121" s="104">
        <f t="shared" si="4"/>
        <v>157.5</v>
      </c>
      <c r="M121" s="32" t="s">
        <v>394</v>
      </c>
      <c r="N121" s="109">
        <f t="shared" si="5"/>
        <v>131.25</v>
      </c>
    </row>
    <row r="122" spans="1:14" x14ac:dyDescent="0.25">
      <c r="A122" s="80" t="s">
        <v>2035</v>
      </c>
      <c r="B122" s="22" t="s">
        <v>72</v>
      </c>
      <c r="C122" s="28" t="s">
        <v>84</v>
      </c>
      <c r="D122" s="22" t="s">
        <v>89</v>
      </c>
      <c r="E122" s="22" t="s">
        <v>1144</v>
      </c>
      <c r="F122" s="28" t="s">
        <v>1145</v>
      </c>
      <c r="G122" s="22" t="s">
        <v>1146</v>
      </c>
      <c r="H122" s="22" t="s">
        <v>477</v>
      </c>
      <c r="I122" s="29">
        <v>249.99</v>
      </c>
      <c r="J122" s="35" t="s">
        <v>1032</v>
      </c>
      <c r="K122" s="104">
        <v>312.5</v>
      </c>
      <c r="L122" s="104">
        <f t="shared" si="4"/>
        <v>375</v>
      </c>
      <c r="M122" s="32" t="s">
        <v>394</v>
      </c>
      <c r="N122" s="109">
        <f t="shared" si="5"/>
        <v>312.5</v>
      </c>
    </row>
    <row r="123" spans="1:14" x14ac:dyDescent="0.25">
      <c r="A123" s="80" t="s">
        <v>2036</v>
      </c>
      <c r="B123" s="22" t="s">
        <v>72</v>
      </c>
      <c r="C123" s="28" t="s">
        <v>73</v>
      </c>
      <c r="D123" s="22" t="s">
        <v>1147</v>
      </c>
      <c r="E123" s="22" t="s">
        <v>1148</v>
      </c>
      <c r="F123" s="28" t="s">
        <v>1149</v>
      </c>
      <c r="G123" s="22" t="s">
        <v>1150</v>
      </c>
      <c r="H123" s="22" t="s">
        <v>477</v>
      </c>
      <c r="I123" s="29">
        <v>266.66000000000003</v>
      </c>
      <c r="J123" s="35" t="s">
        <v>1032</v>
      </c>
      <c r="K123" s="104">
        <v>466.65</v>
      </c>
      <c r="L123" s="104">
        <f t="shared" si="4"/>
        <v>559.9799999999999</v>
      </c>
      <c r="M123" s="32" t="s">
        <v>394</v>
      </c>
      <c r="N123" s="109">
        <f t="shared" si="5"/>
        <v>466.65</v>
      </c>
    </row>
    <row r="124" spans="1:14" x14ac:dyDescent="0.25">
      <c r="A124" s="80" t="s">
        <v>2037</v>
      </c>
      <c r="B124" s="22" t="s">
        <v>72</v>
      </c>
      <c r="C124" s="28" t="s">
        <v>73</v>
      </c>
      <c r="D124" s="22" t="s">
        <v>1147</v>
      </c>
      <c r="E124" s="22" t="s">
        <v>1151</v>
      </c>
      <c r="F124" s="28" t="s">
        <v>1152</v>
      </c>
      <c r="G124" s="22" t="s">
        <v>1153</v>
      </c>
      <c r="H124" s="22" t="s">
        <v>477</v>
      </c>
      <c r="I124" s="29">
        <v>186.66</v>
      </c>
      <c r="J124" s="35" t="s">
        <v>1032</v>
      </c>
      <c r="K124" s="104">
        <v>233.35</v>
      </c>
      <c r="L124" s="104">
        <f t="shared" si="4"/>
        <v>280.02</v>
      </c>
      <c r="M124" s="32" t="s">
        <v>394</v>
      </c>
      <c r="N124" s="109">
        <f t="shared" si="5"/>
        <v>233.35</v>
      </c>
    </row>
    <row r="125" spans="1:14" x14ac:dyDescent="0.25">
      <c r="A125" s="80" t="s">
        <v>2038</v>
      </c>
      <c r="B125" s="22" t="s">
        <v>72</v>
      </c>
      <c r="C125" s="28" t="s">
        <v>84</v>
      </c>
      <c r="D125" s="22" t="s">
        <v>1154</v>
      </c>
      <c r="E125" s="22" t="s">
        <v>1155</v>
      </c>
      <c r="F125" s="28" t="s">
        <v>1156</v>
      </c>
      <c r="G125" s="22" t="s">
        <v>1157</v>
      </c>
      <c r="H125" s="22" t="s">
        <v>477</v>
      </c>
      <c r="I125" s="29">
        <v>212.49</v>
      </c>
      <c r="J125" s="35" t="s">
        <v>1032</v>
      </c>
      <c r="K125" s="104">
        <v>265.64999999999998</v>
      </c>
      <c r="L125" s="104">
        <f t="shared" si="4"/>
        <v>318.77999999999997</v>
      </c>
      <c r="M125" s="32" t="s">
        <v>394</v>
      </c>
      <c r="N125" s="109">
        <f t="shared" si="5"/>
        <v>265.64999999999998</v>
      </c>
    </row>
    <row r="126" spans="1:14" x14ac:dyDescent="0.25">
      <c r="A126" s="80" t="s">
        <v>2039</v>
      </c>
      <c r="B126" s="22" t="s">
        <v>72</v>
      </c>
      <c r="C126" s="28" t="s">
        <v>84</v>
      </c>
      <c r="D126" s="22" t="s">
        <v>1158</v>
      </c>
      <c r="E126" s="22" t="s">
        <v>1159</v>
      </c>
      <c r="F126" s="28" t="s">
        <v>1160</v>
      </c>
      <c r="G126" s="22" t="s">
        <v>1161</v>
      </c>
      <c r="H126" s="22" t="s">
        <v>477</v>
      </c>
      <c r="I126" s="29">
        <v>162.49</v>
      </c>
      <c r="J126" s="35" t="s">
        <v>1032</v>
      </c>
      <c r="K126" s="104">
        <v>203.15</v>
      </c>
      <c r="L126" s="104">
        <f t="shared" si="4"/>
        <v>243.78</v>
      </c>
      <c r="M126" s="32" t="s">
        <v>394</v>
      </c>
      <c r="N126" s="109">
        <f t="shared" si="5"/>
        <v>203.15</v>
      </c>
    </row>
    <row r="127" spans="1:14" x14ac:dyDescent="0.25">
      <c r="A127" s="80" t="s">
        <v>2040</v>
      </c>
      <c r="B127" s="22" t="s">
        <v>72</v>
      </c>
      <c r="C127" s="28" t="s">
        <v>84</v>
      </c>
      <c r="D127" s="22" t="s">
        <v>1162</v>
      </c>
      <c r="E127" s="22" t="s">
        <v>1163</v>
      </c>
      <c r="F127" s="28" t="s">
        <v>1164</v>
      </c>
      <c r="G127" s="22" t="s">
        <v>1165</v>
      </c>
      <c r="H127" s="22" t="s">
        <v>477</v>
      </c>
      <c r="I127" s="29">
        <v>193.33</v>
      </c>
      <c r="J127" s="35" t="s">
        <v>1032</v>
      </c>
      <c r="K127" s="103">
        <v>241.75</v>
      </c>
      <c r="L127" s="103">
        <f t="shared" si="4"/>
        <v>290.09999999999997</v>
      </c>
      <c r="M127" s="32" t="s">
        <v>394</v>
      </c>
      <c r="N127" s="109">
        <f t="shared" si="5"/>
        <v>241.75</v>
      </c>
    </row>
    <row r="128" spans="1:14" x14ac:dyDescent="0.25">
      <c r="A128" s="80" t="s">
        <v>2041</v>
      </c>
      <c r="B128" s="22" t="s">
        <v>72</v>
      </c>
      <c r="C128" s="28" t="s">
        <v>84</v>
      </c>
      <c r="D128" s="22" t="s">
        <v>1154</v>
      </c>
      <c r="E128" s="22" t="s">
        <v>1166</v>
      </c>
      <c r="F128" s="28" t="s">
        <v>1167</v>
      </c>
      <c r="G128" s="22" t="s">
        <v>1168</v>
      </c>
      <c r="H128" s="22" t="s">
        <v>477</v>
      </c>
      <c r="I128" s="29">
        <v>206.24</v>
      </c>
      <c r="J128" s="35" t="s">
        <v>1032</v>
      </c>
      <c r="K128" s="103">
        <v>257.8</v>
      </c>
      <c r="L128" s="103">
        <f t="shared" si="4"/>
        <v>309.36</v>
      </c>
      <c r="M128" s="32" t="s">
        <v>394</v>
      </c>
      <c r="N128" s="109">
        <f t="shared" si="5"/>
        <v>257.8</v>
      </c>
    </row>
    <row r="129" spans="1:14" x14ac:dyDescent="0.25">
      <c r="A129" s="80" t="s">
        <v>2042</v>
      </c>
      <c r="B129" s="22" t="s">
        <v>72</v>
      </c>
      <c r="C129" s="28" t="s">
        <v>84</v>
      </c>
      <c r="D129" s="22" t="s">
        <v>1162</v>
      </c>
      <c r="E129" s="22" t="s">
        <v>1169</v>
      </c>
      <c r="F129" s="28" t="s">
        <v>1170</v>
      </c>
      <c r="G129" s="22" t="s">
        <v>1171</v>
      </c>
      <c r="H129" s="22" t="s">
        <v>477</v>
      </c>
      <c r="I129" s="29">
        <v>247.49</v>
      </c>
      <c r="J129" s="35" t="s">
        <v>1032</v>
      </c>
      <c r="K129" s="103">
        <v>309.35000000000002</v>
      </c>
      <c r="L129" s="103">
        <f t="shared" si="4"/>
        <v>371.22</v>
      </c>
      <c r="M129" s="32" t="s">
        <v>394</v>
      </c>
      <c r="N129" s="109">
        <f t="shared" si="5"/>
        <v>309.35000000000002</v>
      </c>
    </row>
    <row r="130" spans="1:14" x14ac:dyDescent="0.25">
      <c r="A130" s="80" t="s">
        <v>2043</v>
      </c>
      <c r="B130" s="22" t="s">
        <v>145</v>
      </c>
      <c r="C130" s="28" t="s">
        <v>146</v>
      </c>
      <c r="D130" s="22" t="s">
        <v>1172</v>
      </c>
      <c r="E130" s="22" t="s">
        <v>1173</v>
      </c>
      <c r="F130" s="28" t="s">
        <v>1174</v>
      </c>
      <c r="G130" s="22" t="s">
        <v>1912</v>
      </c>
      <c r="H130" s="22" t="s">
        <v>167</v>
      </c>
      <c r="I130" s="29">
        <v>55</v>
      </c>
      <c r="J130" s="30">
        <v>0.75</v>
      </c>
      <c r="K130" s="103">
        <f>I130*1.75</f>
        <v>96.25</v>
      </c>
      <c r="L130" s="103">
        <f t="shared" si="4"/>
        <v>115.5</v>
      </c>
      <c r="M130" s="32" t="s">
        <v>394</v>
      </c>
      <c r="N130" s="109">
        <f t="shared" si="5"/>
        <v>96.25</v>
      </c>
    </row>
    <row r="131" spans="1:14" x14ac:dyDescent="0.25">
      <c r="A131" s="80" t="s">
        <v>2044</v>
      </c>
      <c r="B131" s="22" t="s">
        <v>145</v>
      </c>
      <c r="C131" s="28" t="s">
        <v>146</v>
      </c>
      <c r="D131" s="22" t="s">
        <v>1176</v>
      </c>
      <c r="E131" s="22" t="s">
        <v>1173</v>
      </c>
      <c r="F131" s="28" t="s">
        <v>1177</v>
      </c>
      <c r="G131" s="22" t="s">
        <v>1178</v>
      </c>
      <c r="H131" s="22" t="s">
        <v>167</v>
      </c>
      <c r="I131" s="29">
        <v>30</v>
      </c>
      <c r="J131" s="30">
        <v>0.75</v>
      </c>
      <c r="K131" s="103">
        <f t="shared" ref="K131:K205" si="6">I131*1.75</f>
        <v>52.5</v>
      </c>
      <c r="L131" s="103">
        <f t="shared" ref="L131:L194" si="7">K131*1.2</f>
        <v>63</v>
      </c>
      <c r="M131" s="32" t="s">
        <v>394</v>
      </c>
      <c r="N131" s="109">
        <f t="shared" ref="N131:N194" si="8">K131</f>
        <v>52.5</v>
      </c>
    </row>
    <row r="132" spans="1:14" x14ac:dyDescent="0.25">
      <c r="A132" s="80" t="s">
        <v>2045</v>
      </c>
      <c r="B132" s="22" t="s">
        <v>145</v>
      </c>
      <c r="C132" s="28" t="s">
        <v>146</v>
      </c>
      <c r="D132" s="22" t="s">
        <v>1176</v>
      </c>
      <c r="E132" s="22" t="s">
        <v>1173</v>
      </c>
      <c r="F132" s="28" t="s">
        <v>1179</v>
      </c>
      <c r="G132" s="22" t="s">
        <v>1180</v>
      </c>
      <c r="H132" s="22" t="s">
        <v>167</v>
      </c>
      <c r="I132" s="29">
        <v>23</v>
      </c>
      <c r="J132" s="30">
        <v>0.75</v>
      </c>
      <c r="K132" s="103">
        <f t="shared" si="6"/>
        <v>40.25</v>
      </c>
      <c r="L132" s="103">
        <f t="shared" si="7"/>
        <v>48.3</v>
      </c>
      <c r="M132" s="32" t="s">
        <v>394</v>
      </c>
      <c r="N132" s="109">
        <f t="shared" si="8"/>
        <v>40.25</v>
      </c>
    </row>
    <row r="133" spans="1:14" x14ac:dyDescent="0.25">
      <c r="A133" s="80" t="s">
        <v>2046</v>
      </c>
      <c r="B133" s="22" t="s">
        <v>145</v>
      </c>
      <c r="C133" s="28" t="s">
        <v>146</v>
      </c>
      <c r="D133" s="22" t="s">
        <v>1172</v>
      </c>
      <c r="E133" s="22" t="s">
        <v>1181</v>
      </c>
      <c r="F133" s="28" t="s">
        <v>1182</v>
      </c>
      <c r="G133" s="22" t="s">
        <v>1183</v>
      </c>
      <c r="H133" s="22" t="s">
        <v>167</v>
      </c>
      <c r="I133" s="29">
        <v>70</v>
      </c>
      <c r="J133" s="30">
        <v>0.75</v>
      </c>
      <c r="K133" s="103">
        <f t="shared" si="6"/>
        <v>122.5</v>
      </c>
      <c r="L133" s="103">
        <f t="shared" si="7"/>
        <v>147</v>
      </c>
      <c r="M133" s="32" t="s">
        <v>394</v>
      </c>
      <c r="N133" s="109">
        <f t="shared" si="8"/>
        <v>122.5</v>
      </c>
    </row>
    <row r="134" spans="1:14" x14ac:dyDescent="0.25">
      <c r="A134" s="80" t="s">
        <v>2047</v>
      </c>
      <c r="B134" s="22" t="s">
        <v>145</v>
      </c>
      <c r="C134" s="28" t="s">
        <v>146</v>
      </c>
      <c r="D134" s="22" t="s">
        <v>1172</v>
      </c>
      <c r="E134" s="22" t="s">
        <v>1184</v>
      </c>
      <c r="F134" s="28" t="s">
        <v>1185</v>
      </c>
      <c r="G134" s="22" t="s">
        <v>1186</v>
      </c>
      <c r="H134" s="22" t="s">
        <v>167</v>
      </c>
      <c r="I134" s="29">
        <v>85</v>
      </c>
      <c r="J134" s="30">
        <v>0.75</v>
      </c>
      <c r="K134" s="103">
        <f t="shared" si="6"/>
        <v>148.75</v>
      </c>
      <c r="L134" s="103">
        <f t="shared" si="7"/>
        <v>178.5</v>
      </c>
      <c r="M134" s="32" t="s">
        <v>394</v>
      </c>
      <c r="N134" s="109">
        <f t="shared" si="8"/>
        <v>148.75</v>
      </c>
    </row>
    <row r="135" spans="1:14" x14ac:dyDescent="0.25">
      <c r="A135" s="80" t="s">
        <v>2048</v>
      </c>
      <c r="B135" s="22" t="s">
        <v>145</v>
      </c>
      <c r="C135" s="28" t="s">
        <v>146</v>
      </c>
      <c r="D135" s="22" t="s">
        <v>1176</v>
      </c>
      <c r="E135" s="22" t="s">
        <v>1187</v>
      </c>
      <c r="F135" s="28" t="s">
        <v>1188</v>
      </c>
      <c r="G135" s="22" t="s">
        <v>1189</v>
      </c>
      <c r="H135" s="22" t="s">
        <v>167</v>
      </c>
      <c r="I135" s="29">
        <v>10.15</v>
      </c>
      <c r="J135" s="30">
        <v>0.75</v>
      </c>
      <c r="K135" s="103">
        <f t="shared" si="6"/>
        <v>17.762499999999999</v>
      </c>
      <c r="L135" s="103">
        <f t="shared" si="7"/>
        <v>21.314999999999998</v>
      </c>
      <c r="M135" s="32" t="s">
        <v>394</v>
      </c>
      <c r="N135" s="109">
        <f t="shared" si="8"/>
        <v>17.762499999999999</v>
      </c>
    </row>
    <row r="136" spans="1:14" x14ac:dyDescent="0.25">
      <c r="A136" s="80" t="s">
        <v>2049</v>
      </c>
      <c r="B136" s="22" t="s">
        <v>145</v>
      </c>
      <c r="C136" s="28" t="s">
        <v>146</v>
      </c>
      <c r="D136" s="22" t="s">
        <v>1176</v>
      </c>
      <c r="E136" s="22" t="s">
        <v>1187</v>
      </c>
      <c r="F136" s="28" t="s">
        <v>1190</v>
      </c>
      <c r="G136" s="22" t="s">
        <v>1191</v>
      </c>
      <c r="H136" s="22" t="s">
        <v>167</v>
      </c>
      <c r="I136" s="29">
        <v>10.15</v>
      </c>
      <c r="J136" s="30">
        <v>0.75</v>
      </c>
      <c r="K136" s="103">
        <f t="shared" si="6"/>
        <v>17.762499999999999</v>
      </c>
      <c r="L136" s="103">
        <f t="shared" si="7"/>
        <v>21.314999999999998</v>
      </c>
      <c r="M136" s="32" t="s">
        <v>394</v>
      </c>
      <c r="N136" s="109">
        <f t="shared" si="8"/>
        <v>17.762499999999999</v>
      </c>
    </row>
    <row r="137" spans="1:14" x14ac:dyDescent="0.25">
      <c r="A137" s="80" t="s">
        <v>2050</v>
      </c>
      <c r="B137" s="22" t="s">
        <v>145</v>
      </c>
      <c r="C137" s="28" t="s">
        <v>146</v>
      </c>
      <c r="D137" s="22" t="s">
        <v>1176</v>
      </c>
      <c r="E137" s="22" t="s">
        <v>1192</v>
      </c>
      <c r="F137" s="28" t="s">
        <v>1193</v>
      </c>
      <c r="G137" s="22" t="s">
        <v>1194</v>
      </c>
      <c r="H137" s="22" t="s">
        <v>167</v>
      </c>
      <c r="I137" s="29">
        <v>12.25</v>
      </c>
      <c r="J137" s="30">
        <v>0.75</v>
      </c>
      <c r="K137" s="104">
        <f t="shared" si="6"/>
        <v>21.4375</v>
      </c>
      <c r="L137" s="104">
        <f t="shared" si="7"/>
        <v>25.724999999999998</v>
      </c>
      <c r="M137" s="32" t="s">
        <v>394</v>
      </c>
      <c r="N137" s="109">
        <f t="shared" si="8"/>
        <v>21.4375</v>
      </c>
    </row>
    <row r="138" spans="1:14" x14ac:dyDescent="0.25">
      <c r="A138" s="80" t="s">
        <v>2051</v>
      </c>
      <c r="B138" s="22" t="s">
        <v>145</v>
      </c>
      <c r="C138" s="28" t="s">
        <v>146</v>
      </c>
      <c r="D138" s="22" t="s">
        <v>1195</v>
      </c>
      <c r="E138" s="22" t="s">
        <v>1196</v>
      </c>
      <c r="F138" s="28" t="s">
        <v>1197</v>
      </c>
      <c r="G138" s="22" t="s">
        <v>1198</v>
      </c>
      <c r="H138" s="22" t="s">
        <v>167</v>
      </c>
      <c r="I138" s="29">
        <v>125</v>
      </c>
      <c r="J138" s="30">
        <v>0.75</v>
      </c>
      <c r="K138" s="104">
        <f t="shared" si="6"/>
        <v>218.75</v>
      </c>
      <c r="L138" s="104">
        <f t="shared" si="7"/>
        <v>262.5</v>
      </c>
      <c r="M138" s="32" t="s">
        <v>168</v>
      </c>
      <c r="N138" s="109">
        <f t="shared" si="8"/>
        <v>218.75</v>
      </c>
    </row>
    <row r="139" spans="1:14" x14ac:dyDescent="0.25">
      <c r="A139" s="80" t="s">
        <v>2052</v>
      </c>
      <c r="B139" s="2" t="s">
        <v>145</v>
      </c>
      <c r="C139" s="28" t="s">
        <v>768</v>
      </c>
      <c r="D139" s="22" t="s">
        <v>1199</v>
      </c>
      <c r="E139" s="22" t="s">
        <v>1200</v>
      </c>
      <c r="F139" s="28" t="s">
        <v>1201</v>
      </c>
      <c r="G139" s="22" t="s">
        <v>1202</v>
      </c>
      <c r="H139" s="22" t="s">
        <v>167</v>
      </c>
      <c r="I139" s="29">
        <v>42.22</v>
      </c>
      <c r="J139" s="30">
        <v>0.75</v>
      </c>
      <c r="K139" s="104">
        <f t="shared" si="6"/>
        <v>73.884999999999991</v>
      </c>
      <c r="L139" s="104">
        <f t="shared" si="7"/>
        <v>88.661999999999992</v>
      </c>
      <c r="M139" s="32" t="s">
        <v>394</v>
      </c>
      <c r="N139" s="109">
        <f t="shared" si="8"/>
        <v>73.884999999999991</v>
      </c>
    </row>
    <row r="140" spans="1:14" x14ac:dyDescent="0.25">
      <c r="A140" s="80" t="s">
        <v>2053</v>
      </c>
      <c r="B140" s="2" t="s">
        <v>145</v>
      </c>
      <c r="C140" s="28" t="s">
        <v>768</v>
      </c>
      <c r="D140" s="22" t="s">
        <v>1199</v>
      </c>
      <c r="E140" s="22" t="s">
        <v>1200</v>
      </c>
      <c r="F140" s="28" t="s">
        <v>1203</v>
      </c>
      <c r="G140" s="22" t="s">
        <v>1204</v>
      </c>
      <c r="H140" s="22" t="s">
        <v>167</v>
      </c>
      <c r="I140" s="29">
        <v>54.93</v>
      </c>
      <c r="J140" s="30">
        <v>0.75</v>
      </c>
      <c r="K140" s="104">
        <f t="shared" si="6"/>
        <v>96.127499999999998</v>
      </c>
      <c r="L140" s="104">
        <f t="shared" si="7"/>
        <v>115.35299999999999</v>
      </c>
      <c r="M140" s="32" t="s">
        <v>394</v>
      </c>
      <c r="N140" s="109">
        <f t="shared" si="8"/>
        <v>96.127499999999998</v>
      </c>
    </row>
    <row r="141" spans="1:14" x14ac:dyDescent="0.25">
      <c r="A141" s="80" t="s">
        <v>2054</v>
      </c>
      <c r="B141" s="2" t="s">
        <v>145</v>
      </c>
      <c r="C141" s="28" t="s">
        <v>768</v>
      </c>
      <c r="D141" s="22" t="s">
        <v>1199</v>
      </c>
      <c r="E141" s="22" t="s">
        <v>1200</v>
      </c>
      <c r="F141" s="28" t="s">
        <v>1205</v>
      </c>
      <c r="G141" s="22" t="s">
        <v>1206</v>
      </c>
      <c r="H141" s="22" t="s">
        <v>167</v>
      </c>
      <c r="I141" s="29">
        <v>62.27</v>
      </c>
      <c r="J141" s="30">
        <v>0.75</v>
      </c>
      <c r="K141" s="104">
        <f t="shared" si="6"/>
        <v>108.97250000000001</v>
      </c>
      <c r="L141" s="104">
        <f t="shared" si="7"/>
        <v>130.767</v>
      </c>
      <c r="M141" s="32" t="s">
        <v>394</v>
      </c>
      <c r="N141" s="109">
        <f t="shared" si="8"/>
        <v>108.97250000000001</v>
      </c>
    </row>
    <row r="142" spans="1:14" x14ac:dyDescent="0.25">
      <c r="A142" s="80" t="s">
        <v>2055</v>
      </c>
      <c r="B142" s="2" t="s">
        <v>145</v>
      </c>
      <c r="C142" s="28" t="s">
        <v>768</v>
      </c>
      <c r="D142" s="22" t="s">
        <v>1199</v>
      </c>
      <c r="E142" s="22" t="s">
        <v>1200</v>
      </c>
      <c r="F142" s="28" t="s">
        <v>1207</v>
      </c>
      <c r="G142" s="22" t="s">
        <v>1208</v>
      </c>
      <c r="H142" s="22" t="s">
        <v>167</v>
      </c>
      <c r="I142" s="29">
        <v>69.42</v>
      </c>
      <c r="J142" s="30">
        <v>0.75</v>
      </c>
      <c r="K142" s="104">
        <f t="shared" si="6"/>
        <v>121.485</v>
      </c>
      <c r="L142" s="104">
        <f t="shared" si="7"/>
        <v>145.78199999999998</v>
      </c>
      <c r="M142" s="32" t="s">
        <v>394</v>
      </c>
      <c r="N142" s="109">
        <f t="shared" si="8"/>
        <v>121.485</v>
      </c>
    </row>
    <row r="143" spans="1:14" x14ac:dyDescent="0.25">
      <c r="A143" s="80" t="s">
        <v>2056</v>
      </c>
      <c r="B143" s="2" t="s">
        <v>145</v>
      </c>
      <c r="C143" s="28" t="s">
        <v>768</v>
      </c>
      <c r="D143" s="22" t="s">
        <v>1199</v>
      </c>
      <c r="E143" s="22" t="s">
        <v>1209</v>
      </c>
      <c r="F143" s="28" t="s">
        <v>1210</v>
      </c>
      <c r="G143" s="22" t="s">
        <v>1211</v>
      </c>
      <c r="H143" s="22" t="s">
        <v>167</v>
      </c>
      <c r="I143" s="29">
        <v>29.7</v>
      </c>
      <c r="J143" s="30">
        <v>0.75</v>
      </c>
      <c r="K143" s="104">
        <f t="shared" si="6"/>
        <v>51.975000000000001</v>
      </c>
      <c r="L143" s="104">
        <f t="shared" si="7"/>
        <v>62.37</v>
      </c>
      <c r="M143" s="32" t="s">
        <v>394</v>
      </c>
      <c r="N143" s="109">
        <f t="shared" si="8"/>
        <v>51.975000000000001</v>
      </c>
    </row>
    <row r="144" spans="1:14" x14ac:dyDescent="0.25">
      <c r="A144" s="80" t="s">
        <v>2057</v>
      </c>
      <c r="B144" s="2" t="s">
        <v>145</v>
      </c>
      <c r="C144" s="28" t="s">
        <v>768</v>
      </c>
      <c r="D144" s="22" t="s">
        <v>1199</v>
      </c>
      <c r="E144" s="22" t="s">
        <v>1209</v>
      </c>
      <c r="F144" s="28" t="s">
        <v>1212</v>
      </c>
      <c r="G144" s="22" t="s">
        <v>1213</v>
      </c>
      <c r="H144" s="22" t="s">
        <v>167</v>
      </c>
      <c r="I144" s="29">
        <v>32.17</v>
      </c>
      <c r="J144" s="30">
        <v>0.75</v>
      </c>
      <c r="K144" s="104">
        <f t="shared" si="6"/>
        <v>56.297499999999999</v>
      </c>
      <c r="L144" s="104">
        <f t="shared" si="7"/>
        <v>67.557000000000002</v>
      </c>
      <c r="M144" s="32" t="s">
        <v>394</v>
      </c>
      <c r="N144" s="109">
        <f t="shared" si="8"/>
        <v>56.297499999999999</v>
      </c>
    </row>
    <row r="145" spans="1:14" x14ac:dyDescent="0.25">
      <c r="A145" s="80" t="s">
        <v>2058</v>
      </c>
      <c r="B145" s="2" t="s">
        <v>145</v>
      </c>
      <c r="C145" s="28" t="s">
        <v>768</v>
      </c>
      <c r="D145" s="22" t="s">
        <v>1199</v>
      </c>
      <c r="E145" s="22" t="s">
        <v>1209</v>
      </c>
      <c r="F145" s="28" t="s">
        <v>1214</v>
      </c>
      <c r="G145" s="22" t="s">
        <v>1215</v>
      </c>
      <c r="H145" s="22" t="s">
        <v>167</v>
      </c>
      <c r="I145" s="29">
        <v>35.619999999999997</v>
      </c>
      <c r="J145" s="30">
        <v>0.75</v>
      </c>
      <c r="K145" s="103">
        <f t="shared" si="6"/>
        <v>62.334999999999994</v>
      </c>
      <c r="L145" s="103">
        <f t="shared" si="7"/>
        <v>74.801999999999992</v>
      </c>
      <c r="M145" s="32" t="s">
        <v>394</v>
      </c>
      <c r="N145" s="109">
        <f t="shared" si="8"/>
        <v>62.334999999999994</v>
      </c>
    </row>
    <row r="146" spans="1:14" x14ac:dyDescent="0.25">
      <c r="A146" s="80" t="s">
        <v>2059</v>
      </c>
      <c r="B146" s="2" t="s">
        <v>145</v>
      </c>
      <c r="C146" s="28" t="s">
        <v>768</v>
      </c>
      <c r="D146" s="22" t="s">
        <v>1199</v>
      </c>
      <c r="E146" s="22" t="s">
        <v>1209</v>
      </c>
      <c r="F146" s="28" t="s">
        <v>1216</v>
      </c>
      <c r="G146" s="22" t="s">
        <v>1217</v>
      </c>
      <c r="H146" s="22" t="s">
        <v>167</v>
      </c>
      <c r="I146" s="29">
        <v>40.94</v>
      </c>
      <c r="J146" s="30">
        <v>0.75</v>
      </c>
      <c r="K146" s="104">
        <f t="shared" si="6"/>
        <v>71.644999999999996</v>
      </c>
      <c r="L146" s="104">
        <f t="shared" si="7"/>
        <v>85.97399999999999</v>
      </c>
      <c r="M146" s="32" t="s">
        <v>394</v>
      </c>
      <c r="N146" s="109">
        <f t="shared" si="8"/>
        <v>71.644999999999996</v>
      </c>
    </row>
    <row r="147" spans="1:14" x14ac:dyDescent="0.25">
      <c r="A147" s="80" t="s">
        <v>2060</v>
      </c>
      <c r="B147" s="2" t="s">
        <v>145</v>
      </c>
      <c r="C147" s="28" t="s">
        <v>768</v>
      </c>
      <c r="D147" s="22" t="s">
        <v>1199</v>
      </c>
      <c r="E147" s="22" t="s">
        <v>1209</v>
      </c>
      <c r="F147" s="28" t="s">
        <v>1218</v>
      </c>
      <c r="G147" s="22" t="s">
        <v>1219</v>
      </c>
      <c r="H147" s="22" t="s">
        <v>167</v>
      </c>
      <c r="I147" s="29">
        <v>45.57</v>
      </c>
      <c r="J147" s="30">
        <v>0.75</v>
      </c>
      <c r="K147" s="104">
        <f t="shared" si="6"/>
        <v>79.747500000000002</v>
      </c>
      <c r="L147" s="104">
        <f t="shared" si="7"/>
        <v>95.697000000000003</v>
      </c>
      <c r="M147" s="32" t="s">
        <v>394</v>
      </c>
      <c r="N147" s="109">
        <f t="shared" si="8"/>
        <v>79.747500000000002</v>
      </c>
    </row>
    <row r="148" spans="1:14" x14ac:dyDescent="0.25">
      <c r="A148" s="80" t="s">
        <v>2061</v>
      </c>
      <c r="B148" s="2" t="s">
        <v>145</v>
      </c>
      <c r="C148" s="28" t="s">
        <v>768</v>
      </c>
      <c r="D148" s="22" t="s">
        <v>1199</v>
      </c>
      <c r="E148" s="22" t="s">
        <v>1209</v>
      </c>
      <c r="F148" s="28" t="s">
        <v>1220</v>
      </c>
      <c r="G148" s="22" t="s">
        <v>1221</v>
      </c>
      <c r="H148" s="22" t="s">
        <v>167</v>
      </c>
      <c r="I148" s="29">
        <v>55.09</v>
      </c>
      <c r="J148" s="30">
        <v>0.75</v>
      </c>
      <c r="K148" s="104">
        <f t="shared" si="6"/>
        <v>96.407499999999999</v>
      </c>
      <c r="L148" s="104">
        <f t="shared" si="7"/>
        <v>115.68899999999999</v>
      </c>
      <c r="M148" s="32" t="s">
        <v>394</v>
      </c>
      <c r="N148" s="109">
        <f t="shared" si="8"/>
        <v>96.407499999999999</v>
      </c>
    </row>
    <row r="149" spans="1:14" x14ac:dyDescent="0.25">
      <c r="A149" s="80" t="s">
        <v>2062</v>
      </c>
      <c r="B149" s="2" t="s">
        <v>145</v>
      </c>
      <c r="C149" s="28" t="s">
        <v>768</v>
      </c>
      <c r="D149" s="22" t="s">
        <v>1199</v>
      </c>
      <c r="E149" s="22" t="s">
        <v>1222</v>
      </c>
      <c r="F149" s="28" t="s">
        <v>1223</v>
      </c>
      <c r="G149" s="22" t="s">
        <v>1224</v>
      </c>
      <c r="H149" s="22" t="s">
        <v>167</v>
      </c>
      <c r="I149" s="29">
        <v>68.98</v>
      </c>
      <c r="J149" s="30">
        <v>0.75</v>
      </c>
      <c r="K149" s="104">
        <f t="shared" si="6"/>
        <v>120.715</v>
      </c>
      <c r="L149" s="104">
        <f t="shared" si="7"/>
        <v>144.858</v>
      </c>
      <c r="M149" s="32" t="s">
        <v>394</v>
      </c>
      <c r="N149" s="109">
        <f t="shared" si="8"/>
        <v>120.715</v>
      </c>
    </row>
    <row r="150" spans="1:14" x14ac:dyDescent="0.25">
      <c r="A150" s="80" t="s">
        <v>2063</v>
      </c>
      <c r="B150" s="2" t="s">
        <v>145</v>
      </c>
      <c r="C150" s="28" t="s">
        <v>768</v>
      </c>
      <c r="D150" s="22" t="s">
        <v>1199</v>
      </c>
      <c r="E150" s="22" t="s">
        <v>1222</v>
      </c>
      <c r="F150" s="28" t="s">
        <v>1225</v>
      </c>
      <c r="G150" s="22" t="s">
        <v>1226</v>
      </c>
      <c r="H150" s="22" t="s">
        <v>167</v>
      </c>
      <c r="I150" s="29">
        <v>98.4</v>
      </c>
      <c r="J150" s="30">
        <v>0.75</v>
      </c>
      <c r="K150" s="104">
        <f t="shared" si="6"/>
        <v>172.20000000000002</v>
      </c>
      <c r="L150" s="104">
        <f t="shared" si="7"/>
        <v>206.64000000000001</v>
      </c>
      <c r="M150" s="32" t="s">
        <v>394</v>
      </c>
      <c r="N150" s="109">
        <f t="shared" si="8"/>
        <v>172.20000000000002</v>
      </c>
    </row>
    <row r="151" spans="1:14" x14ac:dyDescent="0.25">
      <c r="A151" s="80" t="s">
        <v>2064</v>
      </c>
      <c r="B151" s="2" t="s">
        <v>145</v>
      </c>
      <c r="C151" s="28" t="s">
        <v>768</v>
      </c>
      <c r="D151" s="22" t="s">
        <v>1199</v>
      </c>
      <c r="E151" s="22" t="s">
        <v>1222</v>
      </c>
      <c r="F151" s="28" t="s">
        <v>1227</v>
      </c>
      <c r="G151" s="22" t="s">
        <v>1228</v>
      </c>
      <c r="H151" s="22" t="s">
        <v>167</v>
      </c>
      <c r="I151" s="29">
        <v>131.68</v>
      </c>
      <c r="J151" s="30">
        <v>0.75</v>
      </c>
      <c r="K151" s="103">
        <f t="shared" si="6"/>
        <v>230.44</v>
      </c>
      <c r="L151" s="103">
        <f t="shared" si="7"/>
        <v>276.52799999999996</v>
      </c>
      <c r="M151" s="32" t="s">
        <v>394</v>
      </c>
      <c r="N151" s="109">
        <f t="shared" si="8"/>
        <v>230.44</v>
      </c>
    </row>
    <row r="152" spans="1:14" x14ac:dyDescent="0.25">
      <c r="A152" s="80" t="s">
        <v>2065</v>
      </c>
      <c r="B152" s="2" t="s">
        <v>145</v>
      </c>
      <c r="C152" s="28" t="s">
        <v>768</v>
      </c>
      <c r="D152" s="22" t="s">
        <v>1199</v>
      </c>
      <c r="E152" s="22" t="s">
        <v>1222</v>
      </c>
      <c r="F152" s="28" t="s">
        <v>1229</v>
      </c>
      <c r="G152" s="22" t="s">
        <v>1230</v>
      </c>
      <c r="H152" s="22" t="s">
        <v>167</v>
      </c>
      <c r="I152" s="29">
        <v>156.76</v>
      </c>
      <c r="J152" s="30">
        <v>0.75</v>
      </c>
      <c r="K152" s="104">
        <f t="shared" si="6"/>
        <v>274.33</v>
      </c>
      <c r="L152" s="104">
        <f t="shared" si="7"/>
        <v>329.19599999999997</v>
      </c>
      <c r="M152" s="32" t="s">
        <v>394</v>
      </c>
      <c r="N152" s="109">
        <f t="shared" si="8"/>
        <v>274.33</v>
      </c>
    </row>
    <row r="153" spans="1:14" x14ac:dyDescent="0.25">
      <c r="A153" s="80" t="s">
        <v>2066</v>
      </c>
      <c r="B153" s="2" t="s">
        <v>145</v>
      </c>
      <c r="C153" s="28" t="s">
        <v>768</v>
      </c>
      <c r="D153" s="22" t="s">
        <v>1231</v>
      </c>
      <c r="E153" s="22" t="s">
        <v>1232</v>
      </c>
      <c r="F153" s="28" t="s">
        <v>1233</v>
      </c>
      <c r="G153" s="22" t="s">
        <v>1234</v>
      </c>
      <c r="H153" s="22" t="s">
        <v>167</v>
      </c>
      <c r="I153" s="29">
        <v>58.94</v>
      </c>
      <c r="J153" s="30">
        <v>0.75</v>
      </c>
      <c r="K153" s="104">
        <f t="shared" si="6"/>
        <v>103.145</v>
      </c>
      <c r="L153" s="104">
        <f t="shared" si="7"/>
        <v>123.77399999999999</v>
      </c>
      <c r="M153" s="32" t="s">
        <v>394</v>
      </c>
      <c r="N153" s="109">
        <f t="shared" si="8"/>
        <v>103.145</v>
      </c>
    </row>
    <row r="154" spans="1:14" x14ac:dyDescent="0.25">
      <c r="A154" s="80" t="s">
        <v>2067</v>
      </c>
      <c r="B154" s="2" t="s">
        <v>145</v>
      </c>
      <c r="C154" s="28" t="s">
        <v>768</v>
      </c>
      <c r="D154" s="22" t="s">
        <v>1231</v>
      </c>
      <c r="E154" s="22" t="s">
        <v>1232</v>
      </c>
      <c r="F154" s="28" t="s">
        <v>1235</v>
      </c>
      <c r="G154" s="22" t="s">
        <v>1236</v>
      </c>
      <c r="H154" s="22" t="s">
        <v>167</v>
      </c>
      <c r="I154" s="29">
        <v>70.25</v>
      </c>
      <c r="J154" s="30">
        <v>0.75</v>
      </c>
      <c r="K154" s="104">
        <f t="shared" si="6"/>
        <v>122.9375</v>
      </c>
      <c r="L154" s="104">
        <f t="shared" si="7"/>
        <v>147.52500000000001</v>
      </c>
      <c r="M154" s="32" t="s">
        <v>394</v>
      </c>
      <c r="N154" s="109">
        <f t="shared" si="8"/>
        <v>122.9375</v>
      </c>
    </row>
    <row r="155" spans="1:14" x14ac:dyDescent="0.25">
      <c r="A155" s="80" t="s">
        <v>2068</v>
      </c>
      <c r="B155" s="2" t="s">
        <v>145</v>
      </c>
      <c r="C155" s="28" t="s">
        <v>768</v>
      </c>
      <c r="D155" s="22" t="s">
        <v>1231</v>
      </c>
      <c r="E155" s="22" t="s">
        <v>1232</v>
      </c>
      <c r="F155" s="28" t="s">
        <v>1237</v>
      </c>
      <c r="G155" s="22" t="s">
        <v>1238</v>
      </c>
      <c r="H155" s="22" t="s">
        <v>167</v>
      </c>
      <c r="I155" s="29">
        <v>81.59</v>
      </c>
      <c r="J155" s="30">
        <v>0.75</v>
      </c>
      <c r="K155" s="104">
        <f t="shared" si="6"/>
        <v>142.7825</v>
      </c>
      <c r="L155" s="104">
        <f t="shared" si="7"/>
        <v>171.339</v>
      </c>
      <c r="M155" s="32" t="s">
        <v>394</v>
      </c>
      <c r="N155" s="109">
        <f t="shared" si="8"/>
        <v>142.7825</v>
      </c>
    </row>
    <row r="156" spans="1:14" x14ac:dyDescent="0.25">
      <c r="A156" s="80" t="s">
        <v>2069</v>
      </c>
      <c r="B156" s="2" t="s">
        <v>145</v>
      </c>
      <c r="C156" s="28" t="s">
        <v>768</v>
      </c>
      <c r="D156" s="22" t="s">
        <v>1231</v>
      </c>
      <c r="E156" s="22" t="s">
        <v>1232</v>
      </c>
      <c r="F156" s="28" t="s">
        <v>1239</v>
      </c>
      <c r="G156" s="22" t="s">
        <v>1240</v>
      </c>
      <c r="H156" s="22" t="s">
        <v>167</v>
      </c>
      <c r="I156" s="29">
        <v>92.05</v>
      </c>
      <c r="J156" s="30">
        <v>0.75</v>
      </c>
      <c r="K156" s="104">
        <f t="shared" si="6"/>
        <v>161.08750000000001</v>
      </c>
      <c r="L156" s="104">
        <f t="shared" si="7"/>
        <v>193.30500000000001</v>
      </c>
      <c r="M156" s="32" t="s">
        <v>394</v>
      </c>
      <c r="N156" s="109">
        <f t="shared" si="8"/>
        <v>161.08750000000001</v>
      </c>
    </row>
    <row r="157" spans="1:14" x14ac:dyDescent="0.25">
      <c r="A157" s="80" t="s">
        <v>2070</v>
      </c>
      <c r="B157" s="2" t="s">
        <v>145</v>
      </c>
      <c r="C157" s="28" t="s">
        <v>768</v>
      </c>
      <c r="D157" s="22" t="s">
        <v>1231</v>
      </c>
      <c r="E157" s="22" t="s">
        <v>1232</v>
      </c>
      <c r="F157" s="28" t="s">
        <v>1241</v>
      </c>
      <c r="G157" s="22" t="s">
        <v>1242</v>
      </c>
      <c r="H157" s="22" t="s">
        <v>167</v>
      </c>
      <c r="I157" s="29">
        <v>108.68</v>
      </c>
      <c r="J157" s="30">
        <v>0.75</v>
      </c>
      <c r="K157" s="104">
        <f t="shared" si="6"/>
        <v>190.19</v>
      </c>
      <c r="L157" s="104">
        <f t="shared" si="7"/>
        <v>228.22799999999998</v>
      </c>
      <c r="M157" s="32" t="s">
        <v>394</v>
      </c>
      <c r="N157" s="109">
        <f t="shared" si="8"/>
        <v>190.19</v>
      </c>
    </row>
    <row r="158" spans="1:14" x14ac:dyDescent="0.25">
      <c r="A158" s="80" t="s">
        <v>2071</v>
      </c>
      <c r="B158" s="2" t="s">
        <v>145</v>
      </c>
      <c r="C158" s="28" t="s">
        <v>768</v>
      </c>
      <c r="D158" s="22" t="s">
        <v>1231</v>
      </c>
      <c r="E158" s="22" t="s">
        <v>1232</v>
      </c>
      <c r="F158" s="28" t="s">
        <v>1243</v>
      </c>
      <c r="G158" s="22" t="s">
        <v>1244</v>
      </c>
      <c r="H158" s="22" t="s">
        <v>167</v>
      </c>
      <c r="I158" s="29">
        <v>125.71</v>
      </c>
      <c r="J158" s="30">
        <v>0.75</v>
      </c>
      <c r="K158" s="104">
        <f t="shared" si="6"/>
        <v>219.99249999999998</v>
      </c>
      <c r="L158" s="104">
        <f t="shared" si="7"/>
        <v>263.99099999999999</v>
      </c>
      <c r="M158" s="32" t="s">
        <v>394</v>
      </c>
      <c r="N158" s="109">
        <f t="shared" si="8"/>
        <v>219.99249999999998</v>
      </c>
    </row>
    <row r="159" spans="1:14" x14ac:dyDescent="0.25">
      <c r="A159" s="80" t="s">
        <v>2071</v>
      </c>
      <c r="B159" s="2" t="s">
        <v>145</v>
      </c>
      <c r="C159" s="28" t="s">
        <v>768</v>
      </c>
      <c r="D159" s="22" t="s">
        <v>1231</v>
      </c>
      <c r="E159" s="22" t="s">
        <v>1232</v>
      </c>
      <c r="F159" s="28" t="s">
        <v>1245</v>
      </c>
      <c r="G159" s="22" t="s">
        <v>1246</v>
      </c>
      <c r="H159" s="22" t="s">
        <v>167</v>
      </c>
      <c r="I159" s="29">
        <v>121.62</v>
      </c>
      <c r="J159" s="30">
        <v>0.75</v>
      </c>
      <c r="K159" s="104">
        <f t="shared" si="6"/>
        <v>212.83500000000001</v>
      </c>
      <c r="L159" s="104">
        <f t="shared" si="7"/>
        <v>255.40199999999999</v>
      </c>
      <c r="M159" s="32" t="s">
        <v>394</v>
      </c>
      <c r="N159" s="109">
        <f t="shared" si="8"/>
        <v>212.83500000000001</v>
      </c>
    </row>
    <row r="160" spans="1:14" x14ac:dyDescent="0.25">
      <c r="A160" s="80" t="s">
        <v>2072</v>
      </c>
      <c r="B160" s="2" t="s">
        <v>145</v>
      </c>
      <c r="C160" s="28" t="s">
        <v>768</v>
      </c>
      <c r="D160" s="22" t="s">
        <v>1231</v>
      </c>
      <c r="E160" s="22" t="s">
        <v>1232</v>
      </c>
      <c r="F160" s="28" t="s">
        <v>1247</v>
      </c>
      <c r="G160" s="22" t="s">
        <v>1248</v>
      </c>
      <c r="H160" s="22" t="s">
        <v>167</v>
      </c>
      <c r="I160" s="29">
        <v>143.75</v>
      </c>
      <c r="J160" s="30">
        <v>0.75</v>
      </c>
      <c r="K160" s="104">
        <f t="shared" si="6"/>
        <v>251.5625</v>
      </c>
      <c r="L160" s="104">
        <f t="shared" si="7"/>
        <v>301.875</v>
      </c>
      <c r="M160" s="32" t="s">
        <v>394</v>
      </c>
      <c r="N160" s="109">
        <f t="shared" si="8"/>
        <v>251.5625</v>
      </c>
    </row>
    <row r="161" spans="1:14" x14ac:dyDescent="0.25">
      <c r="A161" s="80" t="s">
        <v>2073</v>
      </c>
      <c r="B161" s="2" t="s">
        <v>145</v>
      </c>
      <c r="C161" s="28" t="s">
        <v>768</v>
      </c>
      <c r="D161" s="22" t="s">
        <v>1231</v>
      </c>
      <c r="E161" s="22" t="s">
        <v>1232</v>
      </c>
      <c r="F161" s="28" t="s">
        <v>1249</v>
      </c>
      <c r="G161" s="22" t="s">
        <v>1250</v>
      </c>
      <c r="H161" s="22" t="s">
        <v>167</v>
      </c>
      <c r="I161" s="29">
        <v>166.42</v>
      </c>
      <c r="J161" s="30">
        <v>0.75</v>
      </c>
      <c r="K161" s="104">
        <f t="shared" si="6"/>
        <v>291.23499999999996</v>
      </c>
      <c r="L161" s="104">
        <f t="shared" si="7"/>
        <v>349.48199999999991</v>
      </c>
      <c r="M161" s="32" t="s">
        <v>394</v>
      </c>
      <c r="N161" s="109">
        <f t="shared" si="8"/>
        <v>291.23499999999996</v>
      </c>
    </row>
    <row r="162" spans="1:14" x14ac:dyDescent="0.25">
      <c r="A162" s="80" t="s">
        <v>2074</v>
      </c>
      <c r="B162" s="2" t="s">
        <v>291</v>
      </c>
      <c r="C162" s="28" t="s">
        <v>1251</v>
      </c>
      <c r="D162" s="22" t="s">
        <v>1252</v>
      </c>
      <c r="E162" s="22" t="s">
        <v>1253</v>
      </c>
      <c r="F162" s="28" t="s">
        <v>1254</v>
      </c>
      <c r="G162" s="22" t="s">
        <v>1255</v>
      </c>
      <c r="H162" s="22" t="s">
        <v>167</v>
      </c>
      <c r="I162" s="29">
        <v>99.99</v>
      </c>
      <c r="J162" s="30">
        <v>0.75</v>
      </c>
      <c r="K162" s="104">
        <f t="shared" si="6"/>
        <v>174.98249999999999</v>
      </c>
      <c r="L162" s="104">
        <f t="shared" si="7"/>
        <v>209.97899999999998</v>
      </c>
      <c r="M162" s="32" t="s">
        <v>394</v>
      </c>
      <c r="N162" s="109">
        <f t="shared" si="8"/>
        <v>174.98249999999999</v>
      </c>
    </row>
    <row r="163" spans="1:14" x14ac:dyDescent="0.25">
      <c r="A163" s="80" t="s">
        <v>2075</v>
      </c>
      <c r="B163" s="2" t="s">
        <v>170</v>
      </c>
      <c r="C163" s="28" t="s">
        <v>279</v>
      </c>
      <c r="D163" s="22" t="s">
        <v>1256</v>
      </c>
      <c r="E163" s="22" t="s">
        <v>1257</v>
      </c>
      <c r="F163" s="28" t="s">
        <v>1258</v>
      </c>
      <c r="G163" s="22" t="s">
        <v>1259</v>
      </c>
      <c r="H163" s="22" t="s">
        <v>167</v>
      </c>
      <c r="I163" s="29">
        <v>126.45</v>
      </c>
      <c r="J163" s="30">
        <v>0.75</v>
      </c>
      <c r="K163" s="104">
        <f t="shared" si="6"/>
        <v>221.28749999999999</v>
      </c>
      <c r="L163" s="104">
        <f t="shared" si="7"/>
        <v>265.54499999999996</v>
      </c>
      <c r="M163" s="32" t="s">
        <v>168</v>
      </c>
      <c r="N163" s="109">
        <f t="shared" si="8"/>
        <v>221.28749999999999</v>
      </c>
    </row>
    <row r="164" spans="1:14" x14ac:dyDescent="0.25">
      <c r="A164" s="80" t="s">
        <v>2076</v>
      </c>
      <c r="B164" s="5" t="s">
        <v>170</v>
      </c>
      <c r="C164" s="5" t="s">
        <v>1260</v>
      </c>
      <c r="D164" s="22" t="s">
        <v>1176</v>
      </c>
      <c r="E164" s="22" t="s">
        <v>1257</v>
      </c>
      <c r="F164" s="28" t="s">
        <v>1261</v>
      </c>
      <c r="G164" s="22" t="s">
        <v>1262</v>
      </c>
      <c r="H164" s="22" t="s">
        <v>167</v>
      </c>
      <c r="I164" s="29">
        <v>49.45</v>
      </c>
      <c r="J164" s="30">
        <v>0.75</v>
      </c>
      <c r="K164" s="104">
        <f t="shared" si="6"/>
        <v>86.537500000000009</v>
      </c>
      <c r="L164" s="104">
        <f t="shared" si="7"/>
        <v>103.84500000000001</v>
      </c>
      <c r="M164" s="32" t="s">
        <v>168</v>
      </c>
      <c r="N164" s="109">
        <f t="shared" si="8"/>
        <v>86.537500000000009</v>
      </c>
    </row>
    <row r="165" spans="1:14" x14ac:dyDescent="0.25">
      <c r="A165" s="80" t="s">
        <v>2077</v>
      </c>
      <c r="B165" s="28" t="s">
        <v>170</v>
      </c>
      <c r="C165" s="28" t="s">
        <v>1260</v>
      </c>
      <c r="D165" s="22" t="s">
        <v>1263</v>
      </c>
      <c r="E165" s="22" t="s">
        <v>1257</v>
      </c>
      <c r="F165" s="28" t="s">
        <v>1264</v>
      </c>
      <c r="G165" s="22" t="s">
        <v>1265</v>
      </c>
      <c r="H165" s="22" t="s">
        <v>167</v>
      </c>
      <c r="I165" s="29">
        <v>65.95</v>
      </c>
      <c r="J165" s="30">
        <v>0.75</v>
      </c>
      <c r="K165" s="104">
        <f t="shared" si="6"/>
        <v>115.41250000000001</v>
      </c>
      <c r="L165" s="104">
        <f t="shared" si="7"/>
        <v>138.495</v>
      </c>
      <c r="M165" s="32" t="s">
        <v>168</v>
      </c>
      <c r="N165" s="109">
        <f t="shared" si="8"/>
        <v>115.41250000000001</v>
      </c>
    </row>
    <row r="166" spans="1:14" x14ac:dyDescent="0.25">
      <c r="A166" s="80" t="s">
        <v>2078</v>
      </c>
      <c r="B166" s="28" t="s">
        <v>170</v>
      </c>
      <c r="C166" s="28" t="s">
        <v>285</v>
      </c>
      <c r="D166" s="22" t="s">
        <v>1266</v>
      </c>
      <c r="E166" s="22" t="s">
        <v>1257</v>
      </c>
      <c r="F166" s="28" t="s">
        <v>1267</v>
      </c>
      <c r="G166" s="22" t="s">
        <v>1268</v>
      </c>
      <c r="H166" s="22" t="s">
        <v>167</v>
      </c>
      <c r="I166" s="29">
        <v>99.95</v>
      </c>
      <c r="J166" s="30">
        <v>0.75</v>
      </c>
      <c r="K166" s="104">
        <f t="shared" si="6"/>
        <v>174.91249999999999</v>
      </c>
      <c r="L166" s="104">
        <f t="shared" si="7"/>
        <v>209.89499999999998</v>
      </c>
      <c r="M166" s="32" t="s">
        <v>168</v>
      </c>
      <c r="N166" s="109">
        <f t="shared" si="8"/>
        <v>174.91249999999999</v>
      </c>
    </row>
    <row r="167" spans="1:14" x14ac:dyDescent="0.25">
      <c r="A167" s="80" t="s">
        <v>2079</v>
      </c>
      <c r="B167" s="22" t="s">
        <v>291</v>
      </c>
      <c r="C167" s="28" t="s">
        <v>1269</v>
      </c>
      <c r="D167" s="22" t="s">
        <v>1270</v>
      </c>
      <c r="E167" s="22" t="s">
        <v>1257</v>
      </c>
      <c r="F167" s="28" t="s">
        <v>1271</v>
      </c>
      <c r="G167" s="22" t="s">
        <v>1272</v>
      </c>
      <c r="H167" s="22" t="s">
        <v>167</v>
      </c>
      <c r="I167" s="29">
        <v>199.95</v>
      </c>
      <c r="J167" s="30">
        <v>0.75</v>
      </c>
      <c r="K167" s="103">
        <f t="shared" si="6"/>
        <v>349.91249999999997</v>
      </c>
      <c r="L167" s="103">
        <f t="shared" si="7"/>
        <v>419.89499999999992</v>
      </c>
      <c r="M167" s="32" t="s">
        <v>168</v>
      </c>
      <c r="N167" s="109">
        <f t="shared" si="8"/>
        <v>349.91249999999997</v>
      </c>
    </row>
    <row r="168" spans="1:14" x14ac:dyDescent="0.25">
      <c r="A168" s="80" t="s">
        <v>2080</v>
      </c>
      <c r="B168" s="22" t="s">
        <v>291</v>
      </c>
      <c r="C168" s="28" t="s">
        <v>302</v>
      </c>
      <c r="D168" s="22" t="s">
        <v>1273</v>
      </c>
      <c r="E168" s="22" t="s">
        <v>1257</v>
      </c>
      <c r="F168" s="28" t="s">
        <v>1274</v>
      </c>
      <c r="G168" s="22" t="s">
        <v>1275</v>
      </c>
      <c r="H168" s="22" t="s">
        <v>167</v>
      </c>
      <c r="I168" s="29">
        <v>219.95</v>
      </c>
      <c r="J168" s="30">
        <v>0.75</v>
      </c>
      <c r="K168" s="103">
        <f t="shared" si="6"/>
        <v>384.91249999999997</v>
      </c>
      <c r="L168" s="106">
        <f t="shared" si="7"/>
        <v>461.89499999999992</v>
      </c>
      <c r="M168" s="32" t="s">
        <v>168</v>
      </c>
      <c r="N168" s="109">
        <f t="shared" si="8"/>
        <v>384.91249999999997</v>
      </c>
    </row>
    <row r="169" spans="1:14" x14ac:dyDescent="0.25">
      <c r="A169" s="80" t="s">
        <v>2081</v>
      </c>
      <c r="B169" s="22" t="s">
        <v>291</v>
      </c>
      <c r="C169" s="28" t="s">
        <v>292</v>
      </c>
      <c r="D169" s="22" t="s">
        <v>1276</v>
      </c>
      <c r="E169" s="22" t="s">
        <v>1257</v>
      </c>
      <c r="F169" s="28" t="s">
        <v>1277</v>
      </c>
      <c r="G169" s="22" t="s">
        <v>1278</v>
      </c>
      <c r="H169" s="22" t="s">
        <v>167</v>
      </c>
      <c r="I169" s="29">
        <v>44.25</v>
      </c>
      <c r="J169" s="30">
        <v>0.75</v>
      </c>
      <c r="K169" s="104">
        <f t="shared" si="6"/>
        <v>77.4375</v>
      </c>
      <c r="L169" s="107">
        <f t="shared" si="7"/>
        <v>92.924999999999997</v>
      </c>
      <c r="M169" s="32" t="s">
        <v>168</v>
      </c>
      <c r="N169" s="109">
        <f t="shared" si="8"/>
        <v>77.4375</v>
      </c>
    </row>
    <row r="170" spans="1:14" x14ac:dyDescent="0.25">
      <c r="A170" s="80" t="s">
        <v>2082</v>
      </c>
      <c r="B170" s="22" t="s">
        <v>291</v>
      </c>
      <c r="C170" s="28" t="s">
        <v>1251</v>
      </c>
      <c r="D170" s="22" t="s">
        <v>1279</v>
      </c>
      <c r="E170" s="22" t="s">
        <v>1280</v>
      </c>
      <c r="F170" s="28" t="s">
        <v>1281</v>
      </c>
      <c r="G170" s="22" t="s">
        <v>1282</v>
      </c>
      <c r="H170" s="22" t="s">
        <v>167</v>
      </c>
      <c r="I170" s="29">
        <v>171.99</v>
      </c>
      <c r="J170" s="30">
        <v>0.75</v>
      </c>
      <c r="K170" s="103">
        <f t="shared" si="6"/>
        <v>300.98250000000002</v>
      </c>
      <c r="L170" s="106">
        <f t="shared" si="7"/>
        <v>361.17900000000003</v>
      </c>
      <c r="M170" s="32" t="s">
        <v>168</v>
      </c>
      <c r="N170" s="109">
        <f t="shared" si="8"/>
        <v>300.98250000000002</v>
      </c>
    </row>
    <row r="171" spans="1:14" x14ac:dyDescent="0.25">
      <c r="A171" s="80" t="s">
        <v>2083</v>
      </c>
      <c r="B171" s="28" t="s">
        <v>170</v>
      </c>
      <c r="C171" s="28" t="s">
        <v>279</v>
      </c>
      <c r="D171" s="22" t="s">
        <v>1283</v>
      </c>
      <c r="E171" s="22" t="s">
        <v>1280</v>
      </c>
      <c r="F171" s="28" t="s">
        <v>1284</v>
      </c>
      <c r="G171" s="22" t="s">
        <v>1285</v>
      </c>
      <c r="H171" s="22" t="s">
        <v>167</v>
      </c>
      <c r="I171" s="29">
        <v>52.5</v>
      </c>
      <c r="J171" s="30">
        <v>0.75</v>
      </c>
      <c r="K171" s="103">
        <f t="shared" si="6"/>
        <v>91.875</v>
      </c>
      <c r="L171" s="106">
        <f t="shared" si="7"/>
        <v>110.25</v>
      </c>
      <c r="M171" s="32" t="s">
        <v>168</v>
      </c>
      <c r="N171" s="109">
        <f t="shared" si="8"/>
        <v>91.875</v>
      </c>
    </row>
    <row r="172" spans="1:14" x14ac:dyDescent="0.25">
      <c r="A172" s="80" t="s">
        <v>2084</v>
      </c>
      <c r="B172" s="28" t="s">
        <v>170</v>
      </c>
      <c r="C172" s="28" t="s">
        <v>1260</v>
      </c>
      <c r="D172" s="22" t="s">
        <v>1286</v>
      </c>
      <c r="E172" s="22" t="s">
        <v>1280</v>
      </c>
      <c r="F172" s="28" t="s">
        <v>1287</v>
      </c>
      <c r="G172" s="22" t="s">
        <v>1288</v>
      </c>
      <c r="H172" s="22" t="s">
        <v>167</v>
      </c>
      <c r="I172" s="29">
        <v>42.5</v>
      </c>
      <c r="J172" s="30">
        <v>0.75</v>
      </c>
      <c r="K172" s="103">
        <f t="shared" si="6"/>
        <v>74.375</v>
      </c>
      <c r="L172" s="106">
        <f t="shared" si="7"/>
        <v>89.25</v>
      </c>
      <c r="M172" s="32" t="s">
        <v>168</v>
      </c>
      <c r="N172" s="109">
        <f t="shared" si="8"/>
        <v>74.375</v>
      </c>
    </row>
    <row r="173" spans="1:14" x14ac:dyDescent="0.25">
      <c r="A173" s="80" t="s">
        <v>2085</v>
      </c>
      <c r="B173" s="28" t="s">
        <v>170</v>
      </c>
      <c r="C173" s="28" t="s">
        <v>1260</v>
      </c>
      <c r="D173" s="22" t="s">
        <v>1289</v>
      </c>
      <c r="E173" s="22" t="s">
        <v>1280</v>
      </c>
      <c r="F173" s="28" t="s">
        <v>1290</v>
      </c>
      <c r="G173" s="22" t="s">
        <v>1291</v>
      </c>
      <c r="H173" s="22" t="s">
        <v>167</v>
      </c>
      <c r="I173" s="29">
        <v>52.5</v>
      </c>
      <c r="J173" s="30">
        <v>0.75</v>
      </c>
      <c r="K173" s="104">
        <f t="shared" si="6"/>
        <v>91.875</v>
      </c>
      <c r="L173" s="107">
        <f t="shared" si="7"/>
        <v>110.25</v>
      </c>
      <c r="M173" s="32" t="s">
        <v>168</v>
      </c>
      <c r="N173" s="109">
        <f t="shared" si="8"/>
        <v>91.875</v>
      </c>
    </row>
    <row r="174" spans="1:14" x14ac:dyDescent="0.25">
      <c r="A174" s="80" t="s">
        <v>2086</v>
      </c>
      <c r="B174" s="28" t="s">
        <v>170</v>
      </c>
      <c r="C174" s="28" t="s">
        <v>279</v>
      </c>
      <c r="D174" s="22" t="s">
        <v>1292</v>
      </c>
      <c r="E174" s="22" t="s">
        <v>1293</v>
      </c>
      <c r="F174" s="28" t="s">
        <v>1294</v>
      </c>
      <c r="G174" s="22" t="s">
        <v>1295</v>
      </c>
      <c r="H174" s="22" t="s">
        <v>167</v>
      </c>
      <c r="I174" s="29">
        <v>69.989999999999995</v>
      </c>
      <c r="J174" s="30">
        <v>0.75</v>
      </c>
      <c r="K174" s="103">
        <f t="shared" si="6"/>
        <v>122.48249999999999</v>
      </c>
      <c r="L174" s="106">
        <f t="shared" si="7"/>
        <v>146.97899999999998</v>
      </c>
      <c r="M174" s="32" t="s">
        <v>168</v>
      </c>
      <c r="N174" s="109">
        <f t="shared" si="8"/>
        <v>122.48249999999999</v>
      </c>
    </row>
    <row r="175" spans="1:14" x14ac:dyDescent="0.25">
      <c r="A175" s="80" t="s">
        <v>2087</v>
      </c>
      <c r="B175" s="28" t="s">
        <v>170</v>
      </c>
      <c r="C175" s="28" t="s">
        <v>1260</v>
      </c>
      <c r="D175" s="22" t="s">
        <v>1286</v>
      </c>
      <c r="E175" s="22" t="s">
        <v>1293</v>
      </c>
      <c r="F175" s="28" t="s">
        <v>1296</v>
      </c>
      <c r="G175" s="22" t="s">
        <v>1297</v>
      </c>
      <c r="H175" s="22" t="s">
        <v>167</v>
      </c>
      <c r="I175" s="29">
        <v>59.99</v>
      </c>
      <c r="J175" s="30">
        <v>0.75</v>
      </c>
      <c r="K175" s="104">
        <f t="shared" si="6"/>
        <v>104.9825</v>
      </c>
      <c r="L175" s="107">
        <f t="shared" si="7"/>
        <v>125.979</v>
      </c>
      <c r="M175" s="32" t="s">
        <v>168</v>
      </c>
      <c r="N175" s="109">
        <f t="shared" si="8"/>
        <v>104.9825</v>
      </c>
    </row>
    <row r="176" spans="1:14" x14ac:dyDescent="0.25">
      <c r="A176" s="80" t="s">
        <v>2088</v>
      </c>
      <c r="B176" s="28" t="s">
        <v>170</v>
      </c>
      <c r="C176" s="28" t="s">
        <v>285</v>
      </c>
      <c r="D176" s="22" t="s">
        <v>1298</v>
      </c>
      <c r="E176" s="22" t="s">
        <v>1293</v>
      </c>
      <c r="F176" s="28" t="s">
        <v>1299</v>
      </c>
      <c r="G176" s="22" t="s">
        <v>1300</v>
      </c>
      <c r="H176" s="22" t="s">
        <v>167</v>
      </c>
      <c r="I176" s="29">
        <v>105</v>
      </c>
      <c r="J176" s="30">
        <v>0.75</v>
      </c>
      <c r="K176" s="104">
        <f t="shared" si="6"/>
        <v>183.75</v>
      </c>
      <c r="L176" s="107">
        <f t="shared" si="7"/>
        <v>220.5</v>
      </c>
      <c r="M176" s="32" t="s">
        <v>168</v>
      </c>
      <c r="N176" s="109">
        <f t="shared" si="8"/>
        <v>183.75</v>
      </c>
    </row>
    <row r="177" spans="1:14" x14ac:dyDescent="0.25">
      <c r="A177" s="80" t="s">
        <v>2089</v>
      </c>
      <c r="B177" s="28" t="s">
        <v>170</v>
      </c>
      <c r="C177" s="28" t="s">
        <v>1260</v>
      </c>
      <c r="D177" s="22" t="s">
        <v>1263</v>
      </c>
      <c r="E177" s="22" t="s">
        <v>1293</v>
      </c>
      <c r="F177" s="28" t="s">
        <v>1301</v>
      </c>
      <c r="G177" s="22" t="s">
        <v>1302</v>
      </c>
      <c r="H177" s="22" t="s">
        <v>167</v>
      </c>
      <c r="I177" s="29">
        <v>105</v>
      </c>
      <c r="J177" s="30">
        <v>0.75</v>
      </c>
      <c r="K177" s="104">
        <f t="shared" si="6"/>
        <v>183.75</v>
      </c>
      <c r="L177" s="107">
        <f t="shared" si="7"/>
        <v>220.5</v>
      </c>
      <c r="M177" s="32" t="s">
        <v>168</v>
      </c>
      <c r="N177" s="109">
        <f t="shared" si="8"/>
        <v>183.75</v>
      </c>
    </row>
    <row r="178" spans="1:14" x14ac:dyDescent="0.25">
      <c r="A178" s="80" t="s">
        <v>2090</v>
      </c>
      <c r="B178" s="28" t="s">
        <v>170</v>
      </c>
      <c r="C178" s="28" t="s">
        <v>1303</v>
      </c>
      <c r="D178" s="22" t="s">
        <v>1304</v>
      </c>
      <c r="E178" s="22" t="s">
        <v>1293</v>
      </c>
      <c r="F178" s="28" t="s">
        <v>1305</v>
      </c>
      <c r="G178" s="22" t="s">
        <v>1306</v>
      </c>
      <c r="H178" s="22" t="s">
        <v>167</v>
      </c>
      <c r="I178" s="29">
        <v>69.989999999999995</v>
      </c>
      <c r="J178" s="30">
        <v>0.75</v>
      </c>
      <c r="K178" s="104">
        <f t="shared" si="6"/>
        <v>122.48249999999999</v>
      </c>
      <c r="L178" s="104">
        <f t="shared" si="7"/>
        <v>146.97899999999998</v>
      </c>
      <c r="M178" s="32" t="s">
        <v>168</v>
      </c>
      <c r="N178" s="109">
        <f t="shared" si="8"/>
        <v>122.48249999999999</v>
      </c>
    </row>
    <row r="179" spans="1:14" x14ac:dyDescent="0.25">
      <c r="A179" s="80" t="s">
        <v>2091</v>
      </c>
      <c r="B179" s="28" t="s">
        <v>145</v>
      </c>
      <c r="C179" s="28" t="s">
        <v>150</v>
      </c>
      <c r="D179" s="22" t="s">
        <v>1307</v>
      </c>
      <c r="E179" s="22" t="s">
        <v>1293</v>
      </c>
      <c r="F179" s="28" t="s">
        <v>1308</v>
      </c>
      <c r="G179" s="22" t="s">
        <v>1309</v>
      </c>
      <c r="H179" s="22" t="s">
        <v>167</v>
      </c>
      <c r="I179" s="29">
        <v>39.99</v>
      </c>
      <c r="J179" s="30">
        <v>0.75</v>
      </c>
      <c r="K179" s="104">
        <f t="shared" si="6"/>
        <v>69.982500000000002</v>
      </c>
      <c r="L179" s="104">
        <f t="shared" si="7"/>
        <v>83.978999999999999</v>
      </c>
      <c r="M179" s="32" t="s">
        <v>168</v>
      </c>
      <c r="N179" s="109">
        <f t="shared" si="8"/>
        <v>69.982500000000002</v>
      </c>
    </row>
    <row r="180" spans="1:14" x14ac:dyDescent="0.25">
      <c r="A180" s="80" t="s">
        <v>2092</v>
      </c>
      <c r="B180" s="22" t="s">
        <v>291</v>
      </c>
      <c r="C180" s="28" t="s">
        <v>1251</v>
      </c>
      <c r="D180" s="22" t="s">
        <v>1279</v>
      </c>
      <c r="E180" s="22" t="s">
        <v>1293</v>
      </c>
      <c r="F180" s="28" t="s">
        <v>1310</v>
      </c>
      <c r="G180" s="22" t="s">
        <v>1311</v>
      </c>
      <c r="H180" s="22" t="s">
        <v>167</v>
      </c>
      <c r="I180" s="29">
        <v>199.99</v>
      </c>
      <c r="J180" s="30">
        <v>0.75</v>
      </c>
      <c r="K180" s="104">
        <f t="shared" si="6"/>
        <v>349.98250000000002</v>
      </c>
      <c r="L180" s="104">
        <f t="shared" si="7"/>
        <v>419.97899999999998</v>
      </c>
      <c r="M180" s="32" t="s">
        <v>168</v>
      </c>
      <c r="N180" s="109">
        <f t="shared" si="8"/>
        <v>349.98250000000002</v>
      </c>
    </row>
    <row r="181" spans="1:14" x14ac:dyDescent="0.25">
      <c r="A181" s="80" t="s">
        <v>2093</v>
      </c>
      <c r="B181" s="22" t="s">
        <v>333</v>
      </c>
      <c r="C181" s="28" t="s">
        <v>1312</v>
      </c>
      <c r="D181" s="22" t="s">
        <v>1313</v>
      </c>
      <c r="E181" s="22" t="s">
        <v>1314</v>
      </c>
      <c r="F181" s="28" t="s">
        <v>1315</v>
      </c>
      <c r="G181" s="22" t="s">
        <v>1316</v>
      </c>
      <c r="H181" s="22" t="s">
        <v>167</v>
      </c>
      <c r="I181" s="29">
        <v>75</v>
      </c>
      <c r="J181" s="30">
        <v>0.75</v>
      </c>
      <c r="K181" s="104">
        <f t="shared" si="6"/>
        <v>131.25</v>
      </c>
      <c r="L181" s="104">
        <f t="shared" si="7"/>
        <v>157.5</v>
      </c>
      <c r="M181" s="32" t="s">
        <v>168</v>
      </c>
      <c r="N181" s="109">
        <f t="shared" si="8"/>
        <v>131.25</v>
      </c>
    </row>
    <row r="182" spans="1:14" x14ac:dyDescent="0.25">
      <c r="A182" s="80" t="s">
        <v>2094</v>
      </c>
      <c r="B182" s="22" t="s">
        <v>333</v>
      </c>
      <c r="C182" s="28" t="s">
        <v>1312</v>
      </c>
      <c r="D182" s="22" t="s">
        <v>1313</v>
      </c>
      <c r="E182" s="22" t="s">
        <v>1317</v>
      </c>
      <c r="F182" s="28" t="s">
        <v>1318</v>
      </c>
      <c r="G182" s="28" t="s">
        <v>1319</v>
      </c>
      <c r="H182" s="22" t="s">
        <v>167</v>
      </c>
      <c r="I182" s="29">
        <v>22.45</v>
      </c>
      <c r="J182" s="30">
        <v>0.75</v>
      </c>
      <c r="K182" s="104">
        <f t="shared" si="6"/>
        <v>39.287500000000001</v>
      </c>
      <c r="L182" s="104">
        <f t="shared" si="7"/>
        <v>47.145000000000003</v>
      </c>
      <c r="M182" s="32" t="s">
        <v>168</v>
      </c>
      <c r="N182" s="109">
        <f t="shared" si="8"/>
        <v>39.287500000000001</v>
      </c>
    </row>
    <row r="183" spans="1:14" x14ac:dyDescent="0.25">
      <c r="A183" s="80" t="s">
        <v>2095</v>
      </c>
      <c r="B183" s="22" t="s">
        <v>333</v>
      </c>
      <c r="C183" s="28" t="s">
        <v>1312</v>
      </c>
      <c r="D183" s="22" t="s">
        <v>1313</v>
      </c>
      <c r="E183" s="22" t="s">
        <v>1320</v>
      </c>
      <c r="F183" s="28" t="s">
        <v>1321</v>
      </c>
      <c r="G183" s="22" t="s">
        <v>1322</v>
      </c>
      <c r="H183" s="22" t="s">
        <v>167</v>
      </c>
      <c r="I183" s="29">
        <v>99.99</v>
      </c>
      <c r="J183" s="30">
        <v>0.75</v>
      </c>
      <c r="K183" s="104">
        <f t="shared" si="6"/>
        <v>174.98249999999999</v>
      </c>
      <c r="L183" s="104">
        <f t="shared" si="7"/>
        <v>209.97899999999998</v>
      </c>
      <c r="M183" s="32" t="s">
        <v>168</v>
      </c>
      <c r="N183" s="109">
        <f t="shared" si="8"/>
        <v>174.98249999999999</v>
      </c>
    </row>
    <row r="184" spans="1:14" x14ac:dyDescent="0.25">
      <c r="A184" s="80" t="s">
        <v>2096</v>
      </c>
      <c r="B184" s="22" t="s">
        <v>333</v>
      </c>
      <c r="C184" s="28" t="s">
        <v>1312</v>
      </c>
      <c r="D184" s="22" t="s">
        <v>1313</v>
      </c>
      <c r="E184" s="33" t="s">
        <v>1323</v>
      </c>
      <c r="F184" s="5" t="s">
        <v>1324</v>
      </c>
      <c r="G184" s="33" t="s">
        <v>1325</v>
      </c>
      <c r="H184" s="22" t="s">
        <v>167</v>
      </c>
      <c r="I184" s="29">
        <v>37.840000000000003</v>
      </c>
      <c r="J184" s="30">
        <v>0.75</v>
      </c>
      <c r="K184" s="104">
        <f t="shared" si="6"/>
        <v>66.22</v>
      </c>
      <c r="L184" s="104">
        <f t="shared" si="7"/>
        <v>79.463999999999999</v>
      </c>
      <c r="M184" s="32" t="s">
        <v>168</v>
      </c>
      <c r="N184" s="109">
        <f t="shared" si="8"/>
        <v>66.22</v>
      </c>
    </row>
    <row r="185" spans="1:14" x14ac:dyDescent="0.25">
      <c r="A185" s="80" t="s">
        <v>2097</v>
      </c>
      <c r="B185" s="22" t="s">
        <v>333</v>
      </c>
      <c r="C185" s="28" t="s">
        <v>1312</v>
      </c>
      <c r="D185" s="22" t="s">
        <v>1313</v>
      </c>
      <c r="E185" s="33" t="s">
        <v>1323</v>
      </c>
      <c r="F185" s="5" t="s">
        <v>1324</v>
      </c>
      <c r="G185" s="33" t="s">
        <v>1325</v>
      </c>
      <c r="H185" s="22" t="s">
        <v>167</v>
      </c>
      <c r="I185" s="29">
        <v>37.840000000000003</v>
      </c>
      <c r="J185" s="30">
        <v>0.75</v>
      </c>
      <c r="K185" s="104">
        <f t="shared" si="6"/>
        <v>66.22</v>
      </c>
      <c r="L185" s="104">
        <f t="shared" si="7"/>
        <v>79.463999999999999</v>
      </c>
      <c r="M185" s="32" t="s">
        <v>168</v>
      </c>
      <c r="N185" s="109">
        <f t="shared" si="8"/>
        <v>66.22</v>
      </c>
    </row>
    <row r="186" spans="1:14" x14ac:dyDescent="0.25">
      <c r="A186" s="80" t="s">
        <v>2098</v>
      </c>
      <c r="B186" s="22" t="s">
        <v>333</v>
      </c>
      <c r="C186" s="28" t="s">
        <v>1312</v>
      </c>
      <c r="D186" s="22" t="s">
        <v>1313</v>
      </c>
      <c r="E186" s="33" t="s">
        <v>1323</v>
      </c>
      <c r="F186" s="5" t="s">
        <v>1324</v>
      </c>
      <c r="G186" s="33" t="s">
        <v>1325</v>
      </c>
      <c r="H186" s="22" t="s">
        <v>167</v>
      </c>
      <c r="I186" s="29">
        <v>37.840000000000003</v>
      </c>
      <c r="J186" s="30">
        <v>0.75</v>
      </c>
      <c r="K186" s="104">
        <f t="shared" si="6"/>
        <v>66.22</v>
      </c>
      <c r="L186" s="104">
        <f t="shared" si="7"/>
        <v>79.463999999999999</v>
      </c>
      <c r="M186" s="32" t="s">
        <v>168</v>
      </c>
      <c r="N186" s="109">
        <f t="shared" si="8"/>
        <v>66.22</v>
      </c>
    </row>
    <row r="187" spans="1:14" x14ac:dyDescent="0.25">
      <c r="A187" s="80" t="s">
        <v>2099</v>
      </c>
      <c r="B187" s="22" t="s">
        <v>333</v>
      </c>
      <c r="C187" s="28" t="s">
        <v>1312</v>
      </c>
      <c r="D187" s="22" t="s">
        <v>1313</v>
      </c>
      <c r="E187" s="33" t="s">
        <v>1323</v>
      </c>
      <c r="F187" s="5" t="s">
        <v>1324</v>
      </c>
      <c r="G187" s="33" t="s">
        <v>1325</v>
      </c>
      <c r="H187" s="22" t="s">
        <v>167</v>
      </c>
      <c r="I187" s="29">
        <v>37.840000000000003</v>
      </c>
      <c r="J187" s="30">
        <v>0.75</v>
      </c>
      <c r="K187" s="104">
        <f t="shared" si="6"/>
        <v>66.22</v>
      </c>
      <c r="L187" s="104">
        <f t="shared" si="7"/>
        <v>79.463999999999999</v>
      </c>
      <c r="M187" s="32" t="s">
        <v>168</v>
      </c>
      <c r="N187" s="109">
        <f t="shared" si="8"/>
        <v>66.22</v>
      </c>
    </row>
    <row r="188" spans="1:14" x14ac:dyDescent="0.25">
      <c r="A188" s="80" t="s">
        <v>2100</v>
      </c>
      <c r="B188" s="22" t="s">
        <v>333</v>
      </c>
      <c r="C188" s="28" t="s">
        <v>334</v>
      </c>
      <c r="D188" s="22" t="s">
        <v>335</v>
      </c>
      <c r="E188" s="22" t="s">
        <v>969</v>
      </c>
      <c r="F188" s="28" t="s">
        <v>1326</v>
      </c>
      <c r="G188" s="22" t="s">
        <v>1327</v>
      </c>
      <c r="H188" s="22" t="s">
        <v>167</v>
      </c>
      <c r="I188" s="29">
        <v>120</v>
      </c>
      <c r="J188" s="30">
        <v>0.75</v>
      </c>
      <c r="K188" s="104">
        <f t="shared" si="6"/>
        <v>210</v>
      </c>
      <c r="L188" s="104">
        <f t="shared" si="7"/>
        <v>252</v>
      </c>
      <c r="M188" s="32" t="s">
        <v>168</v>
      </c>
      <c r="N188" s="109">
        <f t="shared" si="8"/>
        <v>210</v>
      </c>
    </row>
    <row r="189" spans="1:14" x14ac:dyDescent="0.25">
      <c r="A189" s="80" t="s">
        <v>2101</v>
      </c>
      <c r="B189" s="33" t="s">
        <v>333</v>
      </c>
      <c r="C189" s="5" t="s">
        <v>334</v>
      </c>
      <c r="D189" s="33" t="s">
        <v>1328</v>
      </c>
      <c r="E189" s="33" t="s">
        <v>1329</v>
      </c>
      <c r="F189" s="5" t="s">
        <v>1330</v>
      </c>
      <c r="G189" s="2" t="s">
        <v>1331</v>
      </c>
      <c r="H189" s="33" t="s">
        <v>167</v>
      </c>
      <c r="I189" s="29">
        <v>50.47</v>
      </c>
      <c r="J189" s="30">
        <v>0.75</v>
      </c>
      <c r="K189" s="104">
        <f t="shared" si="6"/>
        <v>88.322499999999991</v>
      </c>
      <c r="L189" s="104">
        <f t="shared" si="7"/>
        <v>105.98699999999998</v>
      </c>
      <c r="M189" s="32" t="s">
        <v>168</v>
      </c>
      <c r="N189" s="109">
        <f t="shared" si="8"/>
        <v>88.322499999999991</v>
      </c>
    </row>
    <row r="190" spans="1:14" x14ac:dyDescent="0.25">
      <c r="A190" s="80" t="s">
        <v>2102</v>
      </c>
      <c r="B190" s="33" t="s">
        <v>333</v>
      </c>
      <c r="C190" s="5" t="s">
        <v>334</v>
      </c>
      <c r="D190" s="33" t="s">
        <v>1328</v>
      </c>
      <c r="E190" s="33" t="s">
        <v>1329</v>
      </c>
      <c r="F190" s="5" t="s">
        <v>1332</v>
      </c>
      <c r="G190" s="2" t="s">
        <v>1331</v>
      </c>
      <c r="H190" s="33" t="s">
        <v>167</v>
      </c>
      <c r="I190" s="29">
        <v>50.47</v>
      </c>
      <c r="J190" s="30">
        <v>0.75</v>
      </c>
      <c r="K190" s="103">
        <f t="shared" si="6"/>
        <v>88.322499999999991</v>
      </c>
      <c r="L190" s="103">
        <f t="shared" si="7"/>
        <v>105.98699999999998</v>
      </c>
      <c r="M190" s="32" t="s">
        <v>168</v>
      </c>
      <c r="N190" s="109">
        <f t="shared" si="8"/>
        <v>88.322499999999991</v>
      </c>
    </row>
    <row r="191" spans="1:14" x14ac:dyDescent="0.25">
      <c r="A191" s="80" t="s">
        <v>2103</v>
      </c>
      <c r="B191" s="33" t="s">
        <v>333</v>
      </c>
      <c r="C191" s="5" t="s">
        <v>1333</v>
      </c>
      <c r="D191" s="33" t="s">
        <v>1334</v>
      </c>
      <c r="E191" s="33" t="s">
        <v>1329</v>
      </c>
      <c r="F191" s="5" t="s">
        <v>1335</v>
      </c>
      <c r="G191" s="2" t="s">
        <v>1336</v>
      </c>
      <c r="H191" s="33" t="s">
        <v>167</v>
      </c>
      <c r="I191" s="29">
        <v>37.840000000000003</v>
      </c>
      <c r="J191" s="30">
        <v>0.75</v>
      </c>
      <c r="K191" s="104">
        <f t="shared" si="6"/>
        <v>66.22</v>
      </c>
      <c r="L191" s="104">
        <f t="shared" si="7"/>
        <v>79.463999999999999</v>
      </c>
      <c r="M191" s="32" t="s">
        <v>168</v>
      </c>
      <c r="N191" s="109">
        <f t="shared" si="8"/>
        <v>66.22</v>
      </c>
    </row>
    <row r="192" spans="1:14" x14ac:dyDescent="0.25">
      <c r="A192" s="80" t="s">
        <v>2104</v>
      </c>
      <c r="B192" s="33" t="s">
        <v>333</v>
      </c>
      <c r="C192" s="5" t="s">
        <v>1333</v>
      </c>
      <c r="D192" s="33" t="s">
        <v>1334</v>
      </c>
      <c r="E192" s="33" t="s">
        <v>1329</v>
      </c>
      <c r="F192" s="5" t="s">
        <v>1337</v>
      </c>
      <c r="G192" s="2" t="s">
        <v>1336</v>
      </c>
      <c r="H192" s="33" t="s">
        <v>167</v>
      </c>
      <c r="I192" s="29">
        <v>37.840000000000003</v>
      </c>
      <c r="J192" s="30">
        <v>0.75</v>
      </c>
      <c r="K192" s="104">
        <f t="shared" si="6"/>
        <v>66.22</v>
      </c>
      <c r="L192" s="104">
        <f t="shared" si="7"/>
        <v>79.463999999999999</v>
      </c>
      <c r="M192" s="32" t="s">
        <v>168</v>
      </c>
      <c r="N192" s="109">
        <f t="shared" si="8"/>
        <v>66.22</v>
      </c>
    </row>
    <row r="193" spans="1:14" x14ac:dyDescent="0.25">
      <c r="A193" s="80" t="s">
        <v>2105</v>
      </c>
      <c r="B193" s="22" t="s">
        <v>145</v>
      </c>
      <c r="C193" s="28" t="s">
        <v>150</v>
      </c>
      <c r="D193" s="22" t="s">
        <v>1338</v>
      </c>
      <c r="E193" s="22" t="s">
        <v>1339</v>
      </c>
      <c r="F193" s="28" t="s">
        <v>1340</v>
      </c>
      <c r="G193" s="22" t="s">
        <v>1341</v>
      </c>
      <c r="H193" s="22" t="s">
        <v>167</v>
      </c>
      <c r="I193" s="29">
        <v>39.950000000000003</v>
      </c>
      <c r="J193" s="30">
        <v>0.75</v>
      </c>
      <c r="K193" s="104">
        <f t="shared" si="6"/>
        <v>69.912500000000009</v>
      </c>
      <c r="L193" s="104">
        <f t="shared" si="7"/>
        <v>83.89500000000001</v>
      </c>
      <c r="M193" s="32" t="s">
        <v>168</v>
      </c>
      <c r="N193" s="109">
        <f t="shared" si="8"/>
        <v>69.912500000000009</v>
      </c>
    </row>
    <row r="194" spans="1:14" x14ac:dyDescent="0.25">
      <c r="A194" s="80" t="s">
        <v>2106</v>
      </c>
      <c r="B194" s="22" t="s">
        <v>145</v>
      </c>
      <c r="C194" s="28" t="s">
        <v>150</v>
      </c>
      <c r="D194" s="22" t="s">
        <v>1307</v>
      </c>
      <c r="E194" s="22" t="s">
        <v>1339</v>
      </c>
      <c r="F194" s="28" t="s">
        <v>1342</v>
      </c>
      <c r="G194" s="22" t="s">
        <v>1343</v>
      </c>
      <c r="H194" s="22" t="s">
        <v>167</v>
      </c>
      <c r="I194" s="29">
        <v>29.95</v>
      </c>
      <c r="J194" s="30">
        <v>0.75</v>
      </c>
      <c r="K194" s="104">
        <f t="shared" si="6"/>
        <v>52.412500000000001</v>
      </c>
      <c r="L194" s="104">
        <f t="shared" si="7"/>
        <v>62.894999999999996</v>
      </c>
      <c r="M194" s="32" t="s">
        <v>168</v>
      </c>
      <c r="N194" s="109">
        <f t="shared" si="8"/>
        <v>52.412500000000001</v>
      </c>
    </row>
    <row r="195" spans="1:14" ht="13.9" customHeight="1" x14ac:dyDescent="0.25">
      <c r="A195" s="80" t="s">
        <v>2107</v>
      </c>
      <c r="B195" s="22" t="s">
        <v>145</v>
      </c>
      <c r="C195" s="28" t="s">
        <v>150</v>
      </c>
      <c r="D195" s="22" t="s">
        <v>1338</v>
      </c>
      <c r="E195" s="22" t="s">
        <v>1344</v>
      </c>
      <c r="F195" s="28" t="s">
        <v>1345</v>
      </c>
      <c r="G195" s="22" t="s">
        <v>1346</v>
      </c>
      <c r="H195" s="22" t="s">
        <v>167</v>
      </c>
      <c r="I195" s="29">
        <v>15.75</v>
      </c>
      <c r="J195" s="30">
        <v>0.75</v>
      </c>
      <c r="K195" s="104">
        <f t="shared" si="6"/>
        <v>27.5625</v>
      </c>
      <c r="L195" s="104">
        <f t="shared" ref="L195:L258" si="9">K195*1.2</f>
        <v>33.074999999999996</v>
      </c>
      <c r="M195" s="32" t="s">
        <v>394</v>
      </c>
      <c r="N195" s="109">
        <f t="shared" ref="N195:N258" si="10">K195</f>
        <v>27.5625</v>
      </c>
    </row>
    <row r="196" spans="1:14" ht="13.9" customHeight="1" x14ac:dyDescent="0.25">
      <c r="A196" s="80" t="s">
        <v>2108</v>
      </c>
      <c r="B196" s="22" t="s">
        <v>145</v>
      </c>
      <c r="C196" s="28" t="s">
        <v>150</v>
      </c>
      <c r="D196" s="22" t="s">
        <v>1307</v>
      </c>
      <c r="E196" s="22" t="s">
        <v>1347</v>
      </c>
      <c r="F196" s="28" t="s">
        <v>1348</v>
      </c>
      <c r="G196" s="22" t="s">
        <v>1349</v>
      </c>
      <c r="H196" s="22" t="s">
        <v>167</v>
      </c>
      <c r="I196" s="29">
        <v>62.25</v>
      </c>
      <c r="J196" s="30">
        <v>0.75</v>
      </c>
      <c r="K196" s="104">
        <f t="shared" si="6"/>
        <v>108.9375</v>
      </c>
      <c r="L196" s="104">
        <f t="shared" si="9"/>
        <v>130.72499999999999</v>
      </c>
      <c r="M196" s="32" t="s">
        <v>394</v>
      </c>
      <c r="N196" s="109">
        <f t="shared" si="10"/>
        <v>108.9375</v>
      </c>
    </row>
    <row r="197" spans="1:14" ht="13.9" customHeight="1" x14ac:dyDescent="0.25">
      <c r="A197" s="80" t="s">
        <v>2109</v>
      </c>
      <c r="B197" s="22" t="s">
        <v>145</v>
      </c>
      <c r="C197" s="28" t="s">
        <v>150</v>
      </c>
      <c r="D197" s="22" t="s">
        <v>1338</v>
      </c>
      <c r="E197" s="22" t="s">
        <v>1350</v>
      </c>
      <c r="F197" s="28" t="s">
        <v>1351</v>
      </c>
      <c r="G197" s="22" t="s">
        <v>1352</v>
      </c>
      <c r="H197" s="22" t="s">
        <v>167</v>
      </c>
      <c r="I197" s="29">
        <v>24.75</v>
      </c>
      <c r="J197" s="30">
        <v>0.75</v>
      </c>
      <c r="K197" s="103">
        <f t="shared" si="6"/>
        <v>43.3125</v>
      </c>
      <c r="L197" s="106">
        <f t="shared" si="9"/>
        <v>51.975000000000001</v>
      </c>
      <c r="M197" s="32" t="s">
        <v>394</v>
      </c>
      <c r="N197" s="109">
        <f t="shared" si="10"/>
        <v>43.3125</v>
      </c>
    </row>
    <row r="198" spans="1:14" x14ac:dyDescent="0.25">
      <c r="A198" s="80" t="s">
        <v>2110</v>
      </c>
      <c r="B198" s="22" t="s">
        <v>145</v>
      </c>
      <c r="C198" s="28" t="s">
        <v>1353</v>
      </c>
      <c r="D198" s="22" t="s">
        <v>1354</v>
      </c>
      <c r="E198" s="22" t="s">
        <v>1355</v>
      </c>
      <c r="F198" s="28" t="s">
        <v>1356</v>
      </c>
      <c r="G198" s="22" t="s">
        <v>1357</v>
      </c>
      <c r="H198" s="22" t="s">
        <v>167</v>
      </c>
      <c r="I198" s="29">
        <v>3.5</v>
      </c>
      <c r="J198" s="30">
        <v>0.75</v>
      </c>
      <c r="K198" s="104">
        <f t="shared" si="6"/>
        <v>6.125</v>
      </c>
      <c r="L198" s="104">
        <f t="shared" si="9"/>
        <v>7.35</v>
      </c>
      <c r="M198" s="32" t="s">
        <v>168</v>
      </c>
      <c r="N198" s="109">
        <f t="shared" si="10"/>
        <v>6.125</v>
      </c>
    </row>
    <row r="199" spans="1:14" x14ac:dyDescent="0.25">
      <c r="A199" s="80" t="s">
        <v>2111</v>
      </c>
      <c r="B199" s="22" t="s">
        <v>145</v>
      </c>
      <c r="C199" s="28" t="s">
        <v>1353</v>
      </c>
      <c r="D199" s="22" t="s">
        <v>1358</v>
      </c>
      <c r="E199" s="22" t="s">
        <v>1355</v>
      </c>
      <c r="F199" s="28" t="s">
        <v>1359</v>
      </c>
      <c r="G199" s="22" t="s">
        <v>1360</v>
      </c>
      <c r="H199" s="22" t="s">
        <v>167</v>
      </c>
      <c r="I199" s="29">
        <v>5.5</v>
      </c>
      <c r="J199" s="30">
        <v>0.75</v>
      </c>
      <c r="K199" s="108">
        <f t="shared" si="6"/>
        <v>9.625</v>
      </c>
      <c r="L199" s="108">
        <f t="shared" si="9"/>
        <v>11.549999999999999</v>
      </c>
      <c r="M199" s="32" t="s">
        <v>168</v>
      </c>
      <c r="N199" s="109">
        <f t="shared" si="10"/>
        <v>9.625</v>
      </c>
    </row>
    <row r="200" spans="1:14" x14ac:dyDescent="0.25">
      <c r="A200" s="80" t="s">
        <v>2112</v>
      </c>
      <c r="B200" s="22" t="s">
        <v>145</v>
      </c>
      <c r="C200" s="28" t="s">
        <v>1353</v>
      </c>
      <c r="D200" s="22" t="s">
        <v>1361</v>
      </c>
      <c r="E200" s="22" t="s">
        <v>1355</v>
      </c>
      <c r="F200" s="28" t="s">
        <v>1362</v>
      </c>
      <c r="G200" s="22" t="s">
        <v>1363</v>
      </c>
      <c r="H200" s="22" t="s">
        <v>167</v>
      </c>
      <c r="I200" s="29">
        <v>7.95</v>
      </c>
      <c r="J200" s="30">
        <v>0.75</v>
      </c>
      <c r="K200" s="108">
        <f t="shared" si="6"/>
        <v>13.9125</v>
      </c>
      <c r="L200" s="108">
        <f t="shared" si="9"/>
        <v>16.695</v>
      </c>
      <c r="M200" s="32" t="s">
        <v>168</v>
      </c>
      <c r="N200" s="109">
        <f t="shared" si="10"/>
        <v>13.9125</v>
      </c>
    </row>
    <row r="201" spans="1:14" x14ac:dyDescent="0.25">
      <c r="A201" s="80" t="s">
        <v>2113</v>
      </c>
      <c r="B201" s="22" t="s">
        <v>145</v>
      </c>
      <c r="C201" s="28" t="s">
        <v>1353</v>
      </c>
      <c r="D201" s="22" t="s">
        <v>1364</v>
      </c>
      <c r="E201" s="22" t="s">
        <v>1365</v>
      </c>
      <c r="F201" s="28" t="s">
        <v>1366</v>
      </c>
      <c r="G201" s="22" t="s">
        <v>1367</v>
      </c>
      <c r="H201" s="22" t="s">
        <v>167</v>
      </c>
      <c r="I201" s="29">
        <v>5.5</v>
      </c>
      <c r="J201" s="30">
        <v>0.75</v>
      </c>
      <c r="K201" s="108">
        <f t="shared" si="6"/>
        <v>9.625</v>
      </c>
      <c r="L201" s="108">
        <f t="shared" si="9"/>
        <v>11.549999999999999</v>
      </c>
      <c r="M201" s="32" t="s">
        <v>394</v>
      </c>
      <c r="N201" s="109">
        <f t="shared" si="10"/>
        <v>9.625</v>
      </c>
    </row>
    <row r="202" spans="1:14" x14ac:dyDescent="0.25">
      <c r="A202" s="80" t="s">
        <v>2114</v>
      </c>
      <c r="B202" s="22" t="s">
        <v>145</v>
      </c>
      <c r="C202" s="28" t="s">
        <v>1353</v>
      </c>
      <c r="D202" s="22" t="s">
        <v>1368</v>
      </c>
      <c r="E202" s="22" t="s">
        <v>1329</v>
      </c>
      <c r="F202" s="28" t="s">
        <v>1369</v>
      </c>
      <c r="G202" s="22" t="s">
        <v>1370</v>
      </c>
      <c r="H202" s="22" t="s">
        <v>167</v>
      </c>
      <c r="I202" s="29">
        <v>13.8</v>
      </c>
      <c r="J202" s="30">
        <v>0.75</v>
      </c>
      <c r="K202" s="108">
        <f t="shared" si="6"/>
        <v>24.150000000000002</v>
      </c>
      <c r="L202" s="108">
        <f t="shared" si="9"/>
        <v>28.98</v>
      </c>
      <c r="M202" s="32" t="s">
        <v>394</v>
      </c>
      <c r="N202" s="109">
        <f t="shared" si="10"/>
        <v>24.150000000000002</v>
      </c>
    </row>
    <row r="203" spans="1:14" x14ac:dyDescent="0.25">
      <c r="A203" s="80" t="s">
        <v>2115</v>
      </c>
      <c r="B203" s="22" t="s">
        <v>145</v>
      </c>
      <c r="C203" s="28" t="s">
        <v>1353</v>
      </c>
      <c r="D203" s="22" t="s">
        <v>1371</v>
      </c>
      <c r="E203" s="22" t="s">
        <v>1329</v>
      </c>
      <c r="F203" s="28" t="s">
        <v>1372</v>
      </c>
      <c r="G203" s="22" t="s">
        <v>1373</v>
      </c>
      <c r="H203" s="22" t="s">
        <v>167</v>
      </c>
      <c r="I203" s="29">
        <v>6.75</v>
      </c>
      <c r="J203" s="30">
        <v>0.75</v>
      </c>
      <c r="K203" s="108">
        <f t="shared" si="6"/>
        <v>11.8125</v>
      </c>
      <c r="L203" s="108">
        <f t="shared" si="9"/>
        <v>14.174999999999999</v>
      </c>
      <c r="M203" s="32" t="s">
        <v>394</v>
      </c>
      <c r="N203" s="109">
        <f t="shared" si="10"/>
        <v>11.8125</v>
      </c>
    </row>
    <row r="204" spans="1:14" x14ac:dyDescent="0.25">
      <c r="A204" s="80" t="s">
        <v>2116</v>
      </c>
      <c r="B204" s="22" t="s">
        <v>145</v>
      </c>
      <c r="C204" s="28" t="s">
        <v>1353</v>
      </c>
      <c r="D204" s="22" t="s">
        <v>1374</v>
      </c>
      <c r="E204" s="22" t="s">
        <v>1329</v>
      </c>
      <c r="F204" s="28" t="s">
        <v>1374</v>
      </c>
      <c r="G204" s="22" t="s">
        <v>1375</v>
      </c>
      <c r="H204" s="22" t="s">
        <v>167</v>
      </c>
      <c r="I204" s="29">
        <v>4.95</v>
      </c>
      <c r="J204" s="30">
        <v>0.75</v>
      </c>
      <c r="K204" s="108">
        <f t="shared" si="6"/>
        <v>8.6624999999999996</v>
      </c>
      <c r="L204" s="108">
        <f t="shared" si="9"/>
        <v>10.395</v>
      </c>
      <c r="M204" s="32" t="s">
        <v>394</v>
      </c>
      <c r="N204" s="109">
        <f t="shared" si="10"/>
        <v>8.6624999999999996</v>
      </c>
    </row>
    <row r="205" spans="1:14" x14ac:dyDescent="0.25">
      <c r="A205" s="80" t="s">
        <v>2117</v>
      </c>
      <c r="B205" s="22" t="s">
        <v>145</v>
      </c>
      <c r="C205" s="28" t="s">
        <v>1353</v>
      </c>
      <c r="D205" s="22" t="s">
        <v>1376</v>
      </c>
      <c r="E205" s="22" t="s">
        <v>1329</v>
      </c>
      <c r="F205" s="28" t="s">
        <v>1377</v>
      </c>
      <c r="G205" s="22" t="s">
        <v>1378</v>
      </c>
      <c r="H205" s="22" t="s">
        <v>167</v>
      </c>
      <c r="I205" s="29">
        <v>5.5</v>
      </c>
      <c r="J205" s="30">
        <v>0.75</v>
      </c>
      <c r="K205" s="108">
        <f t="shared" si="6"/>
        <v>9.625</v>
      </c>
      <c r="L205" s="108">
        <f t="shared" si="9"/>
        <v>11.549999999999999</v>
      </c>
      <c r="M205" s="32" t="s">
        <v>394</v>
      </c>
      <c r="N205" s="109">
        <f t="shared" si="10"/>
        <v>9.625</v>
      </c>
    </row>
    <row r="206" spans="1:14" x14ac:dyDescent="0.25">
      <c r="A206" s="80" t="s">
        <v>2118</v>
      </c>
      <c r="B206" s="6" t="s">
        <v>170</v>
      </c>
      <c r="C206" s="6" t="s">
        <v>1379</v>
      </c>
      <c r="D206" s="2" t="s">
        <v>1380</v>
      </c>
      <c r="E206" s="2" t="s">
        <v>1381</v>
      </c>
      <c r="F206" s="6" t="s">
        <v>1382</v>
      </c>
      <c r="G206" s="6" t="s">
        <v>1383</v>
      </c>
      <c r="H206" s="2" t="s">
        <v>167</v>
      </c>
      <c r="I206" s="31">
        <v>175</v>
      </c>
      <c r="J206" s="38">
        <v>0.75</v>
      </c>
      <c r="K206" s="108">
        <f>I206*1.75</f>
        <v>306.25</v>
      </c>
      <c r="L206" s="108">
        <f t="shared" si="9"/>
        <v>367.5</v>
      </c>
      <c r="M206" s="32" t="s">
        <v>168</v>
      </c>
      <c r="N206" s="109">
        <f t="shared" si="10"/>
        <v>306.25</v>
      </c>
    </row>
    <row r="207" spans="1:14" x14ac:dyDescent="0.25">
      <c r="A207" s="80" t="s">
        <v>2119</v>
      </c>
      <c r="B207" s="6" t="s">
        <v>170</v>
      </c>
      <c r="C207" s="6" t="s">
        <v>1379</v>
      </c>
      <c r="D207" s="2" t="s">
        <v>1380</v>
      </c>
      <c r="E207" s="2" t="s">
        <v>1381</v>
      </c>
      <c r="F207" s="6" t="s">
        <v>1384</v>
      </c>
      <c r="G207" s="6" t="s">
        <v>1383</v>
      </c>
      <c r="H207" s="2" t="s">
        <v>167</v>
      </c>
      <c r="I207" s="31">
        <v>175</v>
      </c>
      <c r="J207" s="38">
        <v>0.75</v>
      </c>
      <c r="K207" s="108">
        <f t="shared" ref="K207:K270" si="11">I207*1.75</f>
        <v>306.25</v>
      </c>
      <c r="L207" s="108">
        <f t="shared" si="9"/>
        <v>367.5</v>
      </c>
      <c r="M207" s="32" t="s">
        <v>168</v>
      </c>
      <c r="N207" s="109">
        <f t="shared" si="10"/>
        <v>306.25</v>
      </c>
    </row>
    <row r="208" spans="1:14" x14ac:dyDescent="0.25">
      <c r="A208" s="80" t="s">
        <v>2120</v>
      </c>
      <c r="B208" s="6" t="s">
        <v>170</v>
      </c>
      <c r="C208" s="6" t="s">
        <v>1379</v>
      </c>
      <c r="D208" s="2" t="s">
        <v>1380</v>
      </c>
      <c r="E208" s="2" t="s">
        <v>1381</v>
      </c>
      <c r="F208" s="6" t="s">
        <v>1385</v>
      </c>
      <c r="G208" s="6" t="s">
        <v>1383</v>
      </c>
      <c r="H208" s="2" t="s">
        <v>167</v>
      </c>
      <c r="I208" s="31">
        <v>175</v>
      </c>
      <c r="J208" s="38">
        <v>0.75</v>
      </c>
      <c r="K208" s="108">
        <f t="shared" si="11"/>
        <v>306.25</v>
      </c>
      <c r="L208" s="108">
        <f t="shared" si="9"/>
        <v>367.5</v>
      </c>
      <c r="M208" s="32" t="s">
        <v>168</v>
      </c>
      <c r="N208" s="109">
        <f t="shared" si="10"/>
        <v>306.25</v>
      </c>
    </row>
    <row r="209" spans="1:14" x14ac:dyDescent="0.25">
      <c r="A209" s="80" t="s">
        <v>2121</v>
      </c>
      <c r="B209" s="6" t="s">
        <v>170</v>
      </c>
      <c r="C209" s="6" t="s">
        <v>1379</v>
      </c>
      <c r="D209" s="2" t="s">
        <v>1380</v>
      </c>
      <c r="E209" s="2" t="s">
        <v>1381</v>
      </c>
      <c r="F209" s="6" t="s">
        <v>1386</v>
      </c>
      <c r="G209" s="6" t="s">
        <v>1383</v>
      </c>
      <c r="H209" s="2" t="s">
        <v>167</v>
      </c>
      <c r="I209" s="31">
        <v>175</v>
      </c>
      <c r="J209" s="38">
        <v>0.75</v>
      </c>
      <c r="K209" s="108">
        <f t="shared" si="11"/>
        <v>306.25</v>
      </c>
      <c r="L209" s="108">
        <f t="shared" si="9"/>
        <v>367.5</v>
      </c>
      <c r="M209" s="32" t="s">
        <v>168</v>
      </c>
      <c r="N209" s="109">
        <f t="shared" si="10"/>
        <v>306.25</v>
      </c>
    </row>
    <row r="210" spans="1:14" x14ac:dyDescent="0.25">
      <c r="A210" s="6" t="s">
        <v>2122</v>
      </c>
      <c r="B210" s="6" t="s">
        <v>170</v>
      </c>
      <c r="C210" s="6" t="s">
        <v>204</v>
      </c>
      <c r="D210" s="2" t="s">
        <v>1387</v>
      </c>
      <c r="E210" s="2" t="s">
        <v>1381</v>
      </c>
      <c r="F210" s="6" t="s">
        <v>1388</v>
      </c>
      <c r="G210" s="6" t="s">
        <v>1389</v>
      </c>
      <c r="H210" s="2" t="s">
        <v>167</v>
      </c>
      <c r="I210" s="31">
        <v>250</v>
      </c>
      <c r="J210" s="38">
        <v>0.75</v>
      </c>
      <c r="K210" s="108">
        <f t="shared" si="11"/>
        <v>437.5</v>
      </c>
      <c r="L210" s="108">
        <f t="shared" si="9"/>
        <v>525</v>
      </c>
      <c r="M210" s="32" t="s">
        <v>168</v>
      </c>
      <c r="N210" s="109">
        <f t="shared" si="10"/>
        <v>437.5</v>
      </c>
    </row>
    <row r="211" spans="1:14" x14ac:dyDescent="0.25">
      <c r="A211" s="80" t="s">
        <v>2123</v>
      </c>
      <c r="B211" s="6" t="s">
        <v>170</v>
      </c>
      <c r="C211" s="6" t="s">
        <v>204</v>
      </c>
      <c r="D211" s="2" t="s">
        <v>1387</v>
      </c>
      <c r="E211" s="2" t="s">
        <v>1381</v>
      </c>
      <c r="F211" s="6" t="s">
        <v>1390</v>
      </c>
      <c r="G211" s="6" t="s">
        <v>1389</v>
      </c>
      <c r="H211" s="2" t="s">
        <v>167</v>
      </c>
      <c r="I211" s="31">
        <v>250</v>
      </c>
      <c r="J211" s="38">
        <v>0.75</v>
      </c>
      <c r="K211" s="108">
        <f t="shared" si="11"/>
        <v>437.5</v>
      </c>
      <c r="L211" s="108">
        <f t="shared" si="9"/>
        <v>525</v>
      </c>
      <c r="M211" s="32" t="s">
        <v>168</v>
      </c>
      <c r="N211" s="109">
        <f t="shared" si="10"/>
        <v>437.5</v>
      </c>
    </row>
    <row r="212" spans="1:14" x14ac:dyDescent="0.25">
      <c r="A212" s="80" t="s">
        <v>2124</v>
      </c>
      <c r="B212" s="6" t="s">
        <v>170</v>
      </c>
      <c r="C212" s="6" t="s">
        <v>204</v>
      </c>
      <c r="D212" s="2" t="s">
        <v>1387</v>
      </c>
      <c r="E212" s="2" t="s">
        <v>1381</v>
      </c>
      <c r="F212" s="6" t="s">
        <v>1391</v>
      </c>
      <c r="G212" s="6" t="s">
        <v>1389</v>
      </c>
      <c r="H212" s="2" t="s">
        <v>167</v>
      </c>
      <c r="I212" s="31">
        <v>250</v>
      </c>
      <c r="J212" s="38">
        <v>0.75</v>
      </c>
      <c r="K212" s="108">
        <f t="shared" si="11"/>
        <v>437.5</v>
      </c>
      <c r="L212" s="108">
        <f t="shared" si="9"/>
        <v>525</v>
      </c>
      <c r="M212" s="32" t="s">
        <v>168</v>
      </c>
      <c r="N212" s="109">
        <f t="shared" si="10"/>
        <v>437.5</v>
      </c>
    </row>
    <row r="213" spans="1:14" x14ac:dyDescent="0.25">
      <c r="A213" s="80" t="s">
        <v>2125</v>
      </c>
      <c r="B213" s="6" t="s">
        <v>170</v>
      </c>
      <c r="C213" s="6" t="s">
        <v>204</v>
      </c>
      <c r="D213" s="2" t="s">
        <v>1387</v>
      </c>
      <c r="E213" s="2" t="s">
        <v>1381</v>
      </c>
      <c r="F213" s="6" t="s">
        <v>1392</v>
      </c>
      <c r="G213" s="6" t="s">
        <v>1389</v>
      </c>
      <c r="H213" s="2" t="s">
        <v>167</v>
      </c>
      <c r="I213" s="31">
        <v>250</v>
      </c>
      <c r="J213" s="38">
        <v>0.75</v>
      </c>
      <c r="K213" s="108">
        <f t="shared" si="11"/>
        <v>437.5</v>
      </c>
      <c r="L213" s="108">
        <f t="shared" si="9"/>
        <v>525</v>
      </c>
      <c r="M213" s="32" t="s">
        <v>168</v>
      </c>
      <c r="N213" s="109">
        <f t="shared" si="10"/>
        <v>437.5</v>
      </c>
    </row>
    <row r="214" spans="1:14" x14ac:dyDescent="0.25">
      <c r="A214" s="80" t="s">
        <v>2126</v>
      </c>
      <c r="B214" s="6" t="s">
        <v>170</v>
      </c>
      <c r="C214" s="6" t="s">
        <v>204</v>
      </c>
      <c r="D214" s="2" t="s">
        <v>1387</v>
      </c>
      <c r="E214" s="2" t="s">
        <v>1381</v>
      </c>
      <c r="F214" s="6" t="s">
        <v>1393</v>
      </c>
      <c r="G214" s="6" t="s">
        <v>1394</v>
      </c>
      <c r="H214" s="2" t="s">
        <v>167</v>
      </c>
      <c r="I214" s="31">
        <v>270</v>
      </c>
      <c r="J214" s="38">
        <v>0.75</v>
      </c>
      <c r="K214" s="108">
        <f t="shared" si="11"/>
        <v>472.5</v>
      </c>
      <c r="L214" s="108">
        <f t="shared" si="9"/>
        <v>567</v>
      </c>
      <c r="M214" s="32" t="s">
        <v>168</v>
      </c>
      <c r="N214" s="109">
        <f t="shared" si="10"/>
        <v>472.5</v>
      </c>
    </row>
    <row r="215" spans="1:14" x14ac:dyDescent="0.25">
      <c r="A215" s="80" t="s">
        <v>2127</v>
      </c>
      <c r="B215" s="6" t="s">
        <v>170</v>
      </c>
      <c r="C215" s="6" t="s">
        <v>204</v>
      </c>
      <c r="D215" s="2" t="s">
        <v>1387</v>
      </c>
      <c r="E215" s="2" t="s">
        <v>1381</v>
      </c>
      <c r="F215" s="6" t="s">
        <v>1395</v>
      </c>
      <c r="G215" s="6" t="s">
        <v>1394</v>
      </c>
      <c r="H215" s="2" t="s">
        <v>167</v>
      </c>
      <c r="I215" s="31">
        <v>270</v>
      </c>
      <c r="J215" s="38">
        <v>0.75</v>
      </c>
      <c r="K215" s="108">
        <f t="shared" si="11"/>
        <v>472.5</v>
      </c>
      <c r="L215" s="108">
        <f t="shared" si="9"/>
        <v>567</v>
      </c>
      <c r="M215" s="32" t="s">
        <v>168</v>
      </c>
      <c r="N215" s="109">
        <f t="shared" si="10"/>
        <v>472.5</v>
      </c>
    </row>
    <row r="216" spans="1:14" x14ac:dyDescent="0.25">
      <c r="A216" s="80" t="s">
        <v>2128</v>
      </c>
      <c r="B216" s="6" t="s">
        <v>170</v>
      </c>
      <c r="C216" s="6" t="s">
        <v>204</v>
      </c>
      <c r="D216" s="2" t="s">
        <v>1387</v>
      </c>
      <c r="E216" s="2" t="s">
        <v>1381</v>
      </c>
      <c r="F216" s="6" t="s">
        <v>1396</v>
      </c>
      <c r="G216" s="6" t="s">
        <v>1394</v>
      </c>
      <c r="H216" s="2" t="s">
        <v>167</v>
      </c>
      <c r="I216" s="31">
        <v>270</v>
      </c>
      <c r="J216" s="38">
        <v>0.75</v>
      </c>
      <c r="K216" s="108">
        <f t="shared" si="11"/>
        <v>472.5</v>
      </c>
      <c r="L216" s="108">
        <f t="shared" si="9"/>
        <v>567</v>
      </c>
      <c r="M216" s="32" t="s">
        <v>168</v>
      </c>
      <c r="N216" s="109">
        <f t="shared" si="10"/>
        <v>472.5</v>
      </c>
    </row>
    <row r="217" spans="1:14" x14ac:dyDescent="0.25">
      <c r="A217" s="80" t="s">
        <v>2129</v>
      </c>
      <c r="B217" s="6" t="s">
        <v>170</v>
      </c>
      <c r="C217" s="6" t="s">
        <v>204</v>
      </c>
      <c r="D217" s="2" t="s">
        <v>1387</v>
      </c>
      <c r="E217" s="2" t="s">
        <v>1381</v>
      </c>
      <c r="F217" s="6" t="s">
        <v>1397</v>
      </c>
      <c r="G217" s="6" t="s">
        <v>1394</v>
      </c>
      <c r="H217" s="2" t="s">
        <v>167</v>
      </c>
      <c r="I217" s="31">
        <v>270</v>
      </c>
      <c r="J217" s="38">
        <v>0.75</v>
      </c>
      <c r="K217" s="108">
        <f t="shared" si="11"/>
        <v>472.5</v>
      </c>
      <c r="L217" s="108">
        <f t="shared" si="9"/>
        <v>567</v>
      </c>
      <c r="M217" s="32" t="s">
        <v>168</v>
      </c>
      <c r="N217" s="109">
        <f t="shared" si="10"/>
        <v>472.5</v>
      </c>
    </row>
    <row r="218" spans="1:14" x14ac:dyDescent="0.25">
      <c r="A218" s="80" t="s">
        <v>2130</v>
      </c>
      <c r="B218" s="6" t="s">
        <v>170</v>
      </c>
      <c r="C218" s="6" t="s">
        <v>204</v>
      </c>
      <c r="D218" s="2" t="s">
        <v>1387</v>
      </c>
      <c r="E218" s="2" t="s">
        <v>1381</v>
      </c>
      <c r="F218" s="6" t="s">
        <v>1398</v>
      </c>
      <c r="G218" s="6" t="s">
        <v>1399</v>
      </c>
      <c r="H218" s="2" t="s">
        <v>167</v>
      </c>
      <c r="I218" s="31">
        <v>300</v>
      </c>
      <c r="J218" s="38">
        <v>0.75</v>
      </c>
      <c r="K218" s="108">
        <f t="shared" si="11"/>
        <v>525</v>
      </c>
      <c r="L218" s="108">
        <f t="shared" si="9"/>
        <v>630</v>
      </c>
      <c r="M218" s="32" t="s">
        <v>168</v>
      </c>
      <c r="N218" s="109">
        <f t="shared" si="10"/>
        <v>525</v>
      </c>
    </row>
    <row r="219" spans="1:14" x14ac:dyDescent="0.25">
      <c r="A219" s="80" t="s">
        <v>2131</v>
      </c>
      <c r="B219" s="6" t="s">
        <v>170</v>
      </c>
      <c r="C219" s="6" t="s">
        <v>204</v>
      </c>
      <c r="D219" s="2" t="s">
        <v>1387</v>
      </c>
      <c r="E219" s="2" t="s">
        <v>1381</v>
      </c>
      <c r="F219" s="6" t="s">
        <v>1400</v>
      </c>
      <c r="G219" s="6" t="s">
        <v>1399</v>
      </c>
      <c r="H219" s="2" t="s">
        <v>167</v>
      </c>
      <c r="I219" s="31">
        <v>300</v>
      </c>
      <c r="J219" s="38">
        <v>0.75</v>
      </c>
      <c r="K219" s="108">
        <f t="shared" si="11"/>
        <v>525</v>
      </c>
      <c r="L219" s="108">
        <f t="shared" si="9"/>
        <v>630</v>
      </c>
      <c r="M219" s="32" t="s">
        <v>168</v>
      </c>
      <c r="N219" s="109">
        <f t="shared" si="10"/>
        <v>525</v>
      </c>
    </row>
    <row r="220" spans="1:14" x14ac:dyDescent="0.25">
      <c r="A220" s="80" t="s">
        <v>2132</v>
      </c>
      <c r="B220" s="6" t="s">
        <v>170</v>
      </c>
      <c r="C220" s="6" t="s">
        <v>204</v>
      </c>
      <c r="D220" s="2" t="s">
        <v>1387</v>
      </c>
      <c r="E220" s="2" t="s">
        <v>1381</v>
      </c>
      <c r="F220" s="6" t="s">
        <v>1401</v>
      </c>
      <c r="G220" s="6" t="s">
        <v>1399</v>
      </c>
      <c r="H220" s="2" t="s">
        <v>167</v>
      </c>
      <c r="I220" s="31">
        <v>300</v>
      </c>
      <c r="J220" s="38">
        <v>0.75</v>
      </c>
      <c r="K220" s="108">
        <f t="shared" si="11"/>
        <v>525</v>
      </c>
      <c r="L220" s="108">
        <f t="shared" si="9"/>
        <v>630</v>
      </c>
      <c r="M220" s="32" t="s">
        <v>168</v>
      </c>
      <c r="N220" s="109">
        <f t="shared" si="10"/>
        <v>525</v>
      </c>
    </row>
    <row r="221" spans="1:14" x14ac:dyDescent="0.25">
      <c r="A221" s="80" t="s">
        <v>2133</v>
      </c>
      <c r="B221" s="6" t="s">
        <v>170</v>
      </c>
      <c r="C221" s="6" t="s">
        <v>204</v>
      </c>
      <c r="D221" s="2" t="s">
        <v>1387</v>
      </c>
      <c r="E221" s="2" t="s">
        <v>1381</v>
      </c>
      <c r="F221" s="6" t="s">
        <v>1402</v>
      </c>
      <c r="G221" s="6" t="s">
        <v>1399</v>
      </c>
      <c r="H221" s="2" t="s">
        <v>167</v>
      </c>
      <c r="I221" s="31">
        <v>300</v>
      </c>
      <c r="J221" s="38">
        <v>0.75</v>
      </c>
      <c r="K221" s="108">
        <f t="shared" si="11"/>
        <v>525</v>
      </c>
      <c r="L221" s="108">
        <f t="shared" si="9"/>
        <v>630</v>
      </c>
      <c r="M221" s="32" t="s">
        <v>168</v>
      </c>
      <c r="N221" s="109">
        <f t="shared" si="10"/>
        <v>525</v>
      </c>
    </row>
    <row r="222" spans="1:14" x14ac:dyDescent="0.25">
      <c r="A222" s="80" t="s">
        <v>2134</v>
      </c>
      <c r="B222" s="6" t="s">
        <v>170</v>
      </c>
      <c r="C222" s="6" t="s">
        <v>1403</v>
      </c>
      <c r="D222" s="2" t="s">
        <v>1403</v>
      </c>
      <c r="E222" s="2" t="s">
        <v>1381</v>
      </c>
      <c r="F222" s="6" t="s">
        <v>1404</v>
      </c>
      <c r="G222" s="6" t="s">
        <v>1405</v>
      </c>
      <c r="H222" s="2" t="s">
        <v>167</v>
      </c>
      <c r="I222" s="31">
        <v>310</v>
      </c>
      <c r="J222" s="38">
        <v>0.75</v>
      </c>
      <c r="K222" s="108">
        <f t="shared" si="11"/>
        <v>542.5</v>
      </c>
      <c r="L222" s="108">
        <f t="shared" si="9"/>
        <v>651</v>
      </c>
      <c r="M222" s="32" t="s">
        <v>168</v>
      </c>
      <c r="N222" s="109">
        <f t="shared" si="10"/>
        <v>542.5</v>
      </c>
    </row>
    <row r="223" spans="1:14" x14ac:dyDescent="0.25">
      <c r="A223" s="80" t="s">
        <v>2135</v>
      </c>
      <c r="B223" s="6" t="s">
        <v>170</v>
      </c>
      <c r="C223" s="6" t="s">
        <v>1403</v>
      </c>
      <c r="D223" s="2" t="s">
        <v>1403</v>
      </c>
      <c r="E223" s="2" t="s">
        <v>1381</v>
      </c>
      <c r="F223" s="6" t="s">
        <v>1406</v>
      </c>
      <c r="G223" s="6" t="s">
        <v>1405</v>
      </c>
      <c r="H223" s="2" t="s">
        <v>167</v>
      </c>
      <c r="I223" s="31">
        <v>310</v>
      </c>
      <c r="J223" s="38">
        <v>0.75</v>
      </c>
      <c r="K223" s="108">
        <f t="shared" si="11"/>
        <v>542.5</v>
      </c>
      <c r="L223" s="108">
        <f t="shared" si="9"/>
        <v>651</v>
      </c>
      <c r="M223" s="32" t="s">
        <v>168</v>
      </c>
      <c r="N223" s="109">
        <f t="shared" si="10"/>
        <v>542.5</v>
      </c>
    </row>
    <row r="224" spans="1:14" x14ac:dyDescent="0.25">
      <c r="A224" s="80" t="s">
        <v>2136</v>
      </c>
      <c r="B224" s="6" t="s">
        <v>170</v>
      </c>
      <c r="C224" s="6" t="s">
        <v>1403</v>
      </c>
      <c r="D224" s="2" t="s">
        <v>1403</v>
      </c>
      <c r="E224" s="2" t="s">
        <v>1381</v>
      </c>
      <c r="F224" s="6" t="s">
        <v>1407</v>
      </c>
      <c r="G224" s="6" t="s">
        <v>1405</v>
      </c>
      <c r="H224" s="2" t="s">
        <v>167</v>
      </c>
      <c r="I224" s="31">
        <v>310</v>
      </c>
      <c r="J224" s="38">
        <v>0.75</v>
      </c>
      <c r="K224" s="108">
        <f t="shared" si="11"/>
        <v>542.5</v>
      </c>
      <c r="L224" s="108">
        <f t="shared" si="9"/>
        <v>651</v>
      </c>
      <c r="M224" s="32" t="s">
        <v>168</v>
      </c>
      <c r="N224" s="109">
        <f t="shared" si="10"/>
        <v>542.5</v>
      </c>
    </row>
    <row r="225" spans="1:14" x14ac:dyDescent="0.25">
      <c r="A225" s="80" t="s">
        <v>2137</v>
      </c>
      <c r="B225" s="6" t="s">
        <v>170</v>
      </c>
      <c r="C225" s="6" t="s">
        <v>1403</v>
      </c>
      <c r="D225" s="2" t="s">
        <v>1403</v>
      </c>
      <c r="E225" s="2" t="s">
        <v>1381</v>
      </c>
      <c r="F225" s="6" t="s">
        <v>1408</v>
      </c>
      <c r="G225" s="6" t="s">
        <v>1405</v>
      </c>
      <c r="H225" s="2" t="s">
        <v>167</v>
      </c>
      <c r="I225" s="31">
        <v>310</v>
      </c>
      <c r="J225" s="38">
        <v>0.75</v>
      </c>
      <c r="K225" s="108">
        <f t="shared" si="11"/>
        <v>542.5</v>
      </c>
      <c r="L225" s="108">
        <f t="shared" si="9"/>
        <v>651</v>
      </c>
      <c r="M225" s="32" t="s">
        <v>168</v>
      </c>
      <c r="N225" s="109">
        <f t="shared" si="10"/>
        <v>542.5</v>
      </c>
    </row>
    <row r="226" spans="1:14" x14ac:dyDescent="0.25">
      <c r="A226" s="80" t="s">
        <v>2138</v>
      </c>
      <c r="B226" s="6" t="s">
        <v>170</v>
      </c>
      <c r="C226" s="6" t="s">
        <v>1409</v>
      </c>
      <c r="D226" s="2" t="s">
        <v>1410</v>
      </c>
      <c r="E226" s="2" t="s">
        <v>1381</v>
      </c>
      <c r="F226" s="6" t="s">
        <v>1411</v>
      </c>
      <c r="G226" s="6" t="s">
        <v>1412</v>
      </c>
      <c r="H226" s="2" t="s">
        <v>167</v>
      </c>
      <c r="I226" s="31">
        <v>65</v>
      </c>
      <c r="J226" s="38">
        <v>0.75</v>
      </c>
      <c r="K226" s="108">
        <f t="shared" si="11"/>
        <v>113.75</v>
      </c>
      <c r="L226" s="108">
        <f t="shared" si="9"/>
        <v>136.5</v>
      </c>
      <c r="M226" s="32" t="s">
        <v>168</v>
      </c>
      <c r="N226" s="109">
        <f t="shared" si="10"/>
        <v>113.75</v>
      </c>
    </row>
    <row r="227" spans="1:14" x14ac:dyDescent="0.25">
      <c r="A227" s="80" t="s">
        <v>2139</v>
      </c>
      <c r="B227" s="6" t="s">
        <v>170</v>
      </c>
      <c r="C227" s="6" t="s">
        <v>1409</v>
      </c>
      <c r="D227" s="2" t="s">
        <v>1410</v>
      </c>
      <c r="E227" s="2" t="s">
        <v>1381</v>
      </c>
      <c r="F227" s="6" t="s">
        <v>1413</v>
      </c>
      <c r="G227" s="6" t="s">
        <v>1412</v>
      </c>
      <c r="H227" s="2" t="s">
        <v>167</v>
      </c>
      <c r="I227" s="31">
        <v>65</v>
      </c>
      <c r="J227" s="38">
        <v>0.75</v>
      </c>
      <c r="K227" s="108">
        <f t="shared" si="11"/>
        <v>113.75</v>
      </c>
      <c r="L227" s="108">
        <f t="shared" si="9"/>
        <v>136.5</v>
      </c>
      <c r="M227" s="32" t="s">
        <v>168</v>
      </c>
      <c r="N227" s="109">
        <f t="shared" si="10"/>
        <v>113.75</v>
      </c>
    </row>
    <row r="228" spans="1:14" x14ac:dyDescent="0.25">
      <c r="A228" s="80" t="s">
        <v>2140</v>
      </c>
      <c r="B228" s="6" t="s">
        <v>170</v>
      </c>
      <c r="C228" s="6" t="s">
        <v>1409</v>
      </c>
      <c r="D228" s="2" t="s">
        <v>1410</v>
      </c>
      <c r="E228" s="2" t="s">
        <v>1381</v>
      </c>
      <c r="F228" s="6" t="s">
        <v>1414</v>
      </c>
      <c r="G228" s="6" t="s">
        <v>1412</v>
      </c>
      <c r="H228" s="2" t="s">
        <v>167</v>
      </c>
      <c r="I228" s="31">
        <v>65</v>
      </c>
      <c r="J228" s="38">
        <v>0.75</v>
      </c>
      <c r="K228" s="108">
        <f t="shared" si="11"/>
        <v>113.75</v>
      </c>
      <c r="L228" s="108">
        <f t="shared" si="9"/>
        <v>136.5</v>
      </c>
      <c r="M228" s="32" t="s">
        <v>168</v>
      </c>
      <c r="N228" s="109">
        <f t="shared" si="10"/>
        <v>113.75</v>
      </c>
    </row>
    <row r="229" spans="1:14" x14ac:dyDescent="0.25">
      <c r="A229" s="80" t="s">
        <v>2141</v>
      </c>
      <c r="B229" s="6" t="s">
        <v>170</v>
      </c>
      <c r="C229" s="6" t="s">
        <v>1409</v>
      </c>
      <c r="D229" s="2" t="s">
        <v>1410</v>
      </c>
      <c r="E229" s="2" t="s">
        <v>1381</v>
      </c>
      <c r="F229" s="6" t="s">
        <v>1415</v>
      </c>
      <c r="G229" s="6" t="s">
        <v>1412</v>
      </c>
      <c r="H229" s="2" t="s">
        <v>167</v>
      </c>
      <c r="I229" s="31">
        <v>65</v>
      </c>
      <c r="J229" s="38">
        <v>0.75</v>
      </c>
      <c r="K229" s="108">
        <f t="shared" si="11"/>
        <v>113.75</v>
      </c>
      <c r="L229" s="108">
        <f t="shared" si="9"/>
        <v>136.5</v>
      </c>
      <c r="M229" s="32" t="s">
        <v>168</v>
      </c>
      <c r="N229" s="109">
        <f t="shared" si="10"/>
        <v>113.75</v>
      </c>
    </row>
    <row r="230" spans="1:14" x14ac:dyDescent="0.25">
      <c r="A230" s="80" t="s">
        <v>2142</v>
      </c>
      <c r="B230" s="6" t="s">
        <v>170</v>
      </c>
      <c r="C230" s="6" t="s">
        <v>1416</v>
      </c>
      <c r="D230" s="2" t="s">
        <v>1387</v>
      </c>
      <c r="E230" s="2" t="s">
        <v>1381</v>
      </c>
      <c r="F230" s="6" t="s">
        <v>1417</v>
      </c>
      <c r="G230" s="6" t="s">
        <v>1418</v>
      </c>
      <c r="H230" s="2" t="s">
        <v>167</v>
      </c>
      <c r="I230" s="31">
        <v>305</v>
      </c>
      <c r="J230" s="38">
        <v>0.75</v>
      </c>
      <c r="K230" s="108">
        <f t="shared" si="11"/>
        <v>533.75</v>
      </c>
      <c r="L230" s="108">
        <f t="shared" si="9"/>
        <v>640.5</v>
      </c>
      <c r="M230" s="32" t="s">
        <v>168</v>
      </c>
      <c r="N230" s="109">
        <f t="shared" si="10"/>
        <v>533.75</v>
      </c>
    </row>
    <row r="231" spans="1:14" x14ac:dyDescent="0.25">
      <c r="A231" s="80" t="s">
        <v>2143</v>
      </c>
      <c r="B231" s="6" t="s">
        <v>170</v>
      </c>
      <c r="C231" s="6" t="s">
        <v>1416</v>
      </c>
      <c r="D231" s="2" t="s">
        <v>1387</v>
      </c>
      <c r="E231" s="2" t="s">
        <v>1381</v>
      </c>
      <c r="F231" s="6" t="s">
        <v>1419</v>
      </c>
      <c r="G231" s="6" t="s">
        <v>1418</v>
      </c>
      <c r="H231" s="2" t="s">
        <v>167</v>
      </c>
      <c r="I231" s="31">
        <v>305</v>
      </c>
      <c r="J231" s="38">
        <v>0.75</v>
      </c>
      <c r="K231" s="108">
        <f t="shared" si="11"/>
        <v>533.75</v>
      </c>
      <c r="L231" s="108">
        <f t="shared" si="9"/>
        <v>640.5</v>
      </c>
      <c r="M231" s="32" t="s">
        <v>168</v>
      </c>
      <c r="N231" s="109">
        <f t="shared" si="10"/>
        <v>533.75</v>
      </c>
    </row>
    <row r="232" spans="1:14" x14ac:dyDescent="0.25">
      <c r="A232" s="80" t="s">
        <v>2144</v>
      </c>
      <c r="B232" s="6" t="s">
        <v>170</v>
      </c>
      <c r="C232" s="6" t="s">
        <v>1416</v>
      </c>
      <c r="D232" s="2" t="s">
        <v>1387</v>
      </c>
      <c r="E232" s="2" t="s">
        <v>1381</v>
      </c>
      <c r="F232" s="6" t="s">
        <v>1420</v>
      </c>
      <c r="G232" s="6" t="s">
        <v>1418</v>
      </c>
      <c r="H232" s="2" t="s">
        <v>167</v>
      </c>
      <c r="I232" s="31">
        <v>305</v>
      </c>
      <c r="J232" s="38">
        <v>0.75</v>
      </c>
      <c r="K232" s="108">
        <f t="shared" si="11"/>
        <v>533.75</v>
      </c>
      <c r="L232" s="108">
        <f t="shared" si="9"/>
        <v>640.5</v>
      </c>
      <c r="M232" s="32" t="s">
        <v>168</v>
      </c>
      <c r="N232" s="109">
        <f t="shared" si="10"/>
        <v>533.75</v>
      </c>
    </row>
    <row r="233" spans="1:14" x14ac:dyDescent="0.25">
      <c r="A233" s="80" t="s">
        <v>2145</v>
      </c>
      <c r="B233" s="6" t="s">
        <v>170</v>
      </c>
      <c r="C233" s="6" t="s">
        <v>1416</v>
      </c>
      <c r="D233" s="2" t="s">
        <v>1387</v>
      </c>
      <c r="E233" s="2" t="s">
        <v>1381</v>
      </c>
      <c r="F233" s="6" t="s">
        <v>1421</v>
      </c>
      <c r="G233" s="6" t="s">
        <v>1418</v>
      </c>
      <c r="H233" s="2" t="s">
        <v>167</v>
      </c>
      <c r="I233" s="31">
        <v>305</v>
      </c>
      <c r="J233" s="38">
        <v>0.75</v>
      </c>
      <c r="K233" s="108">
        <f t="shared" si="11"/>
        <v>533.75</v>
      </c>
      <c r="L233" s="108">
        <f t="shared" si="9"/>
        <v>640.5</v>
      </c>
      <c r="M233" s="32" t="s">
        <v>168</v>
      </c>
      <c r="N233" s="109">
        <f t="shared" si="10"/>
        <v>533.75</v>
      </c>
    </row>
    <row r="234" spans="1:14" x14ac:dyDescent="0.25">
      <c r="A234" s="80" t="s">
        <v>2146</v>
      </c>
      <c r="B234" s="6" t="s">
        <v>170</v>
      </c>
      <c r="C234" s="6" t="s">
        <v>171</v>
      </c>
      <c r="D234" s="2" t="s">
        <v>1380</v>
      </c>
      <c r="E234" s="2" t="s">
        <v>1422</v>
      </c>
      <c r="F234" s="6" t="s">
        <v>1423</v>
      </c>
      <c r="G234" s="6" t="s">
        <v>1424</v>
      </c>
      <c r="H234" s="2" t="s">
        <v>167</v>
      </c>
      <c r="I234" s="31">
        <v>215</v>
      </c>
      <c r="J234" s="38">
        <v>0.75</v>
      </c>
      <c r="K234" s="108">
        <f t="shared" si="11"/>
        <v>376.25</v>
      </c>
      <c r="L234" s="108">
        <f t="shared" si="9"/>
        <v>451.5</v>
      </c>
      <c r="M234" s="32" t="s">
        <v>168</v>
      </c>
      <c r="N234" s="109">
        <f t="shared" si="10"/>
        <v>376.25</v>
      </c>
    </row>
    <row r="235" spans="1:14" x14ac:dyDescent="0.25">
      <c r="A235" s="80" t="s">
        <v>2147</v>
      </c>
      <c r="B235" s="6" t="s">
        <v>170</v>
      </c>
      <c r="C235" s="6" t="s">
        <v>171</v>
      </c>
      <c r="D235" s="2" t="s">
        <v>1380</v>
      </c>
      <c r="E235" s="2" t="s">
        <v>1422</v>
      </c>
      <c r="F235" s="6" t="s">
        <v>1425</v>
      </c>
      <c r="G235" s="6" t="s">
        <v>1424</v>
      </c>
      <c r="H235" s="2" t="s">
        <v>167</v>
      </c>
      <c r="I235" s="31">
        <v>215</v>
      </c>
      <c r="J235" s="38">
        <v>0.75</v>
      </c>
      <c r="K235" s="108">
        <f t="shared" si="11"/>
        <v>376.25</v>
      </c>
      <c r="L235" s="108">
        <f t="shared" si="9"/>
        <v>451.5</v>
      </c>
      <c r="M235" s="32" t="s">
        <v>168</v>
      </c>
      <c r="N235" s="109">
        <f t="shared" si="10"/>
        <v>376.25</v>
      </c>
    </row>
    <row r="236" spans="1:14" x14ac:dyDescent="0.25">
      <c r="A236" s="80" t="s">
        <v>2148</v>
      </c>
      <c r="B236" s="6" t="s">
        <v>170</v>
      </c>
      <c r="C236" s="6" t="s">
        <v>171</v>
      </c>
      <c r="D236" s="2" t="s">
        <v>1380</v>
      </c>
      <c r="E236" s="2" t="s">
        <v>1422</v>
      </c>
      <c r="F236" s="6" t="s">
        <v>1426</v>
      </c>
      <c r="G236" s="6" t="s">
        <v>1424</v>
      </c>
      <c r="H236" s="2" t="s">
        <v>167</v>
      </c>
      <c r="I236" s="31">
        <v>215</v>
      </c>
      <c r="J236" s="38">
        <v>0.75</v>
      </c>
      <c r="K236" s="108">
        <f t="shared" si="11"/>
        <v>376.25</v>
      </c>
      <c r="L236" s="108">
        <f t="shared" si="9"/>
        <v>451.5</v>
      </c>
      <c r="M236" s="32" t="s">
        <v>168</v>
      </c>
      <c r="N236" s="109">
        <f t="shared" si="10"/>
        <v>376.25</v>
      </c>
    </row>
    <row r="237" spans="1:14" x14ac:dyDescent="0.25">
      <c r="A237" s="80" t="s">
        <v>2149</v>
      </c>
      <c r="B237" s="6" t="s">
        <v>170</v>
      </c>
      <c r="C237" s="6" t="s">
        <v>171</v>
      </c>
      <c r="D237" s="2" t="s">
        <v>1380</v>
      </c>
      <c r="E237" s="2" t="s">
        <v>1422</v>
      </c>
      <c r="F237" s="6" t="s">
        <v>1427</v>
      </c>
      <c r="G237" s="6" t="s">
        <v>1424</v>
      </c>
      <c r="H237" s="2" t="s">
        <v>167</v>
      </c>
      <c r="I237" s="31">
        <v>215</v>
      </c>
      <c r="J237" s="38">
        <v>0.75</v>
      </c>
      <c r="K237" s="108">
        <f t="shared" si="11"/>
        <v>376.25</v>
      </c>
      <c r="L237" s="108">
        <f t="shared" si="9"/>
        <v>451.5</v>
      </c>
      <c r="M237" s="32" t="s">
        <v>168</v>
      </c>
      <c r="N237" s="109">
        <f t="shared" si="10"/>
        <v>376.25</v>
      </c>
    </row>
    <row r="238" spans="1:14" x14ac:dyDescent="0.25">
      <c r="A238" s="80" t="s">
        <v>2150</v>
      </c>
      <c r="B238" s="6" t="s">
        <v>170</v>
      </c>
      <c r="C238" s="6" t="s">
        <v>171</v>
      </c>
      <c r="D238" s="2" t="s">
        <v>1380</v>
      </c>
      <c r="E238" s="2" t="s">
        <v>1422</v>
      </c>
      <c r="F238" s="6" t="s">
        <v>1428</v>
      </c>
      <c r="G238" s="6" t="s">
        <v>1424</v>
      </c>
      <c r="H238" s="2" t="s">
        <v>167</v>
      </c>
      <c r="I238" s="31">
        <v>215</v>
      </c>
      <c r="J238" s="38">
        <v>0.75</v>
      </c>
      <c r="K238" s="108">
        <f t="shared" si="11"/>
        <v>376.25</v>
      </c>
      <c r="L238" s="108">
        <f t="shared" si="9"/>
        <v>451.5</v>
      </c>
      <c r="M238" s="32" t="s">
        <v>168</v>
      </c>
      <c r="N238" s="109">
        <f t="shared" si="10"/>
        <v>376.25</v>
      </c>
    </row>
    <row r="239" spans="1:14" x14ac:dyDescent="0.25">
      <c r="A239" s="80" t="s">
        <v>2151</v>
      </c>
      <c r="B239" s="6" t="s">
        <v>170</v>
      </c>
      <c r="C239" s="6" t="s">
        <v>204</v>
      </c>
      <c r="D239" s="2" t="s">
        <v>1387</v>
      </c>
      <c r="E239" s="2" t="s">
        <v>1422</v>
      </c>
      <c r="F239" s="6" t="s">
        <v>1429</v>
      </c>
      <c r="G239" s="22" t="s">
        <v>1430</v>
      </c>
      <c r="H239" s="2" t="s">
        <v>167</v>
      </c>
      <c r="I239" s="31">
        <v>295</v>
      </c>
      <c r="J239" s="38">
        <v>0.75</v>
      </c>
      <c r="K239" s="108">
        <f t="shared" si="11"/>
        <v>516.25</v>
      </c>
      <c r="L239" s="108">
        <f t="shared" si="9"/>
        <v>619.5</v>
      </c>
      <c r="M239" s="32" t="s">
        <v>168</v>
      </c>
      <c r="N239" s="109">
        <f t="shared" si="10"/>
        <v>516.25</v>
      </c>
    </row>
    <row r="240" spans="1:14" x14ac:dyDescent="0.25">
      <c r="A240" s="80" t="s">
        <v>2152</v>
      </c>
      <c r="B240" s="6" t="s">
        <v>170</v>
      </c>
      <c r="C240" s="6" t="s">
        <v>204</v>
      </c>
      <c r="D240" s="2" t="s">
        <v>1387</v>
      </c>
      <c r="E240" s="2" t="s">
        <v>1422</v>
      </c>
      <c r="F240" s="6" t="s">
        <v>1431</v>
      </c>
      <c r="G240" s="22" t="s">
        <v>1430</v>
      </c>
      <c r="H240" s="2" t="s">
        <v>167</v>
      </c>
      <c r="I240" s="31">
        <v>295</v>
      </c>
      <c r="J240" s="38">
        <v>0.75</v>
      </c>
      <c r="K240" s="108">
        <f t="shared" si="11"/>
        <v>516.25</v>
      </c>
      <c r="L240" s="108">
        <f t="shared" si="9"/>
        <v>619.5</v>
      </c>
      <c r="M240" s="32" t="s">
        <v>168</v>
      </c>
      <c r="N240" s="109">
        <f t="shared" si="10"/>
        <v>516.25</v>
      </c>
    </row>
    <row r="241" spans="1:14" x14ac:dyDescent="0.25">
      <c r="A241" s="80" t="s">
        <v>2153</v>
      </c>
      <c r="B241" s="6" t="s">
        <v>170</v>
      </c>
      <c r="C241" s="6" t="s">
        <v>204</v>
      </c>
      <c r="D241" s="2" t="s">
        <v>1387</v>
      </c>
      <c r="E241" s="2" t="s">
        <v>1422</v>
      </c>
      <c r="F241" s="6" t="s">
        <v>1432</v>
      </c>
      <c r="G241" s="22" t="s">
        <v>1430</v>
      </c>
      <c r="H241" s="2" t="s">
        <v>167</v>
      </c>
      <c r="I241" s="31">
        <v>295</v>
      </c>
      <c r="J241" s="38">
        <v>0.75</v>
      </c>
      <c r="K241" s="108">
        <f t="shared" si="11"/>
        <v>516.25</v>
      </c>
      <c r="L241" s="108">
        <f t="shared" si="9"/>
        <v>619.5</v>
      </c>
      <c r="M241" s="32" t="s">
        <v>168</v>
      </c>
      <c r="N241" s="109">
        <f t="shared" si="10"/>
        <v>516.25</v>
      </c>
    </row>
    <row r="242" spans="1:14" x14ac:dyDescent="0.25">
      <c r="A242" s="80" t="s">
        <v>2154</v>
      </c>
      <c r="B242" s="6" t="s">
        <v>170</v>
      </c>
      <c r="C242" s="6" t="s">
        <v>204</v>
      </c>
      <c r="D242" s="2" t="s">
        <v>1387</v>
      </c>
      <c r="E242" s="2" t="s">
        <v>1422</v>
      </c>
      <c r="F242" s="6" t="s">
        <v>1433</v>
      </c>
      <c r="G242" s="22" t="s">
        <v>1430</v>
      </c>
      <c r="H242" s="2" t="s">
        <v>167</v>
      </c>
      <c r="I242" s="31">
        <v>295</v>
      </c>
      <c r="J242" s="38">
        <v>0.75</v>
      </c>
      <c r="K242" s="108">
        <f t="shared" si="11"/>
        <v>516.25</v>
      </c>
      <c r="L242" s="108">
        <f t="shared" si="9"/>
        <v>619.5</v>
      </c>
      <c r="M242" s="32" t="s">
        <v>168</v>
      </c>
      <c r="N242" s="109">
        <f t="shared" si="10"/>
        <v>516.25</v>
      </c>
    </row>
    <row r="243" spans="1:14" x14ac:dyDescent="0.25">
      <c r="A243" s="80" t="s">
        <v>2155</v>
      </c>
      <c r="B243" s="6" t="s">
        <v>170</v>
      </c>
      <c r="C243" s="6" t="s">
        <v>204</v>
      </c>
      <c r="D243" s="2" t="s">
        <v>1387</v>
      </c>
      <c r="E243" s="2" t="s">
        <v>1422</v>
      </c>
      <c r="F243" s="6" t="s">
        <v>1434</v>
      </c>
      <c r="G243" s="22" t="s">
        <v>1430</v>
      </c>
      <c r="H243" s="2" t="s">
        <v>167</v>
      </c>
      <c r="I243" s="31">
        <v>295</v>
      </c>
      <c r="J243" s="38">
        <v>0.75</v>
      </c>
      <c r="K243" s="108">
        <f t="shared" si="11"/>
        <v>516.25</v>
      </c>
      <c r="L243" s="108">
        <f t="shared" si="9"/>
        <v>619.5</v>
      </c>
      <c r="M243" s="32" t="s">
        <v>168</v>
      </c>
      <c r="N243" s="109">
        <f t="shared" si="10"/>
        <v>516.25</v>
      </c>
    </row>
    <row r="244" spans="1:14" x14ac:dyDescent="0.25">
      <c r="A244" s="80" t="s">
        <v>2156</v>
      </c>
      <c r="B244" s="6" t="s">
        <v>170</v>
      </c>
      <c r="C244" s="6" t="s">
        <v>204</v>
      </c>
      <c r="D244" s="2" t="s">
        <v>1387</v>
      </c>
      <c r="E244" s="2" t="s">
        <v>1422</v>
      </c>
      <c r="F244" s="6" t="s">
        <v>1435</v>
      </c>
      <c r="G244" s="22" t="s">
        <v>1436</v>
      </c>
      <c r="H244" s="2" t="s">
        <v>167</v>
      </c>
      <c r="I244" s="31">
        <v>315</v>
      </c>
      <c r="J244" s="38">
        <v>0.75</v>
      </c>
      <c r="K244" s="108">
        <f t="shared" si="11"/>
        <v>551.25</v>
      </c>
      <c r="L244" s="108">
        <f t="shared" si="9"/>
        <v>661.5</v>
      </c>
      <c r="M244" s="32" t="s">
        <v>168</v>
      </c>
      <c r="N244" s="109">
        <f t="shared" si="10"/>
        <v>551.25</v>
      </c>
    </row>
    <row r="245" spans="1:14" x14ac:dyDescent="0.25">
      <c r="A245" s="80" t="s">
        <v>2157</v>
      </c>
      <c r="B245" s="6" t="s">
        <v>170</v>
      </c>
      <c r="C245" s="6" t="s">
        <v>204</v>
      </c>
      <c r="D245" s="2" t="s">
        <v>1387</v>
      </c>
      <c r="E245" s="2" t="s">
        <v>1422</v>
      </c>
      <c r="F245" s="6" t="s">
        <v>1437</v>
      </c>
      <c r="G245" s="22" t="s">
        <v>1436</v>
      </c>
      <c r="H245" s="2" t="s">
        <v>167</v>
      </c>
      <c r="I245" s="31">
        <v>315</v>
      </c>
      <c r="J245" s="38">
        <v>0.75</v>
      </c>
      <c r="K245" s="108">
        <f t="shared" si="11"/>
        <v>551.25</v>
      </c>
      <c r="L245" s="108">
        <f t="shared" si="9"/>
        <v>661.5</v>
      </c>
      <c r="M245" s="32" t="s">
        <v>168</v>
      </c>
      <c r="N245" s="109">
        <f t="shared" si="10"/>
        <v>551.25</v>
      </c>
    </row>
    <row r="246" spans="1:14" x14ac:dyDescent="0.25">
      <c r="A246" s="80" t="s">
        <v>2158</v>
      </c>
      <c r="B246" s="6" t="s">
        <v>170</v>
      </c>
      <c r="C246" s="6" t="s">
        <v>204</v>
      </c>
      <c r="D246" s="2" t="s">
        <v>1387</v>
      </c>
      <c r="E246" s="2" t="s">
        <v>1422</v>
      </c>
      <c r="F246" s="6" t="s">
        <v>1438</v>
      </c>
      <c r="G246" s="22" t="s">
        <v>1436</v>
      </c>
      <c r="H246" s="2" t="s">
        <v>167</v>
      </c>
      <c r="I246" s="31">
        <v>315</v>
      </c>
      <c r="J246" s="38">
        <v>0.75</v>
      </c>
      <c r="K246" s="108">
        <f t="shared" si="11"/>
        <v>551.25</v>
      </c>
      <c r="L246" s="108">
        <f t="shared" si="9"/>
        <v>661.5</v>
      </c>
      <c r="M246" s="32" t="s">
        <v>168</v>
      </c>
      <c r="N246" s="109">
        <f t="shared" si="10"/>
        <v>551.25</v>
      </c>
    </row>
    <row r="247" spans="1:14" x14ac:dyDescent="0.25">
      <c r="A247" s="80" t="s">
        <v>2159</v>
      </c>
      <c r="B247" s="6" t="s">
        <v>170</v>
      </c>
      <c r="C247" s="6" t="s">
        <v>204</v>
      </c>
      <c r="D247" s="2" t="s">
        <v>1387</v>
      </c>
      <c r="E247" s="2" t="s">
        <v>1422</v>
      </c>
      <c r="F247" s="6" t="s">
        <v>1439</v>
      </c>
      <c r="G247" s="22" t="s">
        <v>1436</v>
      </c>
      <c r="H247" s="2" t="s">
        <v>167</v>
      </c>
      <c r="I247" s="31">
        <v>315</v>
      </c>
      <c r="J247" s="38">
        <v>0.75</v>
      </c>
      <c r="K247" s="108">
        <f t="shared" si="11"/>
        <v>551.25</v>
      </c>
      <c r="L247" s="108">
        <f t="shared" si="9"/>
        <v>661.5</v>
      </c>
      <c r="M247" s="32" t="s">
        <v>168</v>
      </c>
      <c r="N247" s="109">
        <f t="shared" si="10"/>
        <v>551.25</v>
      </c>
    </row>
    <row r="248" spans="1:14" x14ac:dyDescent="0.25">
      <c r="A248" s="80" t="s">
        <v>2160</v>
      </c>
      <c r="B248" s="6" t="s">
        <v>170</v>
      </c>
      <c r="C248" s="6" t="s">
        <v>204</v>
      </c>
      <c r="D248" s="2" t="s">
        <v>1387</v>
      </c>
      <c r="E248" s="2" t="s">
        <v>1422</v>
      </c>
      <c r="F248" s="6" t="s">
        <v>1440</v>
      </c>
      <c r="G248" s="22" t="s">
        <v>1436</v>
      </c>
      <c r="H248" s="2" t="s">
        <v>167</v>
      </c>
      <c r="I248" s="31">
        <v>315</v>
      </c>
      <c r="J248" s="38">
        <v>0.75</v>
      </c>
      <c r="K248" s="108">
        <f t="shared" si="11"/>
        <v>551.25</v>
      </c>
      <c r="L248" s="108">
        <f t="shared" si="9"/>
        <v>661.5</v>
      </c>
      <c r="M248" s="32" t="s">
        <v>168</v>
      </c>
      <c r="N248" s="109">
        <f t="shared" si="10"/>
        <v>551.25</v>
      </c>
    </row>
    <row r="249" spans="1:14" x14ac:dyDescent="0.25">
      <c r="A249" s="80" t="s">
        <v>2161</v>
      </c>
      <c r="B249" s="6" t="s">
        <v>170</v>
      </c>
      <c r="C249" s="6" t="s">
        <v>204</v>
      </c>
      <c r="D249" s="2" t="s">
        <v>1387</v>
      </c>
      <c r="E249" s="2" t="s">
        <v>1422</v>
      </c>
      <c r="F249" s="6" t="s">
        <v>1441</v>
      </c>
      <c r="G249" s="22" t="s">
        <v>1442</v>
      </c>
      <c r="H249" s="2" t="s">
        <v>167</v>
      </c>
      <c r="I249" s="31">
        <v>330</v>
      </c>
      <c r="J249" s="38">
        <v>0.75</v>
      </c>
      <c r="K249" s="108">
        <f t="shared" si="11"/>
        <v>577.5</v>
      </c>
      <c r="L249" s="108">
        <f t="shared" si="9"/>
        <v>693</v>
      </c>
      <c r="M249" s="32" t="s">
        <v>168</v>
      </c>
      <c r="N249" s="109">
        <f t="shared" si="10"/>
        <v>577.5</v>
      </c>
    </row>
    <row r="250" spans="1:14" x14ac:dyDescent="0.25">
      <c r="A250" s="80" t="s">
        <v>2162</v>
      </c>
      <c r="B250" s="6" t="s">
        <v>170</v>
      </c>
      <c r="C250" s="6" t="s">
        <v>204</v>
      </c>
      <c r="D250" s="2" t="s">
        <v>1387</v>
      </c>
      <c r="E250" s="2" t="s">
        <v>1422</v>
      </c>
      <c r="F250" s="6" t="s">
        <v>1443</v>
      </c>
      <c r="G250" s="22" t="s">
        <v>1442</v>
      </c>
      <c r="H250" s="2" t="s">
        <v>167</v>
      </c>
      <c r="I250" s="31">
        <v>330</v>
      </c>
      <c r="J250" s="38">
        <v>0.75</v>
      </c>
      <c r="K250" s="108">
        <f t="shared" si="11"/>
        <v>577.5</v>
      </c>
      <c r="L250" s="108">
        <f t="shared" si="9"/>
        <v>693</v>
      </c>
      <c r="M250" s="32" t="s">
        <v>168</v>
      </c>
      <c r="N250" s="109">
        <f t="shared" si="10"/>
        <v>577.5</v>
      </c>
    </row>
    <row r="251" spans="1:14" x14ac:dyDescent="0.25">
      <c r="A251" s="80" t="s">
        <v>2163</v>
      </c>
      <c r="B251" s="6" t="s">
        <v>170</v>
      </c>
      <c r="C251" s="6" t="s">
        <v>204</v>
      </c>
      <c r="D251" s="2" t="s">
        <v>1387</v>
      </c>
      <c r="E251" s="2" t="s">
        <v>1422</v>
      </c>
      <c r="F251" s="6" t="s">
        <v>1444</v>
      </c>
      <c r="G251" s="22" t="s">
        <v>1442</v>
      </c>
      <c r="H251" s="2" t="s">
        <v>167</v>
      </c>
      <c r="I251" s="31">
        <v>330</v>
      </c>
      <c r="J251" s="38">
        <v>0.75</v>
      </c>
      <c r="K251" s="108">
        <f t="shared" si="11"/>
        <v>577.5</v>
      </c>
      <c r="L251" s="108">
        <f t="shared" si="9"/>
        <v>693</v>
      </c>
      <c r="M251" s="32" t="s">
        <v>168</v>
      </c>
      <c r="N251" s="109">
        <f t="shared" si="10"/>
        <v>577.5</v>
      </c>
    </row>
    <row r="252" spans="1:14" x14ac:dyDescent="0.25">
      <c r="A252" s="80" t="s">
        <v>2164</v>
      </c>
      <c r="B252" s="6" t="s">
        <v>170</v>
      </c>
      <c r="C252" s="6" t="s">
        <v>204</v>
      </c>
      <c r="D252" s="2" t="s">
        <v>1387</v>
      </c>
      <c r="E252" s="2" t="s">
        <v>1422</v>
      </c>
      <c r="F252" s="6" t="s">
        <v>1445</v>
      </c>
      <c r="G252" s="22" t="s">
        <v>1442</v>
      </c>
      <c r="H252" s="2" t="s">
        <v>167</v>
      </c>
      <c r="I252" s="31">
        <v>330</v>
      </c>
      <c r="J252" s="38">
        <v>0.75</v>
      </c>
      <c r="K252" s="108">
        <f t="shared" si="11"/>
        <v>577.5</v>
      </c>
      <c r="L252" s="108">
        <f t="shared" si="9"/>
        <v>693</v>
      </c>
      <c r="M252" s="32" t="s">
        <v>168</v>
      </c>
      <c r="N252" s="109">
        <f t="shared" si="10"/>
        <v>577.5</v>
      </c>
    </row>
    <row r="253" spans="1:14" x14ac:dyDescent="0.25">
      <c r="A253" s="80" t="s">
        <v>2165</v>
      </c>
      <c r="B253" s="6" t="s">
        <v>170</v>
      </c>
      <c r="C253" s="6" t="s">
        <v>204</v>
      </c>
      <c r="D253" s="2" t="s">
        <v>1387</v>
      </c>
      <c r="E253" s="2" t="s">
        <v>1422</v>
      </c>
      <c r="F253" s="6" t="s">
        <v>1446</v>
      </c>
      <c r="G253" s="22" t="s">
        <v>1442</v>
      </c>
      <c r="H253" s="2" t="s">
        <v>167</v>
      </c>
      <c r="I253" s="31">
        <v>330</v>
      </c>
      <c r="J253" s="38">
        <v>0.75</v>
      </c>
      <c r="K253" s="108">
        <f t="shared" si="11"/>
        <v>577.5</v>
      </c>
      <c r="L253" s="108">
        <f t="shared" si="9"/>
        <v>693</v>
      </c>
      <c r="M253" s="32" t="s">
        <v>168</v>
      </c>
      <c r="N253" s="109">
        <f t="shared" si="10"/>
        <v>577.5</v>
      </c>
    </row>
    <row r="254" spans="1:14" x14ac:dyDescent="0.25">
      <c r="A254" s="80" t="s">
        <v>2166</v>
      </c>
      <c r="B254" s="6" t="s">
        <v>170</v>
      </c>
      <c r="C254" s="6" t="s">
        <v>1403</v>
      </c>
      <c r="D254" s="2" t="s">
        <v>1403</v>
      </c>
      <c r="E254" s="2" t="s">
        <v>1422</v>
      </c>
      <c r="F254" s="6" t="s">
        <v>1447</v>
      </c>
      <c r="G254" s="22" t="s">
        <v>1448</v>
      </c>
      <c r="H254" s="2" t="s">
        <v>167</v>
      </c>
      <c r="I254" s="31">
        <v>395</v>
      </c>
      <c r="J254" s="38">
        <v>0.75</v>
      </c>
      <c r="K254" s="108">
        <f t="shared" si="11"/>
        <v>691.25</v>
      </c>
      <c r="L254" s="108">
        <f t="shared" si="9"/>
        <v>829.5</v>
      </c>
      <c r="M254" s="32" t="s">
        <v>168</v>
      </c>
      <c r="N254" s="109">
        <f t="shared" si="10"/>
        <v>691.25</v>
      </c>
    </row>
    <row r="255" spans="1:14" x14ac:dyDescent="0.25">
      <c r="A255" s="80" t="s">
        <v>2167</v>
      </c>
      <c r="B255" s="6" t="s">
        <v>170</v>
      </c>
      <c r="C255" s="6" t="s">
        <v>1403</v>
      </c>
      <c r="D255" s="2" t="s">
        <v>1403</v>
      </c>
      <c r="E255" s="2" t="s">
        <v>1422</v>
      </c>
      <c r="F255" s="6" t="s">
        <v>1449</v>
      </c>
      <c r="G255" s="22" t="s">
        <v>1448</v>
      </c>
      <c r="H255" s="2" t="s">
        <v>167</v>
      </c>
      <c r="I255" s="31">
        <v>395</v>
      </c>
      <c r="J255" s="38">
        <v>0.75</v>
      </c>
      <c r="K255" s="108">
        <f t="shared" si="11"/>
        <v>691.25</v>
      </c>
      <c r="L255" s="108">
        <f t="shared" si="9"/>
        <v>829.5</v>
      </c>
      <c r="M255" s="32" t="s">
        <v>168</v>
      </c>
      <c r="N255" s="109">
        <f t="shared" si="10"/>
        <v>691.25</v>
      </c>
    </row>
    <row r="256" spans="1:14" x14ac:dyDescent="0.25">
      <c r="A256" s="80" t="s">
        <v>2168</v>
      </c>
      <c r="B256" s="6" t="s">
        <v>170</v>
      </c>
      <c r="C256" s="6" t="s">
        <v>1403</v>
      </c>
      <c r="D256" s="2" t="s">
        <v>1403</v>
      </c>
      <c r="E256" s="2" t="s">
        <v>1422</v>
      </c>
      <c r="F256" s="6" t="s">
        <v>1450</v>
      </c>
      <c r="G256" s="22" t="s">
        <v>1448</v>
      </c>
      <c r="H256" s="2" t="s">
        <v>167</v>
      </c>
      <c r="I256" s="31">
        <v>395</v>
      </c>
      <c r="J256" s="38">
        <v>0.75</v>
      </c>
      <c r="K256" s="108">
        <f t="shared" si="11"/>
        <v>691.25</v>
      </c>
      <c r="L256" s="108">
        <f t="shared" si="9"/>
        <v>829.5</v>
      </c>
      <c r="M256" s="32" t="s">
        <v>168</v>
      </c>
      <c r="N256" s="109">
        <f t="shared" si="10"/>
        <v>691.25</v>
      </c>
    </row>
    <row r="257" spans="1:14" x14ac:dyDescent="0.25">
      <c r="A257" s="80" t="s">
        <v>2169</v>
      </c>
      <c r="B257" s="6" t="s">
        <v>170</v>
      </c>
      <c r="C257" s="6" t="s">
        <v>1403</v>
      </c>
      <c r="D257" s="2" t="s">
        <v>1403</v>
      </c>
      <c r="E257" s="2" t="s">
        <v>1422</v>
      </c>
      <c r="F257" s="6" t="s">
        <v>1451</v>
      </c>
      <c r="G257" s="22" t="s">
        <v>1448</v>
      </c>
      <c r="H257" s="2" t="s">
        <v>167</v>
      </c>
      <c r="I257" s="31">
        <v>395</v>
      </c>
      <c r="J257" s="38">
        <v>0.75</v>
      </c>
      <c r="K257" s="108">
        <f t="shared" si="11"/>
        <v>691.25</v>
      </c>
      <c r="L257" s="108">
        <f t="shared" si="9"/>
        <v>829.5</v>
      </c>
      <c r="M257" s="32" t="s">
        <v>168</v>
      </c>
      <c r="N257" s="109">
        <f t="shared" si="10"/>
        <v>691.25</v>
      </c>
    </row>
    <row r="258" spans="1:14" x14ac:dyDescent="0.25">
      <c r="A258" s="80" t="s">
        <v>2170</v>
      </c>
      <c r="B258" s="6" t="s">
        <v>170</v>
      </c>
      <c r="C258" s="6" t="s">
        <v>1403</v>
      </c>
      <c r="D258" s="2" t="s">
        <v>1403</v>
      </c>
      <c r="E258" s="2" t="s">
        <v>1422</v>
      </c>
      <c r="F258" s="6" t="s">
        <v>1452</v>
      </c>
      <c r="G258" s="22" t="s">
        <v>1448</v>
      </c>
      <c r="H258" s="2" t="s">
        <v>167</v>
      </c>
      <c r="I258" s="31">
        <v>395</v>
      </c>
      <c r="J258" s="38">
        <v>0.75</v>
      </c>
      <c r="K258" s="108">
        <f t="shared" si="11"/>
        <v>691.25</v>
      </c>
      <c r="L258" s="108">
        <f t="shared" si="9"/>
        <v>829.5</v>
      </c>
      <c r="M258" s="32" t="s">
        <v>168</v>
      </c>
      <c r="N258" s="109">
        <f t="shared" si="10"/>
        <v>691.25</v>
      </c>
    </row>
    <row r="259" spans="1:14" x14ac:dyDescent="0.25">
      <c r="A259" s="80" t="s">
        <v>2171</v>
      </c>
      <c r="B259" s="6" t="s">
        <v>170</v>
      </c>
      <c r="C259" s="6" t="s">
        <v>1409</v>
      </c>
      <c r="D259" s="2" t="s">
        <v>1410</v>
      </c>
      <c r="E259" s="2" t="s">
        <v>1422</v>
      </c>
      <c r="F259" s="6" t="s">
        <v>1453</v>
      </c>
      <c r="G259" s="22" t="s">
        <v>1454</v>
      </c>
      <c r="H259" s="2" t="s">
        <v>167</v>
      </c>
      <c r="I259" s="31">
        <v>75</v>
      </c>
      <c r="J259" s="38">
        <v>0.75</v>
      </c>
      <c r="K259" s="108">
        <f t="shared" si="11"/>
        <v>131.25</v>
      </c>
      <c r="L259" s="108">
        <f t="shared" ref="L259:L322" si="12">K259*1.2</f>
        <v>157.5</v>
      </c>
      <c r="M259" s="32" t="s">
        <v>168</v>
      </c>
      <c r="N259" s="109">
        <f t="shared" ref="N259:N322" si="13">K259</f>
        <v>131.25</v>
      </c>
    </row>
    <row r="260" spans="1:14" x14ac:dyDescent="0.25">
      <c r="A260" s="80" t="s">
        <v>2172</v>
      </c>
      <c r="B260" s="6" t="s">
        <v>170</v>
      </c>
      <c r="C260" s="6" t="s">
        <v>1409</v>
      </c>
      <c r="D260" s="2" t="s">
        <v>1410</v>
      </c>
      <c r="E260" s="2" t="s">
        <v>1422</v>
      </c>
      <c r="F260" s="6" t="s">
        <v>1455</v>
      </c>
      <c r="G260" s="22" t="s">
        <v>1454</v>
      </c>
      <c r="H260" s="2" t="s">
        <v>167</v>
      </c>
      <c r="I260" s="31">
        <v>75</v>
      </c>
      <c r="J260" s="38">
        <v>0.75</v>
      </c>
      <c r="K260" s="108">
        <f t="shared" si="11"/>
        <v>131.25</v>
      </c>
      <c r="L260" s="108">
        <f t="shared" si="12"/>
        <v>157.5</v>
      </c>
      <c r="M260" s="32" t="s">
        <v>168</v>
      </c>
      <c r="N260" s="109">
        <f t="shared" si="13"/>
        <v>131.25</v>
      </c>
    </row>
    <row r="261" spans="1:14" x14ac:dyDescent="0.25">
      <c r="A261" s="80" t="s">
        <v>2173</v>
      </c>
      <c r="B261" s="6" t="s">
        <v>170</v>
      </c>
      <c r="C261" s="6" t="s">
        <v>1409</v>
      </c>
      <c r="D261" s="2" t="s">
        <v>1410</v>
      </c>
      <c r="E261" s="2" t="s">
        <v>1422</v>
      </c>
      <c r="F261" s="6" t="s">
        <v>1456</v>
      </c>
      <c r="G261" s="22" t="s">
        <v>1454</v>
      </c>
      <c r="H261" s="2" t="s">
        <v>167</v>
      </c>
      <c r="I261" s="31">
        <v>75</v>
      </c>
      <c r="J261" s="38">
        <v>0.75</v>
      </c>
      <c r="K261" s="108">
        <f t="shared" si="11"/>
        <v>131.25</v>
      </c>
      <c r="L261" s="108">
        <f t="shared" si="12"/>
        <v>157.5</v>
      </c>
      <c r="M261" s="32" t="s">
        <v>168</v>
      </c>
      <c r="N261" s="109">
        <f t="shared" si="13"/>
        <v>131.25</v>
      </c>
    </row>
    <row r="262" spans="1:14" x14ac:dyDescent="0.25">
      <c r="A262" s="80" t="s">
        <v>2174</v>
      </c>
      <c r="B262" s="6" t="s">
        <v>170</v>
      </c>
      <c r="C262" s="6" t="s">
        <v>1409</v>
      </c>
      <c r="D262" s="2" t="s">
        <v>1410</v>
      </c>
      <c r="E262" s="2" t="s">
        <v>1422</v>
      </c>
      <c r="F262" s="6" t="s">
        <v>1457</v>
      </c>
      <c r="G262" s="22" t="s">
        <v>1454</v>
      </c>
      <c r="H262" s="2" t="s">
        <v>167</v>
      </c>
      <c r="I262" s="31">
        <v>75</v>
      </c>
      <c r="J262" s="38">
        <v>0.75</v>
      </c>
      <c r="K262" s="108">
        <f t="shared" si="11"/>
        <v>131.25</v>
      </c>
      <c r="L262" s="108">
        <f t="shared" si="12"/>
        <v>157.5</v>
      </c>
      <c r="M262" s="32" t="s">
        <v>168</v>
      </c>
      <c r="N262" s="109">
        <f t="shared" si="13"/>
        <v>131.25</v>
      </c>
    </row>
    <row r="263" spans="1:14" x14ac:dyDescent="0.25">
      <c r="A263" s="80" t="s">
        <v>2175</v>
      </c>
      <c r="B263" s="6" t="s">
        <v>170</v>
      </c>
      <c r="C263" s="6" t="s">
        <v>1409</v>
      </c>
      <c r="D263" s="2" t="s">
        <v>1410</v>
      </c>
      <c r="E263" s="2" t="s">
        <v>1422</v>
      </c>
      <c r="F263" s="6" t="s">
        <v>1458</v>
      </c>
      <c r="G263" s="22" t="s">
        <v>1454</v>
      </c>
      <c r="H263" s="2" t="s">
        <v>167</v>
      </c>
      <c r="I263" s="31">
        <v>75</v>
      </c>
      <c r="J263" s="38">
        <v>0.75</v>
      </c>
      <c r="K263" s="108">
        <f t="shared" si="11"/>
        <v>131.25</v>
      </c>
      <c r="L263" s="108">
        <f t="shared" si="12"/>
        <v>157.5</v>
      </c>
      <c r="M263" s="32" t="s">
        <v>168</v>
      </c>
      <c r="N263" s="109">
        <f t="shared" si="13"/>
        <v>131.25</v>
      </c>
    </row>
    <row r="264" spans="1:14" x14ac:dyDescent="0.25">
      <c r="A264" s="80" t="s">
        <v>2176</v>
      </c>
      <c r="B264" s="6" t="s">
        <v>170</v>
      </c>
      <c r="C264" s="6" t="s">
        <v>1409</v>
      </c>
      <c r="D264" s="2" t="s">
        <v>1410</v>
      </c>
      <c r="E264" s="2" t="s">
        <v>1422</v>
      </c>
      <c r="F264" s="6" t="s">
        <v>1459</v>
      </c>
      <c r="G264" s="22" t="s">
        <v>1460</v>
      </c>
      <c r="H264" s="2" t="s">
        <v>167</v>
      </c>
      <c r="I264" s="31">
        <v>95</v>
      </c>
      <c r="J264" s="38">
        <v>0.75</v>
      </c>
      <c r="K264" s="108">
        <f t="shared" si="11"/>
        <v>166.25</v>
      </c>
      <c r="L264" s="108">
        <f t="shared" si="12"/>
        <v>199.5</v>
      </c>
      <c r="M264" s="32" t="s">
        <v>168</v>
      </c>
      <c r="N264" s="109">
        <f t="shared" si="13"/>
        <v>166.25</v>
      </c>
    </row>
    <row r="265" spans="1:14" x14ac:dyDescent="0.25">
      <c r="A265" s="80" t="s">
        <v>2177</v>
      </c>
      <c r="B265" s="6" t="s">
        <v>170</v>
      </c>
      <c r="C265" s="6" t="s">
        <v>1409</v>
      </c>
      <c r="D265" s="2" t="s">
        <v>1410</v>
      </c>
      <c r="E265" s="2" t="s">
        <v>1422</v>
      </c>
      <c r="F265" s="6" t="s">
        <v>1461</v>
      </c>
      <c r="G265" s="22" t="s">
        <v>1460</v>
      </c>
      <c r="H265" s="2" t="s">
        <v>167</v>
      </c>
      <c r="I265" s="31">
        <v>95</v>
      </c>
      <c r="J265" s="38">
        <v>0.75</v>
      </c>
      <c r="K265" s="108">
        <f t="shared" si="11"/>
        <v>166.25</v>
      </c>
      <c r="L265" s="108">
        <f t="shared" si="12"/>
        <v>199.5</v>
      </c>
      <c r="M265" s="32" t="s">
        <v>168</v>
      </c>
      <c r="N265" s="109">
        <f t="shared" si="13"/>
        <v>166.25</v>
      </c>
    </row>
    <row r="266" spans="1:14" x14ac:dyDescent="0.25">
      <c r="A266" s="80" t="s">
        <v>2178</v>
      </c>
      <c r="B266" s="6" t="s">
        <v>170</v>
      </c>
      <c r="C266" s="6" t="s">
        <v>1409</v>
      </c>
      <c r="D266" s="2" t="s">
        <v>1410</v>
      </c>
      <c r="E266" s="2" t="s">
        <v>1422</v>
      </c>
      <c r="F266" s="6" t="s">
        <v>1462</v>
      </c>
      <c r="G266" s="22" t="s">
        <v>1460</v>
      </c>
      <c r="H266" s="2" t="s">
        <v>167</v>
      </c>
      <c r="I266" s="31">
        <v>95</v>
      </c>
      <c r="J266" s="38">
        <v>0.75</v>
      </c>
      <c r="K266" s="108">
        <f t="shared" si="11"/>
        <v>166.25</v>
      </c>
      <c r="L266" s="108">
        <f t="shared" si="12"/>
        <v>199.5</v>
      </c>
      <c r="M266" s="32" t="s">
        <v>168</v>
      </c>
      <c r="N266" s="109">
        <f t="shared" si="13"/>
        <v>166.25</v>
      </c>
    </row>
    <row r="267" spans="1:14" x14ac:dyDescent="0.25">
      <c r="A267" s="80" t="s">
        <v>2179</v>
      </c>
      <c r="B267" s="6" t="s">
        <v>170</v>
      </c>
      <c r="C267" s="6" t="s">
        <v>1409</v>
      </c>
      <c r="D267" s="2" t="s">
        <v>1410</v>
      </c>
      <c r="E267" s="2" t="s">
        <v>1422</v>
      </c>
      <c r="F267" s="6" t="s">
        <v>1463</v>
      </c>
      <c r="G267" s="22" t="s">
        <v>1460</v>
      </c>
      <c r="H267" s="2" t="s">
        <v>167</v>
      </c>
      <c r="I267" s="31">
        <v>95</v>
      </c>
      <c r="J267" s="38">
        <v>0.75</v>
      </c>
      <c r="K267" s="108">
        <f t="shared" si="11"/>
        <v>166.25</v>
      </c>
      <c r="L267" s="108">
        <f t="shared" si="12"/>
        <v>199.5</v>
      </c>
      <c r="M267" s="32" t="s">
        <v>168</v>
      </c>
      <c r="N267" s="109">
        <f t="shared" si="13"/>
        <v>166.25</v>
      </c>
    </row>
    <row r="268" spans="1:14" x14ac:dyDescent="0.25">
      <c r="A268" s="80" t="s">
        <v>2180</v>
      </c>
      <c r="B268" s="6" t="s">
        <v>170</v>
      </c>
      <c r="C268" s="6" t="s">
        <v>1409</v>
      </c>
      <c r="D268" s="2" t="s">
        <v>1410</v>
      </c>
      <c r="E268" s="2" t="s">
        <v>1422</v>
      </c>
      <c r="F268" s="6" t="s">
        <v>1464</v>
      </c>
      <c r="G268" s="22" t="s">
        <v>1460</v>
      </c>
      <c r="H268" s="2" t="s">
        <v>167</v>
      </c>
      <c r="I268" s="31">
        <v>95</v>
      </c>
      <c r="J268" s="38">
        <v>0.75</v>
      </c>
      <c r="K268" s="108">
        <f t="shared" si="11"/>
        <v>166.25</v>
      </c>
      <c r="L268" s="108">
        <f t="shared" si="12"/>
        <v>199.5</v>
      </c>
      <c r="M268" s="32" t="s">
        <v>168</v>
      </c>
      <c r="N268" s="109">
        <f t="shared" si="13"/>
        <v>166.25</v>
      </c>
    </row>
    <row r="269" spans="1:14" x14ac:dyDescent="0.25">
      <c r="A269" s="80" t="s">
        <v>2181</v>
      </c>
      <c r="B269" s="6" t="s">
        <v>170</v>
      </c>
      <c r="C269" s="6" t="s">
        <v>171</v>
      </c>
      <c r="D269" s="2" t="s">
        <v>1380</v>
      </c>
      <c r="E269" s="2" t="s">
        <v>1465</v>
      </c>
      <c r="F269" s="6" t="s">
        <v>1466</v>
      </c>
      <c r="G269" s="2" t="s">
        <v>1467</v>
      </c>
      <c r="H269" s="2" t="s">
        <v>167</v>
      </c>
      <c r="I269" s="31">
        <v>240</v>
      </c>
      <c r="J269" s="38">
        <v>0.75</v>
      </c>
      <c r="K269" s="108">
        <f t="shared" si="11"/>
        <v>420</v>
      </c>
      <c r="L269" s="108">
        <f t="shared" si="12"/>
        <v>504</v>
      </c>
      <c r="M269" s="32" t="s">
        <v>168</v>
      </c>
      <c r="N269" s="109">
        <f t="shared" si="13"/>
        <v>420</v>
      </c>
    </row>
    <row r="270" spans="1:14" x14ac:dyDescent="0.25">
      <c r="A270" s="80" t="s">
        <v>2182</v>
      </c>
      <c r="B270" s="6" t="s">
        <v>170</v>
      </c>
      <c r="C270" s="6" t="s">
        <v>171</v>
      </c>
      <c r="D270" s="2" t="s">
        <v>1380</v>
      </c>
      <c r="E270" s="2" t="s">
        <v>1465</v>
      </c>
      <c r="F270" s="6" t="s">
        <v>1468</v>
      </c>
      <c r="G270" s="2" t="s">
        <v>1467</v>
      </c>
      <c r="H270" s="2" t="s">
        <v>167</v>
      </c>
      <c r="I270" s="31">
        <v>240</v>
      </c>
      <c r="J270" s="38">
        <v>0.75</v>
      </c>
      <c r="K270" s="108">
        <f t="shared" si="11"/>
        <v>420</v>
      </c>
      <c r="L270" s="108">
        <f t="shared" si="12"/>
        <v>504</v>
      </c>
      <c r="M270" s="32" t="s">
        <v>168</v>
      </c>
      <c r="N270" s="109">
        <f t="shared" si="13"/>
        <v>420</v>
      </c>
    </row>
    <row r="271" spans="1:14" x14ac:dyDescent="0.25">
      <c r="A271" s="80" t="s">
        <v>2183</v>
      </c>
      <c r="B271" s="6" t="s">
        <v>170</v>
      </c>
      <c r="C271" s="6" t="s">
        <v>171</v>
      </c>
      <c r="D271" s="2" t="s">
        <v>1380</v>
      </c>
      <c r="E271" s="2" t="s">
        <v>1465</v>
      </c>
      <c r="F271" s="6" t="s">
        <v>1469</v>
      </c>
      <c r="G271" s="2" t="s">
        <v>1467</v>
      </c>
      <c r="H271" s="2" t="s">
        <v>167</v>
      </c>
      <c r="I271" s="31">
        <v>240</v>
      </c>
      <c r="J271" s="38">
        <v>0.75</v>
      </c>
      <c r="K271" s="108">
        <f t="shared" ref="K271:K334" si="14">I271*1.75</f>
        <v>420</v>
      </c>
      <c r="L271" s="108">
        <f t="shared" si="12"/>
        <v>504</v>
      </c>
      <c r="M271" s="32" t="s">
        <v>168</v>
      </c>
      <c r="N271" s="109">
        <f t="shared" si="13"/>
        <v>420</v>
      </c>
    </row>
    <row r="272" spans="1:14" x14ac:dyDescent="0.25">
      <c r="A272" s="80" t="s">
        <v>2184</v>
      </c>
      <c r="B272" s="6" t="s">
        <v>170</v>
      </c>
      <c r="C272" s="6" t="s">
        <v>171</v>
      </c>
      <c r="D272" s="2" t="s">
        <v>1380</v>
      </c>
      <c r="E272" s="2" t="s">
        <v>1465</v>
      </c>
      <c r="F272" s="6" t="s">
        <v>1470</v>
      </c>
      <c r="G272" s="2" t="s">
        <v>1467</v>
      </c>
      <c r="H272" s="2" t="s">
        <v>167</v>
      </c>
      <c r="I272" s="31">
        <v>240</v>
      </c>
      <c r="J272" s="38">
        <v>0.75</v>
      </c>
      <c r="K272" s="108">
        <f t="shared" si="14"/>
        <v>420</v>
      </c>
      <c r="L272" s="108">
        <f t="shared" si="12"/>
        <v>504</v>
      </c>
      <c r="M272" s="32" t="s">
        <v>168</v>
      </c>
      <c r="N272" s="109">
        <f t="shared" si="13"/>
        <v>420</v>
      </c>
    </row>
    <row r="273" spans="1:14" x14ac:dyDescent="0.25">
      <c r="A273" s="80" t="s">
        <v>2185</v>
      </c>
      <c r="B273" s="6" t="s">
        <v>170</v>
      </c>
      <c r="C273" s="6" t="s">
        <v>171</v>
      </c>
      <c r="D273" s="2" t="s">
        <v>1380</v>
      </c>
      <c r="E273" s="2" t="s">
        <v>1465</v>
      </c>
      <c r="F273" s="6" t="s">
        <v>1471</v>
      </c>
      <c r="G273" s="2" t="s">
        <v>1467</v>
      </c>
      <c r="H273" s="2" t="s">
        <v>167</v>
      </c>
      <c r="I273" s="31">
        <v>240</v>
      </c>
      <c r="J273" s="38">
        <v>0.75</v>
      </c>
      <c r="K273" s="108">
        <f t="shared" si="14"/>
        <v>420</v>
      </c>
      <c r="L273" s="108">
        <f t="shared" si="12"/>
        <v>504</v>
      </c>
      <c r="M273" s="32" t="s">
        <v>168</v>
      </c>
      <c r="N273" s="109">
        <f t="shared" si="13"/>
        <v>420</v>
      </c>
    </row>
    <row r="274" spans="1:14" x14ac:dyDescent="0.25">
      <c r="A274" s="80" t="s">
        <v>2186</v>
      </c>
      <c r="B274" s="6" t="s">
        <v>170</v>
      </c>
      <c r="C274" s="6" t="s">
        <v>1472</v>
      </c>
      <c r="D274" s="2" t="s">
        <v>1473</v>
      </c>
      <c r="E274" s="2" t="s">
        <v>1465</v>
      </c>
      <c r="F274" s="6" t="s">
        <v>1474</v>
      </c>
      <c r="G274" s="22" t="s">
        <v>1475</v>
      </c>
      <c r="H274" s="2" t="s">
        <v>167</v>
      </c>
      <c r="I274" s="31">
        <v>285</v>
      </c>
      <c r="J274" s="38">
        <v>0.75</v>
      </c>
      <c r="K274" s="108">
        <f t="shared" si="14"/>
        <v>498.75</v>
      </c>
      <c r="L274" s="108">
        <f t="shared" si="12"/>
        <v>598.5</v>
      </c>
      <c r="M274" s="32" t="s">
        <v>168</v>
      </c>
      <c r="N274" s="109">
        <f t="shared" si="13"/>
        <v>498.75</v>
      </c>
    </row>
    <row r="275" spans="1:14" x14ac:dyDescent="0.25">
      <c r="A275" s="80" t="s">
        <v>2187</v>
      </c>
      <c r="B275" s="6" t="s">
        <v>170</v>
      </c>
      <c r="C275" s="6" t="s">
        <v>1472</v>
      </c>
      <c r="D275" s="2" t="s">
        <v>1473</v>
      </c>
      <c r="E275" s="2" t="s">
        <v>1465</v>
      </c>
      <c r="F275" s="6" t="s">
        <v>1476</v>
      </c>
      <c r="G275" s="22" t="s">
        <v>1475</v>
      </c>
      <c r="H275" s="2" t="s">
        <v>167</v>
      </c>
      <c r="I275" s="31">
        <v>285</v>
      </c>
      <c r="J275" s="38">
        <v>0.75</v>
      </c>
      <c r="K275" s="108">
        <f t="shared" si="14"/>
        <v>498.75</v>
      </c>
      <c r="L275" s="108">
        <f t="shared" si="12"/>
        <v>598.5</v>
      </c>
      <c r="M275" s="32" t="s">
        <v>168</v>
      </c>
      <c r="N275" s="109">
        <f t="shared" si="13"/>
        <v>498.75</v>
      </c>
    </row>
    <row r="276" spans="1:14" x14ac:dyDescent="0.25">
      <c r="A276" s="80" t="s">
        <v>2188</v>
      </c>
      <c r="B276" s="6" t="s">
        <v>170</v>
      </c>
      <c r="C276" s="6" t="s">
        <v>1472</v>
      </c>
      <c r="D276" s="2" t="s">
        <v>1473</v>
      </c>
      <c r="E276" s="2" t="s">
        <v>1465</v>
      </c>
      <c r="F276" s="6" t="s">
        <v>1477</v>
      </c>
      <c r="G276" s="22" t="s">
        <v>1475</v>
      </c>
      <c r="H276" s="2" t="s">
        <v>167</v>
      </c>
      <c r="I276" s="31">
        <v>285</v>
      </c>
      <c r="J276" s="38">
        <v>0.75</v>
      </c>
      <c r="K276" s="108">
        <f t="shared" si="14"/>
        <v>498.75</v>
      </c>
      <c r="L276" s="108">
        <f t="shared" si="12"/>
        <v>598.5</v>
      </c>
      <c r="M276" s="32" t="s">
        <v>168</v>
      </c>
      <c r="N276" s="109">
        <f t="shared" si="13"/>
        <v>498.75</v>
      </c>
    </row>
    <row r="277" spans="1:14" x14ac:dyDescent="0.25">
      <c r="A277" s="80" t="s">
        <v>2189</v>
      </c>
      <c r="B277" s="6" t="s">
        <v>170</v>
      </c>
      <c r="C277" s="6" t="s">
        <v>1472</v>
      </c>
      <c r="D277" s="2" t="s">
        <v>1473</v>
      </c>
      <c r="E277" s="2" t="s">
        <v>1465</v>
      </c>
      <c r="F277" s="6" t="s">
        <v>1478</v>
      </c>
      <c r="G277" s="22" t="s">
        <v>1475</v>
      </c>
      <c r="H277" s="2" t="s">
        <v>167</v>
      </c>
      <c r="I277" s="31">
        <v>285</v>
      </c>
      <c r="J277" s="38">
        <v>0.75</v>
      </c>
      <c r="K277" s="108">
        <f t="shared" si="14"/>
        <v>498.75</v>
      </c>
      <c r="L277" s="108">
        <f t="shared" si="12"/>
        <v>598.5</v>
      </c>
      <c r="M277" s="32" t="s">
        <v>168</v>
      </c>
      <c r="N277" s="109">
        <f t="shared" si="13"/>
        <v>498.75</v>
      </c>
    </row>
    <row r="278" spans="1:14" x14ac:dyDescent="0.25">
      <c r="A278" s="80" t="s">
        <v>2190</v>
      </c>
      <c r="B278" s="6" t="s">
        <v>170</v>
      </c>
      <c r="C278" s="6" t="s">
        <v>1472</v>
      </c>
      <c r="D278" s="2" t="s">
        <v>1473</v>
      </c>
      <c r="E278" s="2" t="s">
        <v>1465</v>
      </c>
      <c r="F278" s="6" t="s">
        <v>1479</v>
      </c>
      <c r="G278" s="22" t="s">
        <v>1475</v>
      </c>
      <c r="H278" s="2" t="s">
        <v>167</v>
      </c>
      <c r="I278" s="31">
        <v>285</v>
      </c>
      <c r="J278" s="38">
        <v>0.75</v>
      </c>
      <c r="K278" s="108">
        <f t="shared" si="14"/>
        <v>498.75</v>
      </c>
      <c r="L278" s="108">
        <f t="shared" si="12"/>
        <v>598.5</v>
      </c>
      <c r="M278" s="32" t="s">
        <v>168</v>
      </c>
      <c r="N278" s="109">
        <f t="shared" si="13"/>
        <v>498.75</v>
      </c>
    </row>
    <row r="279" spans="1:14" x14ac:dyDescent="0.25">
      <c r="A279" s="80" t="s">
        <v>2191</v>
      </c>
      <c r="B279" s="6" t="s">
        <v>170</v>
      </c>
      <c r="C279" s="6" t="s">
        <v>204</v>
      </c>
      <c r="D279" s="2" t="s">
        <v>1387</v>
      </c>
      <c r="E279" s="2" t="s">
        <v>1465</v>
      </c>
      <c r="F279" s="6" t="s">
        <v>1480</v>
      </c>
      <c r="G279" s="22" t="s">
        <v>1481</v>
      </c>
      <c r="H279" s="2" t="s">
        <v>167</v>
      </c>
      <c r="I279" s="31">
        <v>325</v>
      </c>
      <c r="J279" s="38">
        <v>0.75</v>
      </c>
      <c r="K279" s="108">
        <f t="shared" si="14"/>
        <v>568.75</v>
      </c>
      <c r="L279" s="108">
        <f t="shared" si="12"/>
        <v>682.5</v>
      </c>
      <c r="M279" s="32" t="s">
        <v>168</v>
      </c>
      <c r="N279" s="109">
        <f t="shared" si="13"/>
        <v>568.75</v>
      </c>
    </row>
    <row r="280" spans="1:14" x14ac:dyDescent="0.25">
      <c r="A280" s="80" t="s">
        <v>2192</v>
      </c>
      <c r="B280" s="6" t="s">
        <v>170</v>
      </c>
      <c r="C280" s="6" t="s">
        <v>204</v>
      </c>
      <c r="D280" s="2" t="s">
        <v>1387</v>
      </c>
      <c r="E280" s="2" t="s">
        <v>1465</v>
      </c>
      <c r="F280" s="6" t="s">
        <v>1482</v>
      </c>
      <c r="G280" s="22" t="s">
        <v>1481</v>
      </c>
      <c r="H280" s="2" t="s">
        <v>167</v>
      </c>
      <c r="I280" s="31">
        <v>325</v>
      </c>
      <c r="J280" s="38">
        <v>0.75</v>
      </c>
      <c r="K280" s="108">
        <f t="shared" si="14"/>
        <v>568.75</v>
      </c>
      <c r="L280" s="108">
        <f t="shared" si="12"/>
        <v>682.5</v>
      </c>
      <c r="M280" s="32" t="s">
        <v>168</v>
      </c>
      <c r="N280" s="109">
        <f t="shared" si="13"/>
        <v>568.75</v>
      </c>
    </row>
    <row r="281" spans="1:14" x14ac:dyDescent="0.25">
      <c r="A281" s="80" t="s">
        <v>2193</v>
      </c>
      <c r="B281" s="6" t="s">
        <v>170</v>
      </c>
      <c r="C281" s="6" t="s">
        <v>204</v>
      </c>
      <c r="D281" s="2" t="s">
        <v>1387</v>
      </c>
      <c r="E281" s="2" t="s">
        <v>1465</v>
      </c>
      <c r="F281" s="6" t="s">
        <v>1483</v>
      </c>
      <c r="G281" s="22" t="s">
        <v>1481</v>
      </c>
      <c r="H281" s="2" t="s">
        <v>167</v>
      </c>
      <c r="I281" s="31">
        <v>325</v>
      </c>
      <c r="J281" s="38">
        <v>0.75</v>
      </c>
      <c r="K281" s="108">
        <f t="shared" si="14"/>
        <v>568.75</v>
      </c>
      <c r="L281" s="108">
        <f t="shared" si="12"/>
        <v>682.5</v>
      </c>
      <c r="M281" s="32" t="s">
        <v>168</v>
      </c>
      <c r="N281" s="109">
        <f t="shared" si="13"/>
        <v>568.75</v>
      </c>
    </row>
    <row r="282" spans="1:14" x14ac:dyDescent="0.25">
      <c r="A282" s="80" t="s">
        <v>2194</v>
      </c>
      <c r="B282" s="6" t="s">
        <v>170</v>
      </c>
      <c r="C282" s="6" t="s">
        <v>204</v>
      </c>
      <c r="D282" s="2" t="s">
        <v>1387</v>
      </c>
      <c r="E282" s="2" t="s">
        <v>1465</v>
      </c>
      <c r="F282" s="6" t="s">
        <v>1484</v>
      </c>
      <c r="G282" s="22" t="s">
        <v>1481</v>
      </c>
      <c r="H282" s="2" t="s">
        <v>167</v>
      </c>
      <c r="I282" s="31">
        <v>325</v>
      </c>
      <c r="J282" s="38">
        <v>0.75</v>
      </c>
      <c r="K282" s="108">
        <f t="shared" si="14"/>
        <v>568.75</v>
      </c>
      <c r="L282" s="108">
        <f t="shared" si="12"/>
        <v>682.5</v>
      </c>
      <c r="M282" s="32" t="s">
        <v>168</v>
      </c>
      <c r="N282" s="109">
        <f t="shared" si="13"/>
        <v>568.75</v>
      </c>
    </row>
    <row r="283" spans="1:14" x14ac:dyDescent="0.25">
      <c r="A283" s="80" t="s">
        <v>2195</v>
      </c>
      <c r="B283" s="6" t="s">
        <v>170</v>
      </c>
      <c r="C283" s="6" t="s">
        <v>204</v>
      </c>
      <c r="D283" s="2" t="s">
        <v>1387</v>
      </c>
      <c r="E283" s="2" t="s">
        <v>1465</v>
      </c>
      <c r="F283" s="6" t="s">
        <v>1485</v>
      </c>
      <c r="G283" s="22" t="s">
        <v>1481</v>
      </c>
      <c r="H283" s="2" t="s">
        <v>167</v>
      </c>
      <c r="I283" s="31">
        <v>325</v>
      </c>
      <c r="J283" s="38">
        <v>0.75</v>
      </c>
      <c r="K283" s="108">
        <f t="shared" si="14"/>
        <v>568.75</v>
      </c>
      <c r="L283" s="108">
        <f t="shared" si="12"/>
        <v>682.5</v>
      </c>
      <c r="M283" s="32" t="s">
        <v>168</v>
      </c>
      <c r="N283" s="109">
        <f t="shared" si="13"/>
        <v>568.75</v>
      </c>
    </row>
    <row r="284" spans="1:14" x14ac:dyDescent="0.25">
      <c r="A284" s="80" t="s">
        <v>2196</v>
      </c>
      <c r="B284" s="6" t="s">
        <v>170</v>
      </c>
      <c r="C284" s="6" t="s">
        <v>204</v>
      </c>
      <c r="D284" s="2" t="s">
        <v>1387</v>
      </c>
      <c r="E284" s="2" t="s">
        <v>1465</v>
      </c>
      <c r="F284" s="6" t="s">
        <v>1486</v>
      </c>
      <c r="G284" s="22" t="s">
        <v>1487</v>
      </c>
      <c r="H284" s="2" t="s">
        <v>167</v>
      </c>
      <c r="I284" s="31">
        <v>375</v>
      </c>
      <c r="J284" s="38">
        <v>0.75</v>
      </c>
      <c r="K284" s="108">
        <f t="shared" si="14"/>
        <v>656.25</v>
      </c>
      <c r="L284" s="108">
        <f t="shared" si="12"/>
        <v>787.5</v>
      </c>
      <c r="M284" s="32" t="s">
        <v>168</v>
      </c>
      <c r="N284" s="109">
        <f t="shared" si="13"/>
        <v>656.25</v>
      </c>
    </row>
    <row r="285" spans="1:14" x14ac:dyDescent="0.25">
      <c r="A285" s="80" t="s">
        <v>2197</v>
      </c>
      <c r="B285" s="6" t="s">
        <v>170</v>
      </c>
      <c r="C285" s="6" t="s">
        <v>204</v>
      </c>
      <c r="D285" s="2" t="s">
        <v>1387</v>
      </c>
      <c r="E285" s="2" t="s">
        <v>1465</v>
      </c>
      <c r="F285" s="6" t="s">
        <v>1488</v>
      </c>
      <c r="G285" s="22" t="s">
        <v>1487</v>
      </c>
      <c r="H285" s="2" t="s">
        <v>167</v>
      </c>
      <c r="I285" s="31">
        <v>375</v>
      </c>
      <c r="J285" s="38">
        <v>0.75</v>
      </c>
      <c r="K285" s="108">
        <f t="shared" si="14"/>
        <v>656.25</v>
      </c>
      <c r="L285" s="108">
        <f t="shared" si="12"/>
        <v>787.5</v>
      </c>
      <c r="M285" s="32" t="s">
        <v>168</v>
      </c>
      <c r="N285" s="109">
        <f t="shared" si="13"/>
        <v>656.25</v>
      </c>
    </row>
    <row r="286" spans="1:14" x14ac:dyDescent="0.25">
      <c r="A286" s="80" t="s">
        <v>2198</v>
      </c>
      <c r="B286" s="6" t="s">
        <v>170</v>
      </c>
      <c r="C286" s="6" t="s">
        <v>204</v>
      </c>
      <c r="D286" s="2" t="s">
        <v>1387</v>
      </c>
      <c r="E286" s="2" t="s">
        <v>1465</v>
      </c>
      <c r="F286" s="6" t="s">
        <v>1489</v>
      </c>
      <c r="G286" s="22" t="s">
        <v>1487</v>
      </c>
      <c r="H286" s="2" t="s">
        <v>167</v>
      </c>
      <c r="I286" s="31">
        <v>375</v>
      </c>
      <c r="J286" s="38">
        <v>0.75</v>
      </c>
      <c r="K286" s="108">
        <f t="shared" si="14"/>
        <v>656.25</v>
      </c>
      <c r="L286" s="108">
        <f t="shared" si="12"/>
        <v>787.5</v>
      </c>
      <c r="M286" s="32" t="s">
        <v>168</v>
      </c>
      <c r="N286" s="109">
        <f t="shared" si="13"/>
        <v>656.25</v>
      </c>
    </row>
    <row r="287" spans="1:14" x14ac:dyDescent="0.25">
      <c r="A287" s="80" t="s">
        <v>2199</v>
      </c>
      <c r="B287" s="6" t="s">
        <v>170</v>
      </c>
      <c r="C287" s="6" t="s">
        <v>204</v>
      </c>
      <c r="D287" s="2" t="s">
        <v>1387</v>
      </c>
      <c r="E287" s="2" t="s">
        <v>1465</v>
      </c>
      <c r="F287" s="6" t="s">
        <v>1490</v>
      </c>
      <c r="G287" s="22" t="s">
        <v>1487</v>
      </c>
      <c r="H287" s="2" t="s">
        <v>167</v>
      </c>
      <c r="I287" s="31">
        <v>375</v>
      </c>
      <c r="J287" s="38">
        <v>0.75</v>
      </c>
      <c r="K287" s="108">
        <f t="shared" si="14"/>
        <v>656.25</v>
      </c>
      <c r="L287" s="108">
        <f t="shared" si="12"/>
        <v>787.5</v>
      </c>
      <c r="M287" s="32" t="s">
        <v>168</v>
      </c>
      <c r="N287" s="109">
        <f t="shared" si="13"/>
        <v>656.25</v>
      </c>
    </row>
    <row r="288" spans="1:14" x14ac:dyDescent="0.25">
      <c r="A288" s="80" t="s">
        <v>2200</v>
      </c>
      <c r="B288" s="6" t="s">
        <v>170</v>
      </c>
      <c r="C288" s="6" t="s">
        <v>204</v>
      </c>
      <c r="D288" s="2" t="s">
        <v>1387</v>
      </c>
      <c r="E288" s="2" t="s">
        <v>1465</v>
      </c>
      <c r="F288" s="6" t="s">
        <v>1491</v>
      </c>
      <c r="G288" s="22" t="s">
        <v>1487</v>
      </c>
      <c r="H288" s="2" t="s">
        <v>167</v>
      </c>
      <c r="I288" s="31">
        <v>375</v>
      </c>
      <c r="J288" s="38">
        <v>0.75</v>
      </c>
      <c r="K288" s="108">
        <f t="shared" si="14"/>
        <v>656.25</v>
      </c>
      <c r="L288" s="108">
        <f t="shared" si="12"/>
        <v>787.5</v>
      </c>
      <c r="M288" s="32" t="s">
        <v>168</v>
      </c>
      <c r="N288" s="109">
        <f t="shared" si="13"/>
        <v>656.25</v>
      </c>
    </row>
    <row r="289" spans="1:14" x14ac:dyDescent="0.25">
      <c r="A289" s="80" t="s">
        <v>2201</v>
      </c>
      <c r="B289" s="6" t="s">
        <v>170</v>
      </c>
      <c r="C289" s="6" t="s">
        <v>204</v>
      </c>
      <c r="D289" s="2" t="s">
        <v>1387</v>
      </c>
      <c r="E289" s="2" t="s">
        <v>1465</v>
      </c>
      <c r="F289" s="6" t="s">
        <v>1492</v>
      </c>
      <c r="G289" s="22" t="s">
        <v>1493</v>
      </c>
      <c r="H289" s="2" t="s">
        <v>167</v>
      </c>
      <c r="I289" s="31">
        <v>385</v>
      </c>
      <c r="J289" s="38">
        <v>0.75</v>
      </c>
      <c r="K289" s="108">
        <f t="shared" si="14"/>
        <v>673.75</v>
      </c>
      <c r="L289" s="108">
        <f t="shared" si="12"/>
        <v>808.5</v>
      </c>
      <c r="M289" s="32" t="s">
        <v>168</v>
      </c>
      <c r="N289" s="109">
        <f t="shared" si="13"/>
        <v>673.75</v>
      </c>
    </row>
    <row r="290" spans="1:14" x14ac:dyDescent="0.25">
      <c r="A290" s="80" t="s">
        <v>2202</v>
      </c>
      <c r="B290" s="6" t="s">
        <v>170</v>
      </c>
      <c r="C290" s="6" t="s">
        <v>204</v>
      </c>
      <c r="D290" s="2" t="s">
        <v>1387</v>
      </c>
      <c r="E290" s="2" t="s">
        <v>1465</v>
      </c>
      <c r="F290" s="6" t="s">
        <v>1494</v>
      </c>
      <c r="G290" s="22" t="s">
        <v>1493</v>
      </c>
      <c r="H290" s="2" t="s">
        <v>167</v>
      </c>
      <c r="I290" s="31">
        <v>385</v>
      </c>
      <c r="J290" s="38">
        <v>0.75</v>
      </c>
      <c r="K290" s="108">
        <f t="shared" si="14"/>
        <v>673.75</v>
      </c>
      <c r="L290" s="108">
        <f t="shared" si="12"/>
        <v>808.5</v>
      </c>
      <c r="M290" s="32" t="s">
        <v>168</v>
      </c>
      <c r="N290" s="109">
        <f t="shared" si="13"/>
        <v>673.75</v>
      </c>
    </row>
    <row r="291" spans="1:14" x14ac:dyDescent="0.25">
      <c r="A291" s="80" t="s">
        <v>2203</v>
      </c>
      <c r="B291" s="6" t="s">
        <v>170</v>
      </c>
      <c r="C291" s="6" t="s">
        <v>204</v>
      </c>
      <c r="D291" s="2" t="s">
        <v>1387</v>
      </c>
      <c r="E291" s="2" t="s">
        <v>1465</v>
      </c>
      <c r="F291" s="6" t="s">
        <v>1495</v>
      </c>
      <c r="G291" s="22" t="s">
        <v>1493</v>
      </c>
      <c r="H291" s="2" t="s">
        <v>167</v>
      </c>
      <c r="I291" s="31">
        <v>385</v>
      </c>
      <c r="J291" s="38">
        <v>0.75</v>
      </c>
      <c r="K291" s="108">
        <f t="shared" si="14"/>
        <v>673.75</v>
      </c>
      <c r="L291" s="108">
        <f t="shared" si="12"/>
        <v>808.5</v>
      </c>
      <c r="M291" s="32" t="s">
        <v>168</v>
      </c>
      <c r="N291" s="109">
        <f t="shared" si="13"/>
        <v>673.75</v>
      </c>
    </row>
    <row r="292" spans="1:14" x14ac:dyDescent="0.25">
      <c r="A292" s="80" t="s">
        <v>2204</v>
      </c>
      <c r="B292" s="6" t="s">
        <v>170</v>
      </c>
      <c r="C292" s="6" t="s">
        <v>204</v>
      </c>
      <c r="D292" s="2" t="s">
        <v>1387</v>
      </c>
      <c r="E292" s="2" t="s">
        <v>1465</v>
      </c>
      <c r="F292" s="6" t="s">
        <v>1496</v>
      </c>
      <c r="G292" s="22" t="s">
        <v>1493</v>
      </c>
      <c r="H292" s="2" t="s">
        <v>167</v>
      </c>
      <c r="I292" s="31">
        <v>385</v>
      </c>
      <c r="J292" s="38">
        <v>0.75</v>
      </c>
      <c r="K292" s="108">
        <f t="shared" si="14"/>
        <v>673.75</v>
      </c>
      <c r="L292" s="108">
        <f t="shared" si="12"/>
        <v>808.5</v>
      </c>
      <c r="M292" s="32" t="s">
        <v>168</v>
      </c>
      <c r="N292" s="109">
        <f t="shared" si="13"/>
        <v>673.75</v>
      </c>
    </row>
    <row r="293" spans="1:14" x14ac:dyDescent="0.25">
      <c r="A293" s="80" t="s">
        <v>2205</v>
      </c>
      <c r="B293" s="6" t="s">
        <v>170</v>
      </c>
      <c r="C293" s="6" t="s">
        <v>204</v>
      </c>
      <c r="D293" s="2" t="s">
        <v>1387</v>
      </c>
      <c r="E293" s="2" t="s">
        <v>1465</v>
      </c>
      <c r="F293" s="6" t="s">
        <v>1497</v>
      </c>
      <c r="G293" s="22" t="s">
        <v>1493</v>
      </c>
      <c r="H293" s="2" t="s">
        <v>167</v>
      </c>
      <c r="I293" s="31">
        <v>385</v>
      </c>
      <c r="J293" s="38">
        <v>0.75</v>
      </c>
      <c r="K293" s="108">
        <f t="shared" si="14"/>
        <v>673.75</v>
      </c>
      <c r="L293" s="108">
        <f t="shared" si="12"/>
        <v>808.5</v>
      </c>
      <c r="M293" s="32" t="s">
        <v>168</v>
      </c>
      <c r="N293" s="109">
        <f t="shared" si="13"/>
        <v>673.75</v>
      </c>
    </row>
    <row r="294" spans="1:14" x14ac:dyDescent="0.25">
      <c r="A294" s="80" t="s">
        <v>2206</v>
      </c>
      <c r="B294" s="6" t="s">
        <v>170</v>
      </c>
      <c r="C294" s="6" t="s">
        <v>1409</v>
      </c>
      <c r="D294" s="2" t="s">
        <v>1410</v>
      </c>
      <c r="E294" s="2" t="s">
        <v>1465</v>
      </c>
      <c r="F294" s="6" t="s">
        <v>1498</v>
      </c>
      <c r="G294" s="22" t="s">
        <v>1499</v>
      </c>
      <c r="H294" s="2" t="s">
        <v>167</v>
      </c>
      <c r="I294" s="31">
        <v>75</v>
      </c>
      <c r="J294" s="38">
        <v>0.75</v>
      </c>
      <c r="K294" s="108">
        <f t="shared" si="14"/>
        <v>131.25</v>
      </c>
      <c r="L294" s="108">
        <f t="shared" si="12"/>
        <v>157.5</v>
      </c>
      <c r="M294" s="32" t="s">
        <v>168</v>
      </c>
      <c r="N294" s="109">
        <f t="shared" si="13"/>
        <v>131.25</v>
      </c>
    </row>
    <row r="295" spans="1:14" x14ac:dyDescent="0.25">
      <c r="A295" s="80" t="s">
        <v>2207</v>
      </c>
      <c r="B295" s="6" t="s">
        <v>170</v>
      </c>
      <c r="C295" s="6" t="s">
        <v>1409</v>
      </c>
      <c r="D295" s="2" t="s">
        <v>1410</v>
      </c>
      <c r="E295" s="2" t="s">
        <v>1465</v>
      </c>
      <c r="F295" s="6" t="s">
        <v>1500</v>
      </c>
      <c r="G295" s="22" t="s">
        <v>1499</v>
      </c>
      <c r="H295" s="2" t="s">
        <v>167</v>
      </c>
      <c r="I295" s="31">
        <v>75</v>
      </c>
      <c r="J295" s="38">
        <v>0.75</v>
      </c>
      <c r="K295" s="108">
        <f t="shared" si="14"/>
        <v>131.25</v>
      </c>
      <c r="L295" s="108">
        <f t="shared" si="12"/>
        <v>157.5</v>
      </c>
      <c r="M295" s="32" t="s">
        <v>168</v>
      </c>
      <c r="N295" s="109">
        <f t="shared" si="13"/>
        <v>131.25</v>
      </c>
    </row>
    <row r="296" spans="1:14" x14ac:dyDescent="0.25">
      <c r="A296" s="80" t="s">
        <v>2208</v>
      </c>
      <c r="B296" s="6" t="s">
        <v>170</v>
      </c>
      <c r="C296" s="6" t="s">
        <v>1409</v>
      </c>
      <c r="D296" s="2" t="s">
        <v>1410</v>
      </c>
      <c r="E296" s="2" t="s">
        <v>1465</v>
      </c>
      <c r="F296" s="6" t="s">
        <v>1501</v>
      </c>
      <c r="G296" s="22" t="s">
        <v>1499</v>
      </c>
      <c r="H296" s="2" t="s">
        <v>167</v>
      </c>
      <c r="I296" s="31">
        <v>75</v>
      </c>
      <c r="J296" s="38">
        <v>0.75</v>
      </c>
      <c r="K296" s="108">
        <f t="shared" si="14"/>
        <v>131.25</v>
      </c>
      <c r="L296" s="108">
        <f t="shared" si="12"/>
        <v>157.5</v>
      </c>
      <c r="M296" s="32" t="s">
        <v>168</v>
      </c>
      <c r="N296" s="109">
        <f t="shared" si="13"/>
        <v>131.25</v>
      </c>
    </row>
    <row r="297" spans="1:14" x14ac:dyDescent="0.25">
      <c r="A297" s="80" t="s">
        <v>2209</v>
      </c>
      <c r="B297" s="6" t="s">
        <v>170</v>
      </c>
      <c r="C297" s="6" t="s">
        <v>1409</v>
      </c>
      <c r="D297" s="2" t="s">
        <v>1410</v>
      </c>
      <c r="E297" s="2" t="s">
        <v>1465</v>
      </c>
      <c r="F297" s="6" t="s">
        <v>1502</v>
      </c>
      <c r="G297" s="22" t="s">
        <v>1499</v>
      </c>
      <c r="H297" s="2" t="s">
        <v>167</v>
      </c>
      <c r="I297" s="31">
        <v>75</v>
      </c>
      <c r="J297" s="38">
        <v>0.75</v>
      </c>
      <c r="K297" s="108">
        <f t="shared" si="14"/>
        <v>131.25</v>
      </c>
      <c r="L297" s="108">
        <f t="shared" si="12"/>
        <v>157.5</v>
      </c>
      <c r="M297" s="32" t="s">
        <v>168</v>
      </c>
      <c r="N297" s="109">
        <f t="shared" si="13"/>
        <v>131.25</v>
      </c>
    </row>
    <row r="298" spans="1:14" x14ac:dyDescent="0.25">
      <c r="A298" s="80" t="s">
        <v>2210</v>
      </c>
      <c r="B298" s="6" t="s">
        <v>170</v>
      </c>
      <c r="C298" s="6" t="s">
        <v>1409</v>
      </c>
      <c r="D298" s="2" t="s">
        <v>1410</v>
      </c>
      <c r="E298" s="2" t="s">
        <v>1465</v>
      </c>
      <c r="F298" s="6" t="s">
        <v>1503</v>
      </c>
      <c r="G298" s="22" t="s">
        <v>1499</v>
      </c>
      <c r="H298" s="2" t="s">
        <v>167</v>
      </c>
      <c r="I298" s="31">
        <v>75</v>
      </c>
      <c r="J298" s="38">
        <v>0.75</v>
      </c>
      <c r="K298" s="108">
        <f t="shared" si="14"/>
        <v>131.25</v>
      </c>
      <c r="L298" s="108">
        <f t="shared" si="12"/>
        <v>157.5</v>
      </c>
      <c r="M298" s="32" t="s">
        <v>168</v>
      </c>
      <c r="N298" s="109">
        <f t="shared" si="13"/>
        <v>131.25</v>
      </c>
    </row>
    <row r="299" spans="1:14" x14ac:dyDescent="0.25">
      <c r="A299" s="80" t="s">
        <v>2211</v>
      </c>
      <c r="B299" s="6" t="s">
        <v>170</v>
      </c>
      <c r="C299" s="6" t="s">
        <v>1409</v>
      </c>
      <c r="D299" s="2" t="s">
        <v>1410</v>
      </c>
      <c r="E299" s="2" t="s">
        <v>1465</v>
      </c>
      <c r="F299" s="6" t="s">
        <v>1504</v>
      </c>
      <c r="G299" s="22" t="s">
        <v>1505</v>
      </c>
      <c r="H299" s="2" t="s">
        <v>167</v>
      </c>
      <c r="I299" s="31">
        <v>95</v>
      </c>
      <c r="J299" s="38">
        <v>0.75</v>
      </c>
      <c r="K299" s="108">
        <f t="shared" si="14"/>
        <v>166.25</v>
      </c>
      <c r="L299" s="108">
        <f t="shared" si="12"/>
        <v>199.5</v>
      </c>
      <c r="M299" s="32" t="s">
        <v>168</v>
      </c>
      <c r="N299" s="109">
        <f t="shared" si="13"/>
        <v>166.25</v>
      </c>
    </row>
    <row r="300" spans="1:14" x14ac:dyDescent="0.25">
      <c r="A300" s="80" t="s">
        <v>2212</v>
      </c>
      <c r="B300" s="6" t="s">
        <v>170</v>
      </c>
      <c r="C300" s="6" t="s">
        <v>1409</v>
      </c>
      <c r="D300" s="2" t="s">
        <v>1410</v>
      </c>
      <c r="E300" s="2" t="s">
        <v>1465</v>
      </c>
      <c r="F300" s="6" t="s">
        <v>1506</v>
      </c>
      <c r="G300" s="22" t="s">
        <v>1505</v>
      </c>
      <c r="H300" s="2" t="s">
        <v>167</v>
      </c>
      <c r="I300" s="31">
        <v>95</v>
      </c>
      <c r="J300" s="38">
        <v>0.75</v>
      </c>
      <c r="K300" s="108">
        <f t="shared" si="14"/>
        <v>166.25</v>
      </c>
      <c r="L300" s="108">
        <f t="shared" si="12"/>
        <v>199.5</v>
      </c>
      <c r="M300" s="32" t="s">
        <v>168</v>
      </c>
      <c r="N300" s="109">
        <f t="shared" si="13"/>
        <v>166.25</v>
      </c>
    </row>
    <row r="301" spans="1:14" x14ac:dyDescent="0.25">
      <c r="A301" s="80" t="s">
        <v>2213</v>
      </c>
      <c r="B301" s="6" t="s">
        <v>170</v>
      </c>
      <c r="C301" s="6" t="s">
        <v>1409</v>
      </c>
      <c r="D301" s="2" t="s">
        <v>1410</v>
      </c>
      <c r="E301" s="2" t="s">
        <v>1465</v>
      </c>
      <c r="F301" s="6" t="s">
        <v>1507</v>
      </c>
      <c r="G301" s="22" t="s">
        <v>1505</v>
      </c>
      <c r="H301" s="2" t="s">
        <v>167</v>
      </c>
      <c r="I301" s="31">
        <v>95</v>
      </c>
      <c r="J301" s="38">
        <v>0.75</v>
      </c>
      <c r="K301" s="108">
        <f t="shared" si="14"/>
        <v>166.25</v>
      </c>
      <c r="L301" s="108">
        <f t="shared" si="12"/>
        <v>199.5</v>
      </c>
      <c r="M301" s="32" t="s">
        <v>168</v>
      </c>
      <c r="N301" s="109">
        <f t="shared" si="13"/>
        <v>166.25</v>
      </c>
    </row>
    <row r="302" spans="1:14" x14ac:dyDescent="0.25">
      <c r="A302" s="80" t="s">
        <v>2214</v>
      </c>
      <c r="B302" s="6" t="s">
        <v>170</v>
      </c>
      <c r="C302" s="6" t="s">
        <v>1409</v>
      </c>
      <c r="D302" s="2" t="s">
        <v>1410</v>
      </c>
      <c r="E302" s="2" t="s">
        <v>1465</v>
      </c>
      <c r="F302" s="6" t="s">
        <v>1508</v>
      </c>
      <c r="G302" s="22" t="s">
        <v>1505</v>
      </c>
      <c r="H302" s="2" t="s">
        <v>167</v>
      </c>
      <c r="I302" s="31">
        <v>95</v>
      </c>
      <c r="J302" s="38">
        <v>0.75</v>
      </c>
      <c r="K302" s="108">
        <f t="shared" si="14"/>
        <v>166.25</v>
      </c>
      <c r="L302" s="108">
        <f t="shared" si="12"/>
        <v>199.5</v>
      </c>
      <c r="M302" s="32" t="s">
        <v>168</v>
      </c>
      <c r="N302" s="109">
        <f t="shared" si="13"/>
        <v>166.25</v>
      </c>
    </row>
    <row r="303" spans="1:14" x14ac:dyDescent="0.25">
      <c r="A303" s="80" t="s">
        <v>2215</v>
      </c>
      <c r="B303" s="6" t="s">
        <v>170</v>
      </c>
      <c r="C303" s="6" t="s">
        <v>1409</v>
      </c>
      <c r="D303" s="2" t="s">
        <v>1410</v>
      </c>
      <c r="E303" s="2" t="s">
        <v>1465</v>
      </c>
      <c r="F303" s="6" t="s">
        <v>1509</v>
      </c>
      <c r="G303" s="22" t="s">
        <v>1505</v>
      </c>
      <c r="H303" s="2" t="s">
        <v>167</v>
      </c>
      <c r="I303" s="31">
        <v>95</v>
      </c>
      <c r="J303" s="38">
        <v>0.75</v>
      </c>
      <c r="K303" s="108">
        <f t="shared" si="14"/>
        <v>166.25</v>
      </c>
      <c r="L303" s="108">
        <f t="shared" si="12"/>
        <v>199.5</v>
      </c>
      <c r="M303" s="32" t="s">
        <v>168</v>
      </c>
      <c r="N303" s="109">
        <f t="shared" si="13"/>
        <v>166.25</v>
      </c>
    </row>
    <row r="304" spans="1:14" x14ac:dyDescent="0.25">
      <c r="A304" s="80" t="s">
        <v>2216</v>
      </c>
      <c r="B304" s="6" t="s">
        <v>170</v>
      </c>
      <c r="C304" s="6" t="s">
        <v>171</v>
      </c>
      <c r="D304" s="2" t="s">
        <v>1380</v>
      </c>
      <c r="E304" s="2" t="s">
        <v>1510</v>
      </c>
      <c r="F304" s="6" t="s">
        <v>1511</v>
      </c>
      <c r="G304" s="2" t="s">
        <v>1512</v>
      </c>
      <c r="H304" s="2" t="s">
        <v>167</v>
      </c>
      <c r="I304" s="31">
        <v>185</v>
      </c>
      <c r="J304" s="38">
        <v>0.75</v>
      </c>
      <c r="K304" s="108">
        <f t="shared" si="14"/>
        <v>323.75</v>
      </c>
      <c r="L304" s="108">
        <f t="shared" si="12"/>
        <v>388.5</v>
      </c>
      <c r="M304" s="32" t="s">
        <v>168</v>
      </c>
      <c r="N304" s="109">
        <f t="shared" si="13"/>
        <v>323.75</v>
      </c>
    </row>
    <row r="305" spans="1:14" x14ac:dyDescent="0.25">
      <c r="A305" s="80" t="s">
        <v>2217</v>
      </c>
      <c r="B305" s="6" t="s">
        <v>170</v>
      </c>
      <c r="C305" s="6" t="s">
        <v>171</v>
      </c>
      <c r="D305" s="2" t="s">
        <v>1380</v>
      </c>
      <c r="E305" s="2" t="s">
        <v>1510</v>
      </c>
      <c r="F305" s="6" t="s">
        <v>1513</v>
      </c>
      <c r="G305" s="2" t="s">
        <v>1514</v>
      </c>
      <c r="H305" s="2" t="s">
        <v>167</v>
      </c>
      <c r="I305" s="31">
        <v>185</v>
      </c>
      <c r="J305" s="38">
        <v>0.75</v>
      </c>
      <c r="K305" s="108">
        <f t="shared" si="14"/>
        <v>323.75</v>
      </c>
      <c r="L305" s="108">
        <f t="shared" si="12"/>
        <v>388.5</v>
      </c>
      <c r="M305" s="32" t="s">
        <v>168</v>
      </c>
      <c r="N305" s="109">
        <f t="shared" si="13"/>
        <v>323.75</v>
      </c>
    </row>
    <row r="306" spans="1:14" x14ac:dyDescent="0.25">
      <c r="A306" s="80" t="s">
        <v>2218</v>
      </c>
      <c r="B306" s="6" t="s">
        <v>170</v>
      </c>
      <c r="C306" s="6" t="s">
        <v>171</v>
      </c>
      <c r="D306" s="2" t="s">
        <v>1380</v>
      </c>
      <c r="E306" s="2" t="s">
        <v>1510</v>
      </c>
      <c r="F306" s="6" t="s">
        <v>1515</v>
      </c>
      <c r="G306" s="2" t="s">
        <v>1514</v>
      </c>
      <c r="H306" s="2" t="s">
        <v>167</v>
      </c>
      <c r="I306" s="31">
        <v>185</v>
      </c>
      <c r="J306" s="38">
        <v>0.75</v>
      </c>
      <c r="K306" s="108">
        <f t="shared" si="14"/>
        <v>323.75</v>
      </c>
      <c r="L306" s="108">
        <f t="shared" si="12"/>
        <v>388.5</v>
      </c>
      <c r="M306" s="32" t="s">
        <v>168</v>
      </c>
      <c r="N306" s="109">
        <f t="shared" si="13"/>
        <v>323.75</v>
      </c>
    </row>
    <row r="307" spans="1:14" x14ac:dyDescent="0.25">
      <c r="A307" s="80" t="s">
        <v>2219</v>
      </c>
      <c r="B307" s="6" t="s">
        <v>170</v>
      </c>
      <c r="C307" s="6" t="s">
        <v>171</v>
      </c>
      <c r="D307" s="2" t="s">
        <v>1380</v>
      </c>
      <c r="E307" s="2" t="s">
        <v>1510</v>
      </c>
      <c r="F307" s="6" t="s">
        <v>1516</v>
      </c>
      <c r="G307" s="2" t="s">
        <v>1514</v>
      </c>
      <c r="H307" s="2" t="s">
        <v>167</v>
      </c>
      <c r="I307" s="31">
        <v>185</v>
      </c>
      <c r="J307" s="38">
        <v>0.75</v>
      </c>
      <c r="K307" s="108">
        <f t="shared" si="14"/>
        <v>323.75</v>
      </c>
      <c r="L307" s="108">
        <f t="shared" si="12"/>
        <v>388.5</v>
      </c>
      <c r="M307" s="32" t="s">
        <v>168</v>
      </c>
      <c r="N307" s="109">
        <f t="shared" si="13"/>
        <v>323.75</v>
      </c>
    </row>
    <row r="308" spans="1:14" x14ac:dyDescent="0.25">
      <c r="A308" s="80" t="s">
        <v>2220</v>
      </c>
      <c r="B308" s="6" t="s">
        <v>170</v>
      </c>
      <c r="C308" s="6" t="s">
        <v>171</v>
      </c>
      <c r="D308" s="2" t="s">
        <v>1380</v>
      </c>
      <c r="E308" s="2" t="s">
        <v>1510</v>
      </c>
      <c r="F308" s="6" t="s">
        <v>1517</v>
      </c>
      <c r="G308" s="2" t="s">
        <v>1514</v>
      </c>
      <c r="H308" s="2" t="s">
        <v>167</v>
      </c>
      <c r="I308" s="31">
        <v>185</v>
      </c>
      <c r="J308" s="38">
        <v>0.75</v>
      </c>
      <c r="K308" s="108">
        <f t="shared" si="14"/>
        <v>323.75</v>
      </c>
      <c r="L308" s="108">
        <f t="shared" si="12"/>
        <v>388.5</v>
      </c>
      <c r="M308" s="32" t="s">
        <v>168</v>
      </c>
      <c r="N308" s="109">
        <f t="shared" si="13"/>
        <v>323.75</v>
      </c>
    </row>
    <row r="309" spans="1:14" x14ac:dyDescent="0.25">
      <c r="A309" s="80" t="s">
        <v>2221</v>
      </c>
      <c r="B309" s="6" t="s">
        <v>170</v>
      </c>
      <c r="C309" s="6" t="s">
        <v>171</v>
      </c>
      <c r="D309" s="2" t="s">
        <v>1380</v>
      </c>
      <c r="E309" s="2" t="s">
        <v>1510</v>
      </c>
      <c r="F309" s="6" t="s">
        <v>1518</v>
      </c>
      <c r="G309" s="2" t="s">
        <v>1514</v>
      </c>
      <c r="H309" s="2" t="s">
        <v>167</v>
      </c>
      <c r="I309" s="31">
        <v>185</v>
      </c>
      <c r="J309" s="38">
        <v>0.75</v>
      </c>
      <c r="K309" s="108">
        <f t="shared" si="14"/>
        <v>323.75</v>
      </c>
      <c r="L309" s="108">
        <f t="shared" si="12"/>
        <v>388.5</v>
      </c>
      <c r="M309" s="32" t="s">
        <v>168</v>
      </c>
      <c r="N309" s="109">
        <f t="shared" si="13"/>
        <v>323.75</v>
      </c>
    </row>
    <row r="310" spans="1:14" x14ac:dyDescent="0.25">
      <c r="A310" s="80" t="s">
        <v>2222</v>
      </c>
      <c r="B310" s="6" t="s">
        <v>170</v>
      </c>
      <c r="C310" s="6" t="s">
        <v>171</v>
      </c>
      <c r="D310" s="2" t="s">
        <v>1380</v>
      </c>
      <c r="E310" s="2" t="s">
        <v>1510</v>
      </c>
      <c r="F310" s="6" t="s">
        <v>1519</v>
      </c>
      <c r="G310" s="2" t="s">
        <v>1514</v>
      </c>
      <c r="H310" s="2" t="s">
        <v>167</v>
      </c>
      <c r="I310" s="31">
        <v>185</v>
      </c>
      <c r="J310" s="38">
        <v>0.75</v>
      </c>
      <c r="K310" s="108">
        <f t="shared" si="14"/>
        <v>323.75</v>
      </c>
      <c r="L310" s="108">
        <f t="shared" si="12"/>
        <v>388.5</v>
      </c>
      <c r="M310" s="32" t="s">
        <v>168</v>
      </c>
      <c r="N310" s="109">
        <f t="shared" si="13"/>
        <v>323.75</v>
      </c>
    </row>
    <row r="311" spans="1:14" x14ac:dyDescent="0.25">
      <c r="A311" s="80" t="s">
        <v>2223</v>
      </c>
      <c r="B311" s="6" t="s">
        <v>170</v>
      </c>
      <c r="C311" s="6" t="s">
        <v>171</v>
      </c>
      <c r="D311" s="2" t="s">
        <v>1380</v>
      </c>
      <c r="E311" s="2" t="s">
        <v>1510</v>
      </c>
      <c r="F311" s="6" t="s">
        <v>1520</v>
      </c>
      <c r="G311" s="2" t="s">
        <v>1514</v>
      </c>
      <c r="H311" s="2" t="s">
        <v>167</v>
      </c>
      <c r="I311" s="31">
        <v>185</v>
      </c>
      <c r="J311" s="38">
        <v>0.75</v>
      </c>
      <c r="K311" s="108">
        <f t="shared" si="14"/>
        <v>323.75</v>
      </c>
      <c r="L311" s="108">
        <f t="shared" si="12"/>
        <v>388.5</v>
      </c>
      <c r="M311" s="32" t="s">
        <v>168</v>
      </c>
      <c r="N311" s="109">
        <f t="shared" si="13"/>
        <v>323.75</v>
      </c>
    </row>
    <row r="312" spans="1:14" x14ac:dyDescent="0.25">
      <c r="A312" s="80" t="s">
        <v>2224</v>
      </c>
      <c r="B312" s="6" t="s">
        <v>170</v>
      </c>
      <c r="C312" s="6" t="s">
        <v>171</v>
      </c>
      <c r="D312" s="2" t="s">
        <v>1380</v>
      </c>
      <c r="E312" s="2" t="s">
        <v>1510</v>
      </c>
      <c r="F312" s="6" t="s">
        <v>1521</v>
      </c>
      <c r="G312" s="2" t="s">
        <v>1514</v>
      </c>
      <c r="H312" s="2" t="s">
        <v>167</v>
      </c>
      <c r="I312" s="31">
        <v>185</v>
      </c>
      <c r="J312" s="38">
        <v>0.75</v>
      </c>
      <c r="K312" s="108">
        <f t="shared" si="14"/>
        <v>323.75</v>
      </c>
      <c r="L312" s="108">
        <f t="shared" si="12"/>
        <v>388.5</v>
      </c>
      <c r="M312" s="32" t="s">
        <v>168</v>
      </c>
      <c r="N312" s="109">
        <f t="shared" si="13"/>
        <v>323.75</v>
      </c>
    </row>
    <row r="313" spans="1:14" x14ac:dyDescent="0.25">
      <c r="A313" s="80" t="s">
        <v>2225</v>
      </c>
      <c r="B313" s="6" t="s">
        <v>170</v>
      </c>
      <c r="C313" s="6" t="s">
        <v>171</v>
      </c>
      <c r="D313" s="2" t="s">
        <v>1380</v>
      </c>
      <c r="E313" s="2" t="s">
        <v>1510</v>
      </c>
      <c r="F313" s="6" t="s">
        <v>1522</v>
      </c>
      <c r="G313" s="2" t="s">
        <v>1514</v>
      </c>
      <c r="H313" s="2" t="s">
        <v>167</v>
      </c>
      <c r="I313" s="31">
        <v>185</v>
      </c>
      <c r="J313" s="38">
        <v>0.75</v>
      </c>
      <c r="K313" s="108">
        <f t="shared" si="14"/>
        <v>323.75</v>
      </c>
      <c r="L313" s="108">
        <f t="shared" si="12"/>
        <v>388.5</v>
      </c>
      <c r="M313" s="32" t="s">
        <v>168</v>
      </c>
      <c r="N313" s="109">
        <f t="shared" si="13"/>
        <v>323.75</v>
      </c>
    </row>
    <row r="314" spans="1:14" x14ac:dyDescent="0.25">
      <c r="A314" s="80" t="s">
        <v>2226</v>
      </c>
      <c r="B314" s="6" t="s">
        <v>170</v>
      </c>
      <c r="C314" s="6" t="s">
        <v>204</v>
      </c>
      <c r="D314" s="2" t="s">
        <v>1387</v>
      </c>
      <c r="E314" s="2" t="s">
        <v>1510</v>
      </c>
      <c r="F314" s="6" t="s">
        <v>1523</v>
      </c>
      <c r="G314" s="2" t="s">
        <v>1524</v>
      </c>
      <c r="H314" s="2" t="s">
        <v>167</v>
      </c>
      <c r="I314" s="31">
        <v>280</v>
      </c>
      <c r="J314" s="38">
        <v>0.75</v>
      </c>
      <c r="K314" s="108">
        <f t="shared" si="14"/>
        <v>490</v>
      </c>
      <c r="L314" s="108">
        <f t="shared" si="12"/>
        <v>588</v>
      </c>
      <c r="M314" s="32" t="s">
        <v>168</v>
      </c>
      <c r="N314" s="109">
        <f t="shared" si="13"/>
        <v>490</v>
      </c>
    </row>
    <row r="315" spans="1:14" x14ac:dyDescent="0.25">
      <c r="A315" s="80" t="s">
        <v>2227</v>
      </c>
      <c r="B315" s="6" t="s">
        <v>170</v>
      </c>
      <c r="C315" s="6" t="s">
        <v>204</v>
      </c>
      <c r="D315" s="2" t="s">
        <v>1387</v>
      </c>
      <c r="E315" s="2" t="s">
        <v>1510</v>
      </c>
      <c r="F315" s="6" t="s">
        <v>1525</v>
      </c>
      <c r="G315" s="2" t="s">
        <v>1526</v>
      </c>
      <c r="H315" s="2" t="s">
        <v>167</v>
      </c>
      <c r="I315" s="31">
        <v>280</v>
      </c>
      <c r="J315" s="38">
        <v>0.75</v>
      </c>
      <c r="K315" s="108">
        <f t="shared" si="14"/>
        <v>490</v>
      </c>
      <c r="L315" s="108">
        <f t="shared" si="12"/>
        <v>588</v>
      </c>
      <c r="M315" s="32" t="s">
        <v>168</v>
      </c>
      <c r="N315" s="109">
        <f t="shared" si="13"/>
        <v>490</v>
      </c>
    </row>
    <row r="316" spans="1:14" x14ac:dyDescent="0.25">
      <c r="A316" s="80" t="s">
        <v>2228</v>
      </c>
      <c r="B316" s="6" t="s">
        <v>170</v>
      </c>
      <c r="C316" s="6" t="s">
        <v>204</v>
      </c>
      <c r="D316" s="2" t="s">
        <v>1387</v>
      </c>
      <c r="E316" s="2" t="s">
        <v>1510</v>
      </c>
      <c r="F316" s="6" t="s">
        <v>1527</v>
      </c>
      <c r="G316" s="2" t="s">
        <v>1526</v>
      </c>
      <c r="H316" s="2" t="s">
        <v>167</v>
      </c>
      <c r="I316" s="31">
        <v>280</v>
      </c>
      <c r="J316" s="38">
        <v>0.75</v>
      </c>
      <c r="K316" s="108">
        <f t="shared" si="14"/>
        <v>490</v>
      </c>
      <c r="L316" s="108">
        <f t="shared" si="12"/>
        <v>588</v>
      </c>
      <c r="M316" s="32" t="s">
        <v>168</v>
      </c>
      <c r="N316" s="109">
        <f t="shared" si="13"/>
        <v>490</v>
      </c>
    </row>
    <row r="317" spans="1:14" x14ac:dyDescent="0.25">
      <c r="A317" s="80" t="s">
        <v>2229</v>
      </c>
      <c r="B317" s="6" t="s">
        <v>170</v>
      </c>
      <c r="C317" s="6" t="s">
        <v>204</v>
      </c>
      <c r="D317" s="2" t="s">
        <v>1387</v>
      </c>
      <c r="E317" s="2" t="s">
        <v>1510</v>
      </c>
      <c r="F317" s="6" t="s">
        <v>1528</v>
      </c>
      <c r="G317" s="2" t="s">
        <v>1526</v>
      </c>
      <c r="H317" s="2" t="s">
        <v>167</v>
      </c>
      <c r="I317" s="31">
        <v>280</v>
      </c>
      <c r="J317" s="38">
        <v>0.75</v>
      </c>
      <c r="K317" s="108">
        <f t="shared" si="14"/>
        <v>490</v>
      </c>
      <c r="L317" s="108">
        <f t="shared" si="12"/>
        <v>588</v>
      </c>
      <c r="M317" s="32" t="s">
        <v>168</v>
      </c>
      <c r="N317" s="109">
        <f t="shared" si="13"/>
        <v>490</v>
      </c>
    </row>
    <row r="318" spans="1:14" x14ac:dyDescent="0.25">
      <c r="A318" s="80" t="s">
        <v>2230</v>
      </c>
      <c r="B318" s="6" t="s">
        <v>170</v>
      </c>
      <c r="C318" s="6" t="s">
        <v>204</v>
      </c>
      <c r="D318" s="2" t="s">
        <v>1387</v>
      </c>
      <c r="E318" s="2" t="s">
        <v>1510</v>
      </c>
      <c r="F318" s="6" t="s">
        <v>1529</v>
      </c>
      <c r="G318" s="2" t="s">
        <v>1526</v>
      </c>
      <c r="H318" s="2" t="s">
        <v>167</v>
      </c>
      <c r="I318" s="31">
        <v>280</v>
      </c>
      <c r="J318" s="38">
        <v>0.75</v>
      </c>
      <c r="K318" s="108">
        <f t="shared" si="14"/>
        <v>490</v>
      </c>
      <c r="L318" s="108">
        <f t="shared" si="12"/>
        <v>588</v>
      </c>
      <c r="M318" s="32" t="s">
        <v>168</v>
      </c>
      <c r="N318" s="109">
        <f t="shared" si="13"/>
        <v>490</v>
      </c>
    </row>
    <row r="319" spans="1:14" x14ac:dyDescent="0.25">
      <c r="A319" s="80" t="s">
        <v>2231</v>
      </c>
      <c r="B319" s="6" t="s">
        <v>170</v>
      </c>
      <c r="C319" s="6" t="s">
        <v>204</v>
      </c>
      <c r="D319" s="2" t="s">
        <v>1387</v>
      </c>
      <c r="E319" s="2" t="s">
        <v>1510</v>
      </c>
      <c r="F319" s="6" t="s">
        <v>1530</v>
      </c>
      <c r="G319" s="2" t="s">
        <v>1526</v>
      </c>
      <c r="H319" s="2" t="s">
        <v>167</v>
      </c>
      <c r="I319" s="31">
        <v>280</v>
      </c>
      <c r="J319" s="38">
        <v>0.75</v>
      </c>
      <c r="K319" s="108">
        <f t="shared" si="14"/>
        <v>490</v>
      </c>
      <c r="L319" s="108">
        <f t="shared" si="12"/>
        <v>588</v>
      </c>
      <c r="M319" s="32" t="s">
        <v>168</v>
      </c>
      <c r="N319" s="109">
        <f t="shared" si="13"/>
        <v>490</v>
      </c>
    </row>
    <row r="320" spans="1:14" x14ac:dyDescent="0.25">
      <c r="A320" s="80" t="s">
        <v>2232</v>
      </c>
      <c r="B320" s="6" t="s">
        <v>170</v>
      </c>
      <c r="C320" s="6" t="s">
        <v>204</v>
      </c>
      <c r="D320" s="2" t="s">
        <v>1387</v>
      </c>
      <c r="E320" s="2" t="s">
        <v>1510</v>
      </c>
      <c r="F320" s="6" t="s">
        <v>1531</v>
      </c>
      <c r="G320" s="2" t="s">
        <v>1526</v>
      </c>
      <c r="H320" s="2" t="s">
        <v>167</v>
      </c>
      <c r="I320" s="31">
        <v>280</v>
      </c>
      <c r="J320" s="38">
        <v>0.75</v>
      </c>
      <c r="K320" s="108">
        <f t="shared" si="14"/>
        <v>490</v>
      </c>
      <c r="L320" s="108">
        <f t="shared" si="12"/>
        <v>588</v>
      </c>
      <c r="M320" s="32" t="s">
        <v>168</v>
      </c>
      <c r="N320" s="109">
        <f t="shared" si="13"/>
        <v>490</v>
      </c>
    </row>
    <row r="321" spans="1:14" x14ac:dyDescent="0.25">
      <c r="A321" s="80" t="s">
        <v>2233</v>
      </c>
      <c r="B321" s="6" t="s">
        <v>170</v>
      </c>
      <c r="C321" s="6" t="s">
        <v>204</v>
      </c>
      <c r="D321" s="2" t="s">
        <v>1387</v>
      </c>
      <c r="E321" s="2" t="s">
        <v>1510</v>
      </c>
      <c r="F321" s="6" t="s">
        <v>1532</v>
      </c>
      <c r="G321" s="2" t="s">
        <v>1526</v>
      </c>
      <c r="H321" s="2" t="s">
        <v>167</v>
      </c>
      <c r="I321" s="31">
        <v>280</v>
      </c>
      <c r="J321" s="38">
        <v>0.75</v>
      </c>
      <c r="K321" s="108">
        <f t="shared" si="14"/>
        <v>490</v>
      </c>
      <c r="L321" s="108">
        <f t="shared" si="12"/>
        <v>588</v>
      </c>
      <c r="M321" s="32" t="s">
        <v>168</v>
      </c>
      <c r="N321" s="109">
        <f t="shared" si="13"/>
        <v>490</v>
      </c>
    </row>
    <row r="322" spans="1:14" x14ac:dyDescent="0.25">
      <c r="A322" s="80" t="s">
        <v>2234</v>
      </c>
      <c r="B322" s="6" t="s">
        <v>170</v>
      </c>
      <c r="C322" s="6" t="s">
        <v>204</v>
      </c>
      <c r="D322" s="2" t="s">
        <v>1387</v>
      </c>
      <c r="E322" s="2" t="s">
        <v>1510</v>
      </c>
      <c r="F322" s="6" t="s">
        <v>1533</v>
      </c>
      <c r="G322" s="2" t="s">
        <v>1526</v>
      </c>
      <c r="H322" s="2" t="s">
        <v>167</v>
      </c>
      <c r="I322" s="31">
        <v>280</v>
      </c>
      <c r="J322" s="38">
        <v>0.75</v>
      </c>
      <c r="K322" s="108">
        <f t="shared" si="14"/>
        <v>490</v>
      </c>
      <c r="L322" s="108">
        <f t="shared" si="12"/>
        <v>588</v>
      </c>
      <c r="M322" s="32" t="s">
        <v>168</v>
      </c>
      <c r="N322" s="109">
        <f t="shared" si="13"/>
        <v>490</v>
      </c>
    </row>
    <row r="323" spans="1:14" x14ac:dyDescent="0.25">
      <c r="A323" s="80" t="s">
        <v>2235</v>
      </c>
      <c r="B323" s="6" t="s">
        <v>170</v>
      </c>
      <c r="C323" s="6" t="s">
        <v>204</v>
      </c>
      <c r="D323" s="2" t="s">
        <v>1387</v>
      </c>
      <c r="E323" s="2" t="s">
        <v>1510</v>
      </c>
      <c r="F323" s="6" t="s">
        <v>1534</v>
      </c>
      <c r="G323" s="2" t="s">
        <v>1526</v>
      </c>
      <c r="H323" s="2" t="s">
        <v>167</v>
      </c>
      <c r="I323" s="31">
        <v>280</v>
      </c>
      <c r="J323" s="38">
        <v>0.75</v>
      </c>
      <c r="K323" s="108">
        <f t="shared" si="14"/>
        <v>490</v>
      </c>
      <c r="L323" s="108">
        <f t="shared" ref="L323:L386" si="15">K323*1.2</f>
        <v>588</v>
      </c>
      <c r="M323" s="32" t="s">
        <v>168</v>
      </c>
      <c r="N323" s="109">
        <f t="shared" ref="N323:N386" si="16">K323</f>
        <v>490</v>
      </c>
    </row>
    <row r="324" spans="1:14" x14ac:dyDescent="0.25">
      <c r="A324" s="80" t="s">
        <v>2236</v>
      </c>
      <c r="B324" s="6" t="s">
        <v>170</v>
      </c>
      <c r="C324" s="6" t="s">
        <v>204</v>
      </c>
      <c r="D324" s="2" t="s">
        <v>1387</v>
      </c>
      <c r="E324" s="2" t="s">
        <v>1510</v>
      </c>
      <c r="F324" s="6" t="s">
        <v>1535</v>
      </c>
      <c r="G324" s="2" t="s">
        <v>1536</v>
      </c>
      <c r="H324" s="2" t="s">
        <v>167</v>
      </c>
      <c r="I324" s="31">
        <v>310</v>
      </c>
      <c r="J324" s="38">
        <v>0.75</v>
      </c>
      <c r="K324" s="108">
        <f t="shared" si="14"/>
        <v>542.5</v>
      </c>
      <c r="L324" s="108">
        <f t="shared" si="15"/>
        <v>651</v>
      </c>
      <c r="M324" s="32" t="s">
        <v>168</v>
      </c>
      <c r="N324" s="109">
        <f t="shared" si="16"/>
        <v>542.5</v>
      </c>
    </row>
    <row r="325" spans="1:14" x14ac:dyDescent="0.25">
      <c r="A325" s="80" t="s">
        <v>2237</v>
      </c>
      <c r="B325" s="6" t="s">
        <v>170</v>
      </c>
      <c r="C325" s="6" t="s">
        <v>204</v>
      </c>
      <c r="D325" s="2" t="s">
        <v>1387</v>
      </c>
      <c r="E325" s="2" t="s">
        <v>1510</v>
      </c>
      <c r="F325" s="6" t="s">
        <v>1537</v>
      </c>
      <c r="G325" s="2" t="s">
        <v>1538</v>
      </c>
      <c r="H325" s="2" t="s">
        <v>167</v>
      </c>
      <c r="I325" s="31">
        <v>310</v>
      </c>
      <c r="J325" s="38">
        <v>0.75</v>
      </c>
      <c r="K325" s="108">
        <f t="shared" si="14"/>
        <v>542.5</v>
      </c>
      <c r="L325" s="108">
        <f t="shared" si="15"/>
        <v>651</v>
      </c>
      <c r="M325" s="32" t="s">
        <v>168</v>
      </c>
      <c r="N325" s="109">
        <f t="shared" si="16"/>
        <v>542.5</v>
      </c>
    </row>
    <row r="326" spans="1:14" x14ac:dyDescent="0.25">
      <c r="A326" s="80" t="s">
        <v>2238</v>
      </c>
      <c r="B326" s="6" t="s">
        <v>170</v>
      </c>
      <c r="C326" s="6" t="s">
        <v>204</v>
      </c>
      <c r="D326" s="2" t="s">
        <v>1387</v>
      </c>
      <c r="E326" s="2" t="s">
        <v>1510</v>
      </c>
      <c r="F326" s="6" t="s">
        <v>1539</v>
      </c>
      <c r="G326" s="2" t="s">
        <v>1538</v>
      </c>
      <c r="H326" s="2" t="s">
        <v>167</v>
      </c>
      <c r="I326" s="31">
        <v>310</v>
      </c>
      <c r="J326" s="38">
        <v>0.75</v>
      </c>
      <c r="K326" s="108">
        <f t="shared" si="14"/>
        <v>542.5</v>
      </c>
      <c r="L326" s="108">
        <f t="shared" si="15"/>
        <v>651</v>
      </c>
      <c r="M326" s="32" t="s">
        <v>168</v>
      </c>
      <c r="N326" s="109">
        <f t="shared" si="16"/>
        <v>542.5</v>
      </c>
    </row>
    <row r="327" spans="1:14" x14ac:dyDescent="0.25">
      <c r="A327" s="80" t="s">
        <v>2239</v>
      </c>
      <c r="B327" s="6" t="s">
        <v>170</v>
      </c>
      <c r="C327" s="6" t="s">
        <v>204</v>
      </c>
      <c r="D327" s="2" t="s">
        <v>1387</v>
      </c>
      <c r="E327" s="2" t="s">
        <v>1510</v>
      </c>
      <c r="F327" s="6" t="s">
        <v>1540</v>
      </c>
      <c r="G327" s="2" t="s">
        <v>1538</v>
      </c>
      <c r="H327" s="2" t="s">
        <v>167</v>
      </c>
      <c r="I327" s="31">
        <v>310</v>
      </c>
      <c r="J327" s="38">
        <v>0.75</v>
      </c>
      <c r="K327" s="108">
        <f t="shared" si="14"/>
        <v>542.5</v>
      </c>
      <c r="L327" s="108">
        <f t="shared" si="15"/>
        <v>651</v>
      </c>
      <c r="M327" s="32" t="s">
        <v>168</v>
      </c>
      <c r="N327" s="109">
        <f t="shared" si="16"/>
        <v>542.5</v>
      </c>
    </row>
    <row r="328" spans="1:14" x14ac:dyDescent="0.25">
      <c r="A328" s="80" t="s">
        <v>2240</v>
      </c>
      <c r="B328" s="6" t="s">
        <v>170</v>
      </c>
      <c r="C328" s="6" t="s">
        <v>204</v>
      </c>
      <c r="D328" s="2" t="s">
        <v>1387</v>
      </c>
      <c r="E328" s="2" t="s">
        <v>1510</v>
      </c>
      <c r="F328" s="6" t="s">
        <v>1541</v>
      </c>
      <c r="G328" s="2" t="s">
        <v>1538</v>
      </c>
      <c r="H328" s="2" t="s">
        <v>167</v>
      </c>
      <c r="I328" s="31">
        <v>310</v>
      </c>
      <c r="J328" s="38">
        <v>0.75</v>
      </c>
      <c r="K328" s="108">
        <f t="shared" si="14"/>
        <v>542.5</v>
      </c>
      <c r="L328" s="108">
        <f t="shared" si="15"/>
        <v>651</v>
      </c>
      <c r="M328" s="32" t="s">
        <v>168</v>
      </c>
      <c r="N328" s="109">
        <f t="shared" si="16"/>
        <v>542.5</v>
      </c>
    </row>
    <row r="329" spans="1:14" x14ac:dyDescent="0.25">
      <c r="A329" s="80" t="s">
        <v>2241</v>
      </c>
      <c r="B329" s="6" t="s">
        <v>170</v>
      </c>
      <c r="C329" s="6" t="s">
        <v>204</v>
      </c>
      <c r="D329" s="2" t="s">
        <v>1387</v>
      </c>
      <c r="E329" s="2" t="s">
        <v>1510</v>
      </c>
      <c r="F329" s="6" t="s">
        <v>1542</v>
      </c>
      <c r="G329" s="2" t="s">
        <v>1538</v>
      </c>
      <c r="H329" s="2" t="s">
        <v>167</v>
      </c>
      <c r="I329" s="31">
        <v>310</v>
      </c>
      <c r="J329" s="38">
        <v>0.75</v>
      </c>
      <c r="K329" s="108">
        <f t="shared" si="14"/>
        <v>542.5</v>
      </c>
      <c r="L329" s="108">
        <f t="shared" si="15"/>
        <v>651</v>
      </c>
      <c r="M329" s="32" t="s">
        <v>168</v>
      </c>
      <c r="N329" s="109">
        <f t="shared" si="16"/>
        <v>542.5</v>
      </c>
    </row>
    <row r="330" spans="1:14" x14ac:dyDescent="0.25">
      <c r="A330" s="80" t="s">
        <v>2242</v>
      </c>
      <c r="B330" s="6" t="s">
        <v>170</v>
      </c>
      <c r="C330" s="6" t="s">
        <v>204</v>
      </c>
      <c r="D330" s="2" t="s">
        <v>1387</v>
      </c>
      <c r="E330" s="2" t="s">
        <v>1510</v>
      </c>
      <c r="F330" s="6" t="s">
        <v>1543</v>
      </c>
      <c r="G330" s="2" t="s">
        <v>1538</v>
      </c>
      <c r="H330" s="2" t="s">
        <v>167</v>
      </c>
      <c r="I330" s="31">
        <v>310</v>
      </c>
      <c r="J330" s="38">
        <v>0.75</v>
      </c>
      <c r="K330" s="108">
        <f t="shared" si="14"/>
        <v>542.5</v>
      </c>
      <c r="L330" s="108">
        <f t="shared" si="15"/>
        <v>651</v>
      </c>
      <c r="M330" s="32" t="s">
        <v>168</v>
      </c>
      <c r="N330" s="109">
        <f t="shared" si="16"/>
        <v>542.5</v>
      </c>
    </row>
    <row r="331" spans="1:14" x14ac:dyDescent="0.25">
      <c r="A331" s="80" t="s">
        <v>2243</v>
      </c>
      <c r="B331" s="6" t="s">
        <v>170</v>
      </c>
      <c r="C331" s="6" t="s">
        <v>204</v>
      </c>
      <c r="D331" s="2" t="s">
        <v>1387</v>
      </c>
      <c r="E331" s="2" t="s">
        <v>1510</v>
      </c>
      <c r="F331" s="6" t="s">
        <v>1544</v>
      </c>
      <c r="G331" s="2" t="s">
        <v>1538</v>
      </c>
      <c r="H331" s="2" t="s">
        <v>167</v>
      </c>
      <c r="I331" s="31">
        <v>310</v>
      </c>
      <c r="J331" s="38">
        <v>0.75</v>
      </c>
      <c r="K331" s="108">
        <f t="shared" si="14"/>
        <v>542.5</v>
      </c>
      <c r="L331" s="108">
        <f t="shared" si="15"/>
        <v>651</v>
      </c>
      <c r="M331" s="32" t="s">
        <v>168</v>
      </c>
      <c r="N331" s="109">
        <f t="shared" si="16"/>
        <v>542.5</v>
      </c>
    </row>
    <row r="332" spans="1:14" x14ac:dyDescent="0.25">
      <c r="A332" s="80" t="s">
        <v>2244</v>
      </c>
      <c r="B332" s="6" t="s">
        <v>170</v>
      </c>
      <c r="C332" s="6" t="s">
        <v>204</v>
      </c>
      <c r="D332" s="2" t="s">
        <v>1387</v>
      </c>
      <c r="E332" s="2" t="s">
        <v>1510</v>
      </c>
      <c r="F332" s="6" t="s">
        <v>1545</v>
      </c>
      <c r="G332" s="2" t="s">
        <v>1538</v>
      </c>
      <c r="H332" s="2" t="s">
        <v>167</v>
      </c>
      <c r="I332" s="31">
        <v>310</v>
      </c>
      <c r="J332" s="38">
        <v>0.75</v>
      </c>
      <c r="K332" s="108">
        <f t="shared" si="14"/>
        <v>542.5</v>
      </c>
      <c r="L332" s="108">
        <f t="shared" si="15"/>
        <v>651</v>
      </c>
      <c r="M332" s="32" t="s">
        <v>168</v>
      </c>
      <c r="N332" s="109">
        <f t="shared" si="16"/>
        <v>542.5</v>
      </c>
    </row>
    <row r="333" spans="1:14" x14ac:dyDescent="0.25">
      <c r="A333" s="80" t="s">
        <v>2245</v>
      </c>
      <c r="B333" s="6" t="s">
        <v>170</v>
      </c>
      <c r="C333" s="6" t="s">
        <v>204</v>
      </c>
      <c r="D333" s="2" t="s">
        <v>1387</v>
      </c>
      <c r="E333" s="2" t="s">
        <v>1510</v>
      </c>
      <c r="F333" s="6" t="s">
        <v>1546</v>
      </c>
      <c r="G333" s="2" t="s">
        <v>1538</v>
      </c>
      <c r="H333" s="2" t="s">
        <v>167</v>
      </c>
      <c r="I333" s="31">
        <v>310</v>
      </c>
      <c r="J333" s="38">
        <v>0.75</v>
      </c>
      <c r="K333" s="108">
        <f t="shared" si="14"/>
        <v>542.5</v>
      </c>
      <c r="L333" s="108">
        <f t="shared" si="15"/>
        <v>651</v>
      </c>
      <c r="M333" s="32" t="s">
        <v>168</v>
      </c>
      <c r="N333" s="109">
        <f t="shared" si="16"/>
        <v>542.5</v>
      </c>
    </row>
    <row r="334" spans="1:14" x14ac:dyDescent="0.25">
      <c r="A334" s="80" t="s">
        <v>2246</v>
      </c>
      <c r="B334" s="6" t="s">
        <v>170</v>
      </c>
      <c r="C334" s="6" t="s">
        <v>204</v>
      </c>
      <c r="D334" s="2" t="s">
        <v>1387</v>
      </c>
      <c r="E334" s="2" t="s">
        <v>1510</v>
      </c>
      <c r="F334" s="6" t="s">
        <v>1547</v>
      </c>
      <c r="G334" s="2" t="s">
        <v>1548</v>
      </c>
      <c r="H334" s="2" t="s">
        <v>167</v>
      </c>
      <c r="I334" s="31">
        <v>370</v>
      </c>
      <c r="J334" s="38">
        <v>0.75</v>
      </c>
      <c r="K334" s="108">
        <f t="shared" si="14"/>
        <v>647.5</v>
      </c>
      <c r="L334" s="108">
        <f t="shared" si="15"/>
        <v>777</v>
      </c>
      <c r="M334" s="32" t="s">
        <v>168</v>
      </c>
      <c r="N334" s="109">
        <f t="shared" si="16"/>
        <v>647.5</v>
      </c>
    </row>
    <row r="335" spans="1:14" x14ac:dyDescent="0.25">
      <c r="A335" s="80" t="s">
        <v>2247</v>
      </c>
      <c r="B335" s="6" t="s">
        <v>170</v>
      </c>
      <c r="C335" s="6" t="s">
        <v>204</v>
      </c>
      <c r="D335" s="2" t="s">
        <v>1387</v>
      </c>
      <c r="E335" s="2" t="s">
        <v>1510</v>
      </c>
      <c r="F335" s="6" t="s">
        <v>1549</v>
      </c>
      <c r="G335" s="2" t="s">
        <v>1550</v>
      </c>
      <c r="H335" s="2" t="s">
        <v>167</v>
      </c>
      <c r="I335" s="31">
        <v>370</v>
      </c>
      <c r="J335" s="38">
        <v>0.75</v>
      </c>
      <c r="K335" s="108">
        <f t="shared" ref="K335:K398" si="17">I335*1.75</f>
        <v>647.5</v>
      </c>
      <c r="L335" s="108">
        <f t="shared" si="15"/>
        <v>777</v>
      </c>
      <c r="M335" s="32" t="s">
        <v>168</v>
      </c>
      <c r="N335" s="109">
        <f t="shared" si="16"/>
        <v>647.5</v>
      </c>
    </row>
    <row r="336" spans="1:14" x14ac:dyDescent="0.25">
      <c r="A336" s="80" t="s">
        <v>2248</v>
      </c>
      <c r="B336" s="6" t="s">
        <v>170</v>
      </c>
      <c r="C336" s="6" t="s">
        <v>204</v>
      </c>
      <c r="D336" s="2" t="s">
        <v>1387</v>
      </c>
      <c r="E336" s="2" t="s">
        <v>1510</v>
      </c>
      <c r="F336" s="6" t="s">
        <v>1551</v>
      </c>
      <c r="G336" s="2" t="s">
        <v>1550</v>
      </c>
      <c r="H336" s="2" t="s">
        <v>167</v>
      </c>
      <c r="I336" s="31">
        <v>370</v>
      </c>
      <c r="J336" s="38">
        <v>0.75</v>
      </c>
      <c r="K336" s="108">
        <f t="shared" si="17"/>
        <v>647.5</v>
      </c>
      <c r="L336" s="108">
        <f t="shared" si="15"/>
        <v>777</v>
      </c>
      <c r="M336" s="32" t="s">
        <v>168</v>
      </c>
      <c r="N336" s="109">
        <f t="shared" si="16"/>
        <v>647.5</v>
      </c>
    </row>
    <row r="337" spans="1:14" x14ac:dyDescent="0.25">
      <c r="A337" s="80" t="s">
        <v>2249</v>
      </c>
      <c r="B337" s="6" t="s">
        <v>170</v>
      </c>
      <c r="C337" s="6" t="s">
        <v>204</v>
      </c>
      <c r="D337" s="2" t="s">
        <v>1387</v>
      </c>
      <c r="E337" s="2" t="s">
        <v>1510</v>
      </c>
      <c r="F337" s="6" t="s">
        <v>1552</v>
      </c>
      <c r="G337" s="2" t="s">
        <v>1550</v>
      </c>
      <c r="H337" s="2" t="s">
        <v>167</v>
      </c>
      <c r="I337" s="31">
        <v>370</v>
      </c>
      <c r="J337" s="38">
        <v>0.75</v>
      </c>
      <c r="K337" s="108">
        <f t="shared" si="17"/>
        <v>647.5</v>
      </c>
      <c r="L337" s="108">
        <f t="shared" si="15"/>
        <v>777</v>
      </c>
      <c r="M337" s="32" t="s">
        <v>168</v>
      </c>
      <c r="N337" s="109">
        <f t="shared" si="16"/>
        <v>647.5</v>
      </c>
    </row>
    <row r="338" spans="1:14" x14ac:dyDescent="0.25">
      <c r="A338" s="80" t="s">
        <v>2250</v>
      </c>
      <c r="B338" s="6" t="s">
        <v>170</v>
      </c>
      <c r="C338" s="6" t="s">
        <v>204</v>
      </c>
      <c r="D338" s="2" t="s">
        <v>1387</v>
      </c>
      <c r="E338" s="2" t="s">
        <v>1510</v>
      </c>
      <c r="F338" s="6" t="s">
        <v>1553</v>
      </c>
      <c r="G338" s="2" t="s">
        <v>1550</v>
      </c>
      <c r="H338" s="2" t="s">
        <v>167</v>
      </c>
      <c r="I338" s="31">
        <v>370</v>
      </c>
      <c r="J338" s="38">
        <v>0.75</v>
      </c>
      <c r="K338" s="108">
        <f t="shared" si="17"/>
        <v>647.5</v>
      </c>
      <c r="L338" s="108">
        <f t="shared" si="15"/>
        <v>777</v>
      </c>
      <c r="M338" s="32" t="s">
        <v>168</v>
      </c>
      <c r="N338" s="109">
        <f t="shared" si="16"/>
        <v>647.5</v>
      </c>
    </row>
    <row r="339" spans="1:14" x14ac:dyDescent="0.25">
      <c r="A339" s="80" t="s">
        <v>2251</v>
      </c>
      <c r="B339" s="6" t="s">
        <v>170</v>
      </c>
      <c r="C339" s="6" t="s">
        <v>204</v>
      </c>
      <c r="D339" s="2" t="s">
        <v>1387</v>
      </c>
      <c r="E339" s="2" t="s">
        <v>1510</v>
      </c>
      <c r="F339" s="6" t="s">
        <v>1554</v>
      </c>
      <c r="G339" s="2" t="s">
        <v>1550</v>
      </c>
      <c r="H339" s="2" t="s">
        <v>167</v>
      </c>
      <c r="I339" s="31">
        <v>370</v>
      </c>
      <c r="J339" s="38">
        <v>0.75</v>
      </c>
      <c r="K339" s="108">
        <f t="shared" si="17"/>
        <v>647.5</v>
      </c>
      <c r="L339" s="108">
        <f t="shared" si="15"/>
        <v>777</v>
      </c>
      <c r="M339" s="32" t="s">
        <v>168</v>
      </c>
      <c r="N339" s="109">
        <f t="shared" si="16"/>
        <v>647.5</v>
      </c>
    </row>
    <row r="340" spans="1:14" x14ac:dyDescent="0.25">
      <c r="A340" s="80" t="s">
        <v>2252</v>
      </c>
      <c r="B340" s="6" t="s">
        <v>170</v>
      </c>
      <c r="C340" s="6" t="s">
        <v>204</v>
      </c>
      <c r="D340" s="2" t="s">
        <v>1387</v>
      </c>
      <c r="E340" s="2" t="s">
        <v>1510</v>
      </c>
      <c r="F340" s="6" t="s">
        <v>1555</v>
      </c>
      <c r="G340" s="2" t="s">
        <v>1550</v>
      </c>
      <c r="H340" s="2" t="s">
        <v>167</v>
      </c>
      <c r="I340" s="31">
        <v>370</v>
      </c>
      <c r="J340" s="38">
        <v>0.75</v>
      </c>
      <c r="K340" s="108">
        <f t="shared" si="17"/>
        <v>647.5</v>
      </c>
      <c r="L340" s="108">
        <f t="shared" si="15"/>
        <v>777</v>
      </c>
      <c r="M340" s="32" t="s">
        <v>168</v>
      </c>
      <c r="N340" s="109">
        <f t="shared" si="16"/>
        <v>647.5</v>
      </c>
    </row>
    <row r="341" spans="1:14" x14ac:dyDescent="0.25">
      <c r="A341" s="80" t="s">
        <v>2253</v>
      </c>
      <c r="B341" s="6" t="s">
        <v>170</v>
      </c>
      <c r="C341" s="6" t="s">
        <v>204</v>
      </c>
      <c r="D341" s="2" t="s">
        <v>1387</v>
      </c>
      <c r="E341" s="2" t="s">
        <v>1510</v>
      </c>
      <c r="F341" s="6" t="s">
        <v>1556</v>
      </c>
      <c r="G341" s="2" t="s">
        <v>1550</v>
      </c>
      <c r="H341" s="2" t="s">
        <v>167</v>
      </c>
      <c r="I341" s="31">
        <v>370</v>
      </c>
      <c r="J341" s="38">
        <v>0.75</v>
      </c>
      <c r="K341" s="108">
        <f t="shared" si="17"/>
        <v>647.5</v>
      </c>
      <c r="L341" s="108">
        <f t="shared" si="15"/>
        <v>777</v>
      </c>
      <c r="M341" s="32" t="s">
        <v>168</v>
      </c>
      <c r="N341" s="109">
        <f t="shared" si="16"/>
        <v>647.5</v>
      </c>
    </row>
    <row r="342" spans="1:14" x14ac:dyDescent="0.25">
      <c r="A342" s="80" t="s">
        <v>2254</v>
      </c>
      <c r="B342" s="6" t="s">
        <v>170</v>
      </c>
      <c r="C342" s="6" t="s">
        <v>204</v>
      </c>
      <c r="D342" s="2" t="s">
        <v>1387</v>
      </c>
      <c r="E342" s="2" t="s">
        <v>1510</v>
      </c>
      <c r="F342" s="6" t="s">
        <v>1557</v>
      </c>
      <c r="G342" s="2" t="s">
        <v>1550</v>
      </c>
      <c r="H342" s="2" t="s">
        <v>167</v>
      </c>
      <c r="I342" s="31">
        <v>370</v>
      </c>
      <c r="J342" s="38">
        <v>0.75</v>
      </c>
      <c r="K342" s="108">
        <f t="shared" si="17"/>
        <v>647.5</v>
      </c>
      <c r="L342" s="108">
        <f t="shared" si="15"/>
        <v>777</v>
      </c>
      <c r="M342" s="32" t="s">
        <v>168</v>
      </c>
      <c r="N342" s="109">
        <f t="shared" si="16"/>
        <v>647.5</v>
      </c>
    </row>
    <row r="343" spans="1:14" x14ac:dyDescent="0.25">
      <c r="A343" s="80" t="s">
        <v>2255</v>
      </c>
      <c r="B343" s="6" t="s">
        <v>170</v>
      </c>
      <c r="C343" s="6" t="s">
        <v>204</v>
      </c>
      <c r="D343" s="2" t="s">
        <v>1387</v>
      </c>
      <c r="E343" s="2" t="s">
        <v>1510</v>
      </c>
      <c r="F343" s="6" t="s">
        <v>1558</v>
      </c>
      <c r="G343" s="2" t="s">
        <v>1550</v>
      </c>
      <c r="H343" s="2" t="s">
        <v>167</v>
      </c>
      <c r="I343" s="31">
        <v>370</v>
      </c>
      <c r="J343" s="38">
        <v>0.75</v>
      </c>
      <c r="K343" s="108">
        <f t="shared" si="17"/>
        <v>647.5</v>
      </c>
      <c r="L343" s="108">
        <f t="shared" si="15"/>
        <v>777</v>
      </c>
      <c r="M343" s="32" t="s">
        <v>168</v>
      </c>
      <c r="N343" s="109">
        <f t="shared" si="16"/>
        <v>647.5</v>
      </c>
    </row>
    <row r="344" spans="1:14" x14ac:dyDescent="0.25">
      <c r="A344" s="80" t="s">
        <v>2256</v>
      </c>
      <c r="B344" s="6" t="s">
        <v>170</v>
      </c>
      <c r="C344" s="6" t="s">
        <v>1403</v>
      </c>
      <c r="D344" s="2" t="s">
        <v>1403</v>
      </c>
      <c r="E344" s="2" t="s">
        <v>1510</v>
      </c>
      <c r="F344" s="6" t="s">
        <v>1559</v>
      </c>
      <c r="G344" s="2" t="s">
        <v>1560</v>
      </c>
      <c r="H344" s="2" t="s">
        <v>167</v>
      </c>
      <c r="I344" s="31">
        <v>430</v>
      </c>
      <c r="J344" s="38">
        <v>0.75</v>
      </c>
      <c r="K344" s="108">
        <f t="shared" si="17"/>
        <v>752.5</v>
      </c>
      <c r="L344" s="108">
        <f t="shared" si="15"/>
        <v>903</v>
      </c>
      <c r="M344" s="32" t="s">
        <v>168</v>
      </c>
      <c r="N344" s="109">
        <f t="shared" si="16"/>
        <v>752.5</v>
      </c>
    </row>
    <row r="345" spans="1:14" x14ac:dyDescent="0.25">
      <c r="A345" s="80" t="s">
        <v>2257</v>
      </c>
      <c r="B345" s="6" t="s">
        <v>170</v>
      </c>
      <c r="C345" s="6" t="s">
        <v>1403</v>
      </c>
      <c r="D345" s="2" t="s">
        <v>1403</v>
      </c>
      <c r="E345" s="2" t="s">
        <v>1510</v>
      </c>
      <c r="F345" s="6" t="s">
        <v>1561</v>
      </c>
      <c r="G345" s="2" t="s">
        <v>1562</v>
      </c>
      <c r="H345" s="2" t="s">
        <v>167</v>
      </c>
      <c r="I345" s="31">
        <v>430</v>
      </c>
      <c r="J345" s="38">
        <v>0.75</v>
      </c>
      <c r="K345" s="108">
        <f t="shared" si="17"/>
        <v>752.5</v>
      </c>
      <c r="L345" s="108">
        <f t="shared" si="15"/>
        <v>903</v>
      </c>
      <c r="M345" s="32" t="s">
        <v>168</v>
      </c>
      <c r="N345" s="109">
        <f t="shared" si="16"/>
        <v>752.5</v>
      </c>
    </row>
    <row r="346" spans="1:14" x14ac:dyDescent="0.25">
      <c r="A346" s="80" t="s">
        <v>2258</v>
      </c>
      <c r="B346" s="6" t="s">
        <v>170</v>
      </c>
      <c r="C346" s="6" t="s">
        <v>1403</v>
      </c>
      <c r="D346" s="2" t="s">
        <v>1403</v>
      </c>
      <c r="E346" s="2" t="s">
        <v>1510</v>
      </c>
      <c r="F346" s="6" t="s">
        <v>1563</v>
      </c>
      <c r="G346" s="2" t="s">
        <v>1562</v>
      </c>
      <c r="H346" s="2" t="s">
        <v>167</v>
      </c>
      <c r="I346" s="31">
        <v>430</v>
      </c>
      <c r="J346" s="38">
        <v>0.75</v>
      </c>
      <c r="K346" s="108">
        <f t="shared" si="17"/>
        <v>752.5</v>
      </c>
      <c r="L346" s="108">
        <f t="shared" si="15"/>
        <v>903</v>
      </c>
      <c r="M346" s="32" t="s">
        <v>168</v>
      </c>
      <c r="N346" s="109">
        <f t="shared" si="16"/>
        <v>752.5</v>
      </c>
    </row>
    <row r="347" spans="1:14" x14ac:dyDescent="0.25">
      <c r="A347" s="80" t="s">
        <v>2259</v>
      </c>
      <c r="B347" s="6" t="s">
        <v>170</v>
      </c>
      <c r="C347" s="6" t="s">
        <v>1403</v>
      </c>
      <c r="D347" s="2" t="s">
        <v>1403</v>
      </c>
      <c r="E347" s="2" t="s">
        <v>1510</v>
      </c>
      <c r="F347" s="6" t="s">
        <v>1564</v>
      </c>
      <c r="G347" s="2" t="s">
        <v>1562</v>
      </c>
      <c r="H347" s="2" t="s">
        <v>167</v>
      </c>
      <c r="I347" s="31">
        <v>430</v>
      </c>
      <c r="J347" s="38">
        <v>0.75</v>
      </c>
      <c r="K347" s="108">
        <f t="shared" si="17"/>
        <v>752.5</v>
      </c>
      <c r="L347" s="108">
        <f t="shared" si="15"/>
        <v>903</v>
      </c>
      <c r="M347" s="32" t="s">
        <v>168</v>
      </c>
      <c r="N347" s="109">
        <f t="shared" si="16"/>
        <v>752.5</v>
      </c>
    </row>
    <row r="348" spans="1:14" x14ac:dyDescent="0.25">
      <c r="A348" s="80" t="s">
        <v>2260</v>
      </c>
      <c r="B348" s="6" t="s">
        <v>170</v>
      </c>
      <c r="C348" s="6" t="s">
        <v>1403</v>
      </c>
      <c r="D348" s="2" t="s">
        <v>1403</v>
      </c>
      <c r="E348" s="2" t="s">
        <v>1510</v>
      </c>
      <c r="F348" s="6" t="s">
        <v>1565</v>
      </c>
      <c r="G348" s="2" t="s">
        <v>1562</v>
      </c>
      <c r="H348" s="2" t="s">
        <v>167</v>
      </c>
      <c r="I348" s="31">
        <v>430</v>
      </c>
      <c r="J348" s="38">
        <v>0.75</v>
      </c>
      <c r="K348" s="108">
        <f t="shared" si="17"/>
        <v>752.5</v>
      </c>
      <c r="L348" s="108">
        <f t="shared" si="15"/>
        <v>903</v>
      </c>
      <c r="M348" s="32" t="s">
        <v>168</v>
      </c>
      <c r="N348" s="109">
        <f t="shared" si="16"/>
        <v>752.5</v>
      </c>
    </row>
    <row r="349" spans="1:14" x14ac:dyDescent="0.25">
      <c r="A349" s="80" t="s">
        <v>2261</v>
      </c>
      <c r="B349" s="6" t="s">
        <v>170</v>
      </c>
      <c r="C349" s="6" t="s">
        <v>1403</v>
      </c>
      <c r="D349" s="2" t="s">
        <v>1403</v>
      </c>
      <c r="E349" s="2" t="s">
        <v>1510</v>
      </c>
      <c r="F349" s="6" t="s">
        <v>1566</v>
      </c>
      <c r="G349" s="2" t="s">
        <v>1562</v>
      </c>
      <c r="H349" s="2" t="s">
        <v>167</v>
      </c>
      <c r="I349" s="31">
        <v>430</v>
      </c>
      <c r="J349" s="38">
        <v>0.75</v>
      </c>
      <c r="K349" s="108">
        <f t="shared" si="17"/>
        <v>752.5</v>
      </c>
      <c r="L349" s="108">
        <f t="shared" si="15"/>
        <v>903</v>
      </c>
      <c r="M349" s="32" t="s">
        <v>168</v>
      </c>
      <c r="N349" s="109">
        <f t="shared" si="16"/>
        <v>752.5</v>
      </c>
    </row>
    <row r="350" spans="1:14" x14ac:dyDescent="0.25">
      <c r="A350" s="80" t="s">
        <v>2262</v>
      </c>
      <c r="B350" s="6" t="s">
        <v>170</v>
      </c>
      <c r="C350" s="6" t="s">
        <v>1403</v>
      </c>
      <c r="D350" s="2" t="s">
        <v>1403</v>
      </c>
      <c r="E350" s="2" t="s">
        <v>1510</v>
      </c>
      <c r="F350" s="6" t="s">
        <v>1567</v>
      </c>
      <c r="G350" s="2" t="s">
        <v>1562</v>
      </c>
      <c r="H350" s="2" t="s">
        <v>167</v>
      </c>
      <c r="I350" s="31">
        <v>430</v>
      </c>
      <c r="J350" s="38">
        <v>0.75</v>
      </c>
      <c r="K350" s="108">
        <f t="shared" si="17"/>
        <v>752.5</v>
      </c>
      <c r="L350" s="108">
        <f t="shared" si="15"/>
        <v>903</v>
      </c>
      <c r="M350" s="32" t="s">
        <v>168</v>
      </c>
      <c r="N350" s="109">
        <f t="shared" si="16"/>
        <v>752.5</v>
      </c>
    </row>
    <row r="351" spans="1:14" x14ac:dyDescent="0.25">
      <c r="A351" s="80" t="s">
        <v>2263</v>
      </c>
      <c r="B351" s="6" t="s">
        <v>170</v>
      </c>
      <c r="C351" s="6" t="s">
        <v>1403</v>
      </c>
      <c r="D351" s="2" t="s">
        <v>1403</v>
      </c>
      <c r="E351" s="2" t="s">
        <v>1510</v>
      </c>
      <c r="F351" s="6" t="s">
        <v>1568</v>
      </c>
      <c r="G351" s="2" t="s">
        <v>1562</v>
      </c>
      <c r="H351" s="2" t="s">
        <v>167</v>
      </c>
      <c r="I351" s="31">
        <v>430</v>
      </c>
      <c r="J351" s="38">
        <v>0.75</v>
      </c>
      <c r="K351" s="108">
        <f t="shared" si="17"/>
        <v>752.5</v>
      </c>
      <c r="L351" s="108">
        <f t="shared" si="15"/>
        <v>903</v>
      </c>
      <c r="M351" s="32" t="s">
        <v>168</v>
      </c>
      <c r="N351" s="109">
        <f t="shared" si="16"/>
        <v>752.5</v>
      </c>
    </row>
    <row r="352" spans="1:14" x14ac:dyDescent="0.25">
      <c r="A352" s="80" t="s">
        <v>2264</v>
      </c>
      <c r="B352" s="6" t="s">
        <v>170</v>
      </c>
      <c r="C352" s="6" t="s">
        <v>1403</v>
      </c>
      <c r="D352" s="2" t="s">
        <v>1403</v>
      </c>
      <c r="E352" s="2" t="s">
        <v>1510</v>
      </c>
      <c r="F352" s="6" t="s">
        <v>1569</v>
      </c>
      <c r="G352" s="2" t="s">
        <v>1562</v>
      </c>
      <c r="H352" s="2" t="s">
        <v>167</v>
      </c>
      <c r="I352" s="31">
        <v>430</v>
      </c>
      <c r="J352" s="38">
        <v>0.75</v>
      </c>
      <c r="K352" s="108">
        <f t="shared" si="17"/>
        <v>752.5</v>
      </c>
      <c r="L352" s="108">
        <f t="shared" si="15"/>
        <v>903</v>
      </c>
      <c r="M352" s="32" t="s">
        <v>168</v>
      </c>
      <c r="N352" s="109">
        <f t="shared" si="16"/>
        <v>752.5</v>
      </c>
    </row>
    <row r="353" spans="1:14" x14ac:dyDescent="0.25">
      <c r="A353" s="80" t="s">
        <v>2265</v>
      </c>
      <c r="B353" s="6" t="s">
        <v>170</v>
      </c>
      <c r="C353" s="6" t="s">
        <v>1403</v>
      </c>
      <c r="D353" s="2" t="s">
        <v>1403</v>
      </c>
      <c r="E353" s="2" t="s">
        <v>1510</v>
      </c>
      <c r="F353" s="6" t="s">
        <v>1570</v>
      </c>
      <c r="G353" s="2" t="s">
        <v>1562</v>
      </c>
      <c r="H353" s="2" t="s">
        <v>167</v>
      </c>
      <c r="I353" s="31">
        <v>430</v>
      </c>
      <c r="J353" s="38">
        <v>0.75</v>
      </c>
      <c r="K353" s="108">
        <f t="shared" si="17"/>
        <v>752.5</v>
      </c>
      <c r="L353" s="108">
        <f t="shared" si="15"/>
        <v>903</v>
      </c>
      <c r="M353" s="32" t="s">
        <v>168</v>
      </c>
      <c r="N353" s="109">
        <f t="shared" si="16"/>
        <v>752.5</v>
      </c>
    </row>
    <row r="354" spans="1:14" x14ac:dyDescent="0.25">
      <c r="A354" s="80" t="s">
        <v>2266</v>
      </c>
      <c r="B354" s="6" t="s">
        <v>170</v>
      </c>
      <c r="C354" s="6" t="s">
        <v>171</v>
      </c>
      <c r="D354" s="2" t="s">
        <v>1380</v>
      </c>
      <c r="E354" s="2" t="s">
        <v>1571</v>
      </c>
      <c r="F354" s="6" t="s">
        <v>1572</v>
      </c>
      <c r="G354" s="2" t="s">
        <v>1573</v>
      </c>
      <c r="H354" s="2" t="s">
        <v>167</v>
      </c>
      <c r="I354" s="31">
        <v>175</v>
      </c>
      <c r="J354" s="38">
        <v>0.75</v>
      </c>
      <c r="K354" s="108">
        <f t="shared" si="17"/>
        <v>306.25</v>
      </c>
      <c r="L354" s="108">
        <f t="shared" si="15"/>
        <v>367.5</v>
      </c>
      <c r="M354" s="32" t="s">
        <v>168</v>
      </c>
      <c r="N354" s="109">
        <f t="shared" si="16"/>
        <v>306.25</v>
      </c>
    </row>
    <row r="355" spans="1:14" x14ac:dyDescent="0.25">
      <c r="A355" s="80" t="s">
        <v>2267</v>
      </c>
      <c r="B355" s="6" t="s">
        <v>170</v>
      </c>
      <c r="C355" s="6" t="s">
        <v>171</v>
      </c>
      <c r="D355" s="2" t="s">
        <v>1380</v>
      </c>
      <c r="E355" s="2" t="s">
        <v>1571</v>
      </c>
      <c r="F355" s="6" t="s">
        <v>1574</v>
      </c>
      <c r="G355" s="2" t="s">
        <v>1573</v>
      </c>
      <c r="H355" s="2" t="s">
        <v>167</v>
      </c>
      <c r="I355" s="31">
        <v>175</v>
      </c>
      <c r="J355" s="38">
        <v>0.75</v>
      </c>
      <c r="K355" s="108">
        <f t="shared" si="17"/>
        <v>306.25</v>
      </c>
      <c r="L355" s="108">
        <f t="shared" si="15"/>
        <v>367.5</v>
      </c>
      <c r="M355" s="32" t="s">
        <v>168</v>
      </c>
      <c r="N355" s="109">
        <f t="shared" si="16"/>
        <v>306.25</v>
      </c>
    </row>
    <row r="356" spans="1:14" x14ac:dyDescent="0.25">
      <c r="A356" s="80" t="s">
        <v>2268</v>
      </c>
      <c r="B356" s="6" t="s">
        <v>170</v>
      </c>
      <c r="C356" s="6" t="s">
        <v>171</v>
      </c>
      <c r="D356" s="2" t="s">
        <v>1380</v>
      </c>
      <c r="E356" s="2" t="s">
        <v>1571</v>
      </c>
      <c r="F356" s="6" t="s">
        <v>1575</v>
      </c>
      <c r="G356" s="2" t="s">
        <v>1573</v>
      </c>
      <c r="H356" s="2" t="s">
        <v>167</v>
      </c>
      <c r="I356" s="31">
        <v>175</v>
      </c>
      <c r="J356" s="38">
        <v>0.75</v>
      </c>
      <c r="K356" s="108">
        <f t="shared" si="17"/>
        <v>306.25</v>
      </c>
      <c r="L356" s="108">
        <f t="shared" si="15"/>
        <v>367.5</v>
      </c>
      <c r="M356" s="32" t="s">
        <v>168</v>
      </c>
      <c r="N356" s="109">
        <f t="shared" si="16"/>
        <v>306.25</v>
      </c>
    </row>
    <row r="357" spans="1:14" x14ac:dyDescent="0.25">
      <c r="A357" s="80" t="s">
        <v>2269</v>
      </c>
      <c r="B357" s="6" t="s">
        <v>170</v>
      </c>
      <c r="C357" s="6" t="s">
        <v>171</v>
      </c>
      <c r="D357" s="2" t="s">
        <v>1380</v>
      </c>
      <c r="E357" s="2" t="s">
        <v>1571</v>
      </c>
      <c r="F357" s="6" t="s">
        <v>1576</v>
      </c>
      <c r="G357" s="2" t="s">
        <v>1573</v>
      </c>
      <c r="H357" s="2" t="s">
        <v>167</v>
      </c>
      <c r="I357" s="31">
        <v>175</v>
      </c>
      <c r="J357" s="38">
        <v>0.75</v>
      </c>
      <c r="K357" s="108">
        <f t="shared" si="17"/>
        <v>306.25</v>
      </c>
      <c r="L357" s="108">
        <f t="shared" si="15"/>
        <v>367.5</v>
      </c>
      <c r="M357" s="32" t="s">
        <v>168</v>
      </c>
      <c r="N357" s="109">
        <f t="shared" si="16"/>
        <v>306.25</v>
      </c>
    </row>
    <row r="358" spans="1:14" x14ac:dyDescent="0.25">
      <c r="A358" s="80" t="s">
        <v>2270</v>
      </c>
      <c r="B358" s="6" t="s">
        <v>170</v>
      </c>
      <c r="C358" s="6" t="s">
        <v>171</v>
      </c>
      <c r="D358" s="2" t="s">
        <v>1380</v>
      </c>
      <c r="E358" s="2" t="s">
        <v>1571</v>
      </c>
      <c r="F358" s="6" t="s">
        <v>1577</v>
      </c>
      <c r="G358" s="2" t="s">
        <v>1573</v>
      </c>
      <c r="H358" s="2" t="s">
        <v>167</v>
      </c>
      <c r="I358" s="31">
        <v>175</v>
      </c>
      <c r="J358" s="38">
        <v>0.75</v>
      </c>
      <c r="K358" s="108">
        <f t="shared" si="17"/>
        <v>306.25</v>
      </c>
      <c r="L358" s="108">
        <f t="shared" si="15"/>
        <v>367.5</v>
      </c>
      <c r="M358" s="32" t="s">
        <v>168</v>
      </c>
      <c r="N358" s="109">
        <f t="shared" si="16"/>
        <v>306.25</v>
      </c>
    </row>
    <row r="359" spans="1:14" x14ac:dyDescent="0.25">
      <c r="A359" s="80" t="s">
        <v>2271</v>
      </c>
      <c r="B359" s="6" t="s">
        <v>170</v>
      </c>
      <c r="C359" s="6" t="s">
        <v>171</v>
      </c>
      <c r="D359" s="2" t="s">
        <v>1380</v>
      </c>
      <c r="E359" s="2" t="s">
        <v>1571</v>
      </c>
      <c r="F359" s="6" t="s">
        <v>1578</v>
      </c>
      <c r="G359" s="2" t="s">
        <v>1573</v>
      </c>
      <c r="H359" s="2" t="s">
        <v>167</v>
      </c>
      <c r="I359" s="31">
        <v>175</v>
      </c>
      <c r="J359" s="38">
        <v>0.75</v>
      </c>
      <c r="K359" s="108">
        <f t="shared" si="17"/>
        <v>306.25</v>
      </c>
      <c r="L359" s="108">
        <f t="shared" si="15"/>
        <v>367.5</v>
      </c>
      <c r="M359" s="32" t="s">
        <v>168</v>
      </c>
      <c r="N359" s="109">
        <f t="shared" si="16"/>
        <v>306.25</v>
      </c>
    </row>
    <row r="360" spans="1:14" x14ac:dyDescent="0.25">
      <c r="A360" s="80" t="s">
        <v>2272</v>
      </c>
      <c r="B360" s="6" t="s">
        <v>170</v>
      </c>
      <c r="C360" s="6" t="s">
        <v>171</v>
      </c>
      <c r="D360" s="2" t="s">
        <v>1380</v>
      </c>
      <c r="E360" s="2" t="s">
        <v>1571</v>
      </c>
      <c r="F360" s="6" t="s">
        <v>1579</v>
      </c>
      <c r="G360" s="2" t="s">
        <v>1573</v>
      </c>
      <c r="H360" s="2" t="s">
        <v>167</v>
      </c>
      <c r="I360" s="31">
        <v>175</v>
      </c>
      <c r="J360" s="38">
        <v>0.75</v>
      </c>
      <c r="K360" s="108">
        <f t="shared" si="17"/>
        <v>306.25</v>
      </c>
      <c r="L360" s="108">
        <f t="shared" si="15"/>
        <v>367.5</v>
      </c>
      <c r="M360" s="32" t="s">
        <v>168</v>
      </c>
      <c r="N360" s="109">
        <f t="shared" si="16"/>
        <v>306.25</v>
      </c>
    </row>
    <row r="361" spans="1:14" x14ac:dyDescent="0.25">
      <c r="A361" s="80" t="s">
        <v>2273</v>
      </c>
      <c r="B361" s="6" t="s">
        <v>170</v>
      </c>
      <c r="C361" s="6" t="s">
        <v>171</v>
      </c>
      <c r="D361" s="2" t="s">
        <v>1380</v>
      </c>
      <c r="E361" s="2" t="s">
        <v>1571</v>
      </c>
      <c r="F361" s="6" t="s">
        <v>1580</v>
      </c>
      <c r="G361" s="2" t="s">
        <v>1573</v>
      </c>
      <c r="H361" s="2" t="s">
        <v>167</v>
      </c>
      <c r="I361" s="31">
        <v>175</v>
      </c>
      <c r="J361" s="38">
        <v>0.75</v>
      </c>
      <c r="K361" s="108">
        <f t="shared" si="17"/>
        <v>306.25</v>
      </c>
      <c r="L361" s="108">
        <f t="shared" si="15"/>
        <v>367.5</v>
      </c>
      <c r="M361" s="32" t="s">
        <v>168</v>
      </c>
      <c r="N361" s="109">
        <f t="shared" si="16"/>
        <v>306.25</v>
      </c>
    </row>
    <row r="362" spans="1:14" x14ac:dyDescent="0.25">
      <c r="A362" s="80" t="s">
        <v>2274</v>
      </c>
      <c r="B362" s="6" t="s">
        <v>170</v>
      </c>
      <c r="C362" s="6" t="s">
        <v>204</v>
      </c>
      <c r="D362" s="2" t="s">
        <v>1387</v>
      </c>
      <c r="E362" s="2" t="s">
        <v>1571</v>
      </c>
      <c r="F362" s="6" t="s">
        <v>1581</v>
      </c>
      <c r="G362" s="22" t="s">
        <v>1582</v>
      </c>
      <c r="H362" s="2" t="s">
        <v>167</v>
      </c>
      <c r="I362" s="31">
        <v>245</v>
      </c>
      <c r="J362" s="38">
        <v>0.75</v>
      </c>
      <c r="K362" s="108">
        <f t="shared" si="17"/>
        <v>428.75</v>
      </c>
      <c r="L362" s="108">
        <f t="shared" si="15"/>
        <v>514.5</v>
      </c>
      <c r="M362" s="32" t="s">
        <v>168</v>
      </c>
      <c r="N362" s="109">
        <f t="shared" si="16"/>
        <v>428.75</v>
      </c>
    </row>
    <row r="363" spans="1:14" x14ac:dyDescent="0.25">
      <c r="A363" s="80" t="s">
        <v>2275</v>
      </c>
      <c r="B363" s="6" t="s">
        <v>170</v>
      </c>
      <c r="C363" s="6" t="s">
        <v>204</v>
      </c>
      <c r="D363" s="2" t="s">
        <v>1387</v>
      </c>
      <c r="E363" s="2" t="s">
        <v>1571</v>
      </c>
      <c r="F363" s="6" t="s">
        <v>1583</v>
      </c>
      <c r="G363" s="22" t="s">
        <v>1582</v>
      </c>
      <c r="H363" s="2" t="s">
        <v>167</v>
      </c>
      <c r="I363" s="31">
        <v>245</v>
      </c>
      <c r="J363" s="38">
        <v>0.75</v>
      </c>
      <c r="K363" s="108">
        <f t="shared" si="17"/>
        <v>428.75</v>
      </c>
      <c r="L363" s="108">
        <f t="shared" si="15"/>
        <v>514.5</v>
      </c>
      <c r="M363" s="32" t="s">
        <v>168</v>
      </c>
      <c r="N363" s="109">
        <f t="shared" si="16"/>
        <v>428.75</v>
      </c>
    </row>
    <row r="364" spans="1:14" x14ac:dyDescent="0.25">
      <c r="A364" s="80" t="s">
        <v>2276</v>
      </c>
      <c r="B364" s="6" t="s">
        <v>170</v>
      </c>
      <c r="C364" s="6" t="s">
        <v>204</v>
      </c>
      <c r="D364" s="2" t="s">
        <v>1387</v>
      </c>
      <c r="E364" s="2" t="s">
        <v>1571</v>
      </c>
      <c r="F364" s="6" t="s">
        <v>1584</v>
      </c>
      <c r="G364" s="22" t="s">
        <v>1582</v>
      </c>
      <c r="H364" s="2" t="s">
        <v>167</v>
      </c>
      <c r="I364" s="31">
        <v>245</v>
      </c>
      <c r="J364" s="38">
        <v>0.75</v>
      </c>
      <c r="K364" s="108">
        <f t="shared" si="17"/>
        <v>428.75</v>
      </c>
      <c r="L364" s="108">
        <f t="shared" si="15"/>
        <v>514.5</v>
      </c>
      <c r="M364" s="32" t="s">
        <v>168</v>
      </c>
      <c r="N364" s="109">
        <f t="shared" si="16"/>
        <v>428.75</v>
      </c>
    </row>
    <row r="365" spans="1:14" x14ac:dyDescent="0.25">
      <c r="A365" s="80" t="s">
        <v>2277</v>
      </c>
      <c r="B365" s="6" t="s">
        <v>170</v>
      </c>
      <c r="C365" s="6" t="s">
        <v>204</v>
      </c>
      <c r="D365" s="2" t="s">
        <v>1387</v>
      </c>
      <c r="E365" s="2" t="s">
        <v>1571</v>
      </c>
      <c r="F365" s="6" t="s">
        <v>1585</v>
      </c>
      <c r="G365" s="22" t="s">
        <v>1582</v>
      </c>
      <c r="H365" s="2" t="s">
        <v>167</v>
      </c>
      <c r="I365" s="31">
        <v>245</v>
      </c>
      <c r="J365" s="38">
        <v>0.75</v>
      </c>
      <c r="K365" s="108">
        <f t="shared" si="17"/>
        <v>428.75</v>
      </c>
      <c r="L365" s="108">
        <f t="shared" si="15"/>
        <v>514.5</v>
      </c>
      <c r="M365" s="32" t="s">
        <v>168</v>
      </c>
      <c r="N365" s="109">
        <f t="shared" si="16"/>
        <v>428.75</v>
      </c>
    </row>
    <row r="366" spans="1:14" x14ac:dyDescent="0.25">
      <c r="A366" s="80" t="s">
        <v>2278</v>
      </c>
      <c r="B366" s="6" t="s">
        <v>170</v>
      </c>
      <c r="C366" s="6" t="s">
        <v>204</v>
      </c>
      <c r="D366" s="2" t="s">
        <v>1387</v>
      </c>
      <c r="E366" s="2" t="s">
        <v>1571</v>
      </c>
      <c r="F366" s="6" t="s">
        <v>1586</v>
      </c>
      <c r="G366" s="22" t="s">
        <v>1582</v>
      </c>
      <c r="H366" s="2" t="s">
        <v>167</v>
      </c>
      <c r="I366" s="31">
        <v>245</v>
      </c>
      <c r="J366" s="38">
        <v>0.75</v>
      </c>
      <c r="K366" s="108">
        <f t="shared" si="17"/>
        <v>428.75</v>
      </c>
      <c r="L366" s="108">
        <f t="shared" si="15"/>
        <v>514.5</v>
      </c>
      <c r="M366" s="32" t="s">
        <v>168</v>
      </c>
      <c r="N366" s="109">
        <f t="shared" si="16"/>
        <v>428.75</v>
      </c>
    </row>
    <row r="367" spans="1:14" x14ac:dyDescent="0.25">
      <c r="A367" s="80" t="s">
        <v>2279</v>
      </c>
      <c r="B367" s="6" t="s">
        <v>170</v>
      </c>
      <c r="C367" s="6" t="s">
        <v>204</v>
      </c>
      <c r="D367" s="2" t="s">
        <v>1387</v>
      </c>
      <c r="E367" s="2" t="s">
        <v>1571</v>
      </c>
      <c r="F367" s="6" t="s">
        <v>1587</v>
      </c>
      <c r="G367" s="22" t="s">
        <v>1582</v>
      </c>
      <c r="H367" s="2" t="s">
        <v>167</v>
      </c>
      <c r="I367" s="31">
        <v>245</v>
      </c>
      <c r="J367" s="38">
        <v>0.75</v>
      </c>
      <c r="K367" s="108">
        <f t="shared" si="17"/>
        <v>428.75</v>
      </c>
      <c r="L367" s="108">
        <f t="shared" si="15"/>
        <v>514.5</v>
      </c>
      <c r="M367" s="32" t="s">
        <v>168</v>
      </c>
      <c r="N367" s="109">
        <f t="shared" si="16"/>
        <v>428.75</v>
      </c>
    </row>
    <row r="368" spans="1:14" x14ac:dyDescent="0.25">
      <c r="A368" s="80" t="s">
        <v>2280</v>
      </c>
      <c r="B368" s="6" t="s">
        <v>170</v>
      </c>
      <c r="C368" s="6" t="s">
        <v>204</v>
      </c>
      <c r="D368" s="2" t="s">
        <v>1387</v>
      </c>
      <c r="E368" s="2" t="s">
        <v>1571</v>
      </c>
      <c r="F368" s="6" t="s">
        <v>1588</v>
      </c>
      <c r="G368" s="22" t="s">
        <v>1582</v>
      </c>
      <c r="H368" s="2" t="s">
        <v>167</v>
      </c>
      <c r="I368" s="31">
        <v>245</v>
      </c>
      <c r="J368" s="38">
        <v>0.75</v>
      </c>
      <c r="K368" s="108">
        <f t="shared" si="17"/>
        <v>428.75</v>
      </c>
      <c r="L368" s="108">
        <f t="shared" si="15"/>
        <v>514.5</v>
      </c>
      <c r="M368" s="32" t="s">
        <v>168</v>
      </c>
      <c r="N368" s="109">
        <f t="shared" si="16"/>
        <v>428.75</v>
      </c>
    </row>
    <row r="369" spans="1:14" x14ac:dyDescent="0.25">
      <c r="A369" s="80" t="s">
        <v>2281</v>
      </c>
      <c r="B369" s="6" t="s">
        <v>170</v>
      </c>
      <c r="C369" s="6" t="s">
        <v>204</v>
      </c>
      <c r="D369" s="2" t="s">
        <v>1387</v>
      </c>
      <c r="E369" s="2" t="s">
        <v>1571</v>
      </c>
      <c r="F369" s="6" t="s">
        <v>1589</v>
      </c>
      <c r="G369" s="22" t="s">
        <v>1582</v>
      </c>
      <c r="H369" s="2" t="s">
        <v>167</v>
      </c>
      <c r="I369" s="31">
        <v>245</v>
      </c>
      <c r="J369" s="38">
        <v>0.75</v>
      </c>
      <c r="K369" s="108">
        <f t="shared" si="17"/>
        <v>428.75</v>
      </c>
      <c r="L369" s="108">
        <f t="shared" si="15"/>
        <v>514.5</v>
      </c>
      <c r="M369" s="32" t="s">
        <v>168</v>
      </c>
      <c r="N369" s="109">
        <f t="shared" si="16"/>
        <v>428.75</v>
      </c>
    </row>
    <row r="370" spans="1:14" x14ac:dyDescent="0.25">
      <c r="A370" s="80" t="s">
        <v>2282</v>
      </c>
      <c r="B370" s="6" t="s">
        <v>170</v>
      </c>
      <c r="C370" s="6" t="s">
        <v>204</v>
      </c>
      <c r="D370" s="2" t="s">
        <v>1387</v>
      </c>
      <c r="E370" s="2" t="s">
        <v>1571</v>
      </c>
      <c r="F370" s="6" t="s">
        <v>1590</v>
      </c>
      <c r="G370" s="22" t="s">
        <v>1591</v>
      </c>
      <c r="H370" s="2" t="s">
        <v>167</v>
      </c>
      <c r="I370" s="31">
        <v>290</v>
      </c>
      <c r="J370" s="38">
        <v>0.75</v>
      </c>
      <c r="K370" s="108">
        <f t="shared" si="17"/>
        <v>507.5</v>
      </c>
      <c r="L370" s="108">
        <f t="shared" si="15"/>
        <v>609</v>
      </c>
      <c r="M370" s="32" t="s">
        <v>168</v>
      </c>
      <c r="N370" s="109">
        <f t="shared" si="16"/>
        <v>507.5</v>
      </c>
    </row>
    <row r="371" spans="1:14" x14ac:dyDescent="0.25">
      <c r="A371" s="80" t="s">
        <v>2283</v>
      </c>
      <c r="B371" s="6" t="s">
        <v>170</v>
      </c>
      <c r="C371" s="6" t="s">
        <v>204</v>
      </c>
      <c r="D371" s="2" t="s">
        <v>1387</v>
      </c>
      <c r="E371" s="2" t="s">
        <v>1571</v>
      </c>
      <c r="F371" s="6" t="s">
        <v>1592</v>
      </c>
      <c r="G371" s="22" t="s">
        <v>1591</v>
      </c>
      <c r="H371" s="2" t="s">
        <v>167</v>
      </c>
      <c r="I371" s="31">
        <v>290</v>
      </c>
      <c r="J371" s="38">
        <v>0.75</v>
      </c>
      <c r="K371" s="108">
        <f t="shared" si="17"/>
        <v>507.5</v>
      </c>
      <c r="L371" s="108">
        <f t="shared" si="15"/>
        <v>609</v>
      </c>
      <c r="M371" s="32" t="s">
        <v>168</v>
      </c>
      <c r="N371" s="109">
        <f t="shared" si="16"/>
        <v>507.5</v>
      </c>
    </row>
    <row r="372" spans="1:14" x14ac:dyDescent="0.25">
      <c r="A372" s="80" t="s">
        <v>2284</v>
      </c>
      <c r="B372" s="6" t="s">
        <v>170</v>
      </c>
      <c r="C372" s="6" t="s">
        <v>204</v>
      </c>
      <c r="D372" s="2" t="s">
        <v>1387</v>
      </c>
      <c r="E372" s="2" t="s">
        <v>1571</v>
      </c>
      <c r="F372" s="6" t="s">
        <v>1593</v>
      </c>
      <c r="G372" s="22" t="s">
        <v>1591</v>
      </c>
      <c r="H372" s="2" t="s">
        <v>167</v>
      </c>
      <c r="I372" s="31">
        <v>290</v>
      </c>
      <c r="J372" s="38">
        <v>0.75</v>
      </c>
      <c r="K372" s="108">
        <f t="shared" si="17"/>
        <v>507.5</v>
      </c>
      <c r="L372" s="108">
        <f t="shared" si="15"/>
        <v>609</v>
      </c>
      <c r="M372" s="32" t="s">
        <v>168</v>
      </c>
      <c r="N372" s="109">
        <f t="shared" si="16"/>
        <v>507.5</v>
      </c>
    </row>
    <row r="373" spans="1:14" x14ac:dyDescent="0.25">
      <c r="A373" s="80" t="s">
        <v>2285</v>
      </c>
      <c r="B373" s="6" t="s">
        <v>170</v>
      </c>
      <c r="C373" s="6" t="s">
        <v>204</v>
      </c>
      <c r="D373" s="2" t="s">
        <v>1387</v>
      </c>
      <c r="E373" s="2" t="s">
        <v>1571</v>
      </c>
      <c r="F373" s="6" t="s">
        <v>1594</v>
      </c>
      <c r="G373" s="22" t="s">
        <v>1591</v>
      </c>
      <c r="H373" s="2" t="s">
        <v>167</v>
      </c>
      <c r="I373" s="31">
        <v>290</v>
      </c>
      <c r="J373" s="38">
        <v>0.75</v>
      </c>
      <c r="K373" s="108">
        <f t="shared" si="17"/>
        <v>507.5</v>
      </c>
      <c r="L373" s="108">
        <f t="shared" si="15"/>
        <v>609</v>
      </c>
      <c r="M373" s="32" t="s">
        <v>168</v>
      </c>
      <c r="N373" s="109">
        <f t="shared" si="16"/>
        <v>507.5</v>
      </c>
    </row>
    <row r="374" spans="1:14" x14ac:dyDescent="0.25">
      <c r="A374" s="80" t="s">
        <v>2286</v>
      </c>
      <c r="B374" s="6" t="s">
        <v>170</v>
      </c>
      <c r="C374" s="6" t="s">
        <v>204</v>
      </c>
      <c r="D374" s="2" t="s">
        <v>1387</v>
      </c>
      <c r="E374" s="2" t="s">
        <v>1571</v>
      </c>
      <c r="F374" s="6" t="s">
        <v>1595</v>
      </c>
      <c r="G374" s="22" t="s">
        <v>1591</v>
      </c>
      <c r="H374" s="2" t="s">
        <v>167</v>
      </c>
      <c r="I374" s="31">
        <v>290</v>
      </c>
      <c r="J374" s="38">
        <v>0.75</v>
      </c>
      <c r="K374" s="108">
        <f t="shared" si="17"/>
        <v>507.5</v>
      </c>
      <c r="L374" s="108">
        <f t="shared" si="15"/>
        <v>609</v>
      </c>
      <c r="M374" s="32" t="s">
        <v>168</v>
      </c>
      <c r="N374" s="109">
        <f t="shared" si="16"/>
        <v>507.5</v>
      </c>
    </row>
    <row r="375" spans="1:14" x14ac:dyDescent="0.25">
      <c r="A375" s="80" t="s">
        <v>2287</v>
      </c>
      <c r="B375" s="6" t="s">
        <v>170</v>
      </c>
      <c r="C375" s="6" t="s">
        <v>204</v>
      </c>
      <c r="D375" s="2" t="s">
        <v>1387</v>
      </c>
      <c r="E375" s="2" t="s">
        <v>1571</v>
      </c>
      <c r="F375" s="6" t="s">
        <v>1596</v>
      </c>
      <c r="G375" s="22" t="s">
        <v>1591</v>
      </c>
      <c r="H375" s="2" t="s">
        <v>167</v>
      </c>
      <c r="I375" s="31">
        <v>290</v>
      </c>
      <c r="J375" s="38">
        <v>0.75</v>
      </c>
      <c r="K375" s="108">
        <f t="shared" si="17"/>
        <v>507.5</v>
      </c>
      <c r="L375" s="108">
        <f t="shared" si="15"/>
        <v>609</v>
      </c>
      <c r="M375" s="32" t="s">
        <v>168</v>
      </c>
      <c r="N375" s="109">
        <f t="shared" si="16"/>
        <v>507.5</v>
      </c>
    </row>
    <row r="376" spans="1:14" x14ac:dyDescent="0.25">
      <c r="A376" s="80" t="s">
        <v>2288</v>
      </c>
      <c r="B376" s="6" t="s">
        <v>170</v>
      </c>
      <c r="C376" s="6" t="s">
        <v>204</v>
      </c>
      <c r="D376" s="2" t="s">
        <v>1387</v>
      </c>
      <c r="E376" s="2" t="s">
        <v>1571</v>
      </c>
      <c r="F376" s="6" t="s">
        <v>1597</v>
      </c>
      <c r="G376" s="22" t="s">
        <v>1591</v>
      </c>
      <c r="H376" s="2" t="s">
        <v>167</v>
      </c>
      <c r="I376" s="31">
        <v>290</v>
      </c>
      <c r="J376" s="38">
        <v>0.75</v>
      </c>
      <c r="K376" s="108">
        <f t="shared" si="17"/>
        <v>507.5</v>
      </c>
      <c r="L376" s="108">
        <f t="shared" si="15"/>
        <v>609</v>
      </c>
      <c r="M376" s="32" t="s">
        <v>168</v>
      </c>
      <c r="N376" s="109">
        <f t="shared" si="16"/>
        <v>507.5</v>
      </c>
    </row>
    <row r="377" spans="1:14" x14ac:dyDescent="0.25">
      <c r="A377" s="80" t="s">
        <v>2289</v>
      </c>
      <c r="B377" s="6" t="s">
        <v>170</v>
      </c>
      <c r="C377" s="6" t="s">
        <v>204</v>
      </c>
      <c r="D377" s="2" t="s">
        <v>1387</v>
      </c>
      <c r="E377" s="2" t="s">
        <v>1571</v>
      </c>
      <c r="F377" s="6" t="s">
        <v>1598</v>
      </c>
      <c r="G377" s="22" t="s">
        <v>1591</v>
      </c>
      <c r="H377" s="2" t="s">
        <v>167</v>
      </c>
      <c r="I377" s="31">
        <v>290</v>
      </c>
      <c r="J377" s="38">
        <v>0.75</v>
      </c>
      <c r="K377" s="108">
        <f t="shared" si="17"/>
        <v>507.5</v>
      </c>
      <c r="L377" s="108">
        <f t="shared" si="15"/>
        <v>609</v>
      </c>
      <c r="M377" s="32" t="s">
        <v>168</v>
      </c>
      <c r="N377" s="109">
        <f t="shared" si="16"/>
        <v>507.5</v>
      </c>
    </row>
    <row r="378" spans="1:14" x14ac:dyDescent="0.25">
      <c r="A378" s="80" t="s">
        <v>2290</v>
      </c>
      <c r="B378" s="6" t="s">
        <v>170</v>
      </c>
      <c r="C378" s="6" t="s">
        <v>1416</v>
      </c>
      <c r="D378" s="2" t="s">
        <v>1387</v>
      </c>
      <c r="E378" s="2" t="s">
        <v>1571</v>
      </c>
      <c r="F378" s="6" t="s">
        <v>1599</v>
      </c>
      <c r="G378" s="22" t="s">
        <v>1600</v>
      </c>
      <c r="H378" s="2" t="s">
        <v>167</v>
      </c>
      <c r="I378" s="31">
        <v>305</v>
      </c>
      <c r="J378" s="38">
        <v>0.75</v>
      </c>
      <c r="K378" s="108">
        <f t="shared" si="17"/>
        <v>533.75</v>
      </c>
      <c r="L378" s="108">
        <f t="shared" si="15"/>
        <v>640.5</v>
      </c>
      <c r="M378" s="32" t="s">
        <v>168</v>
      </c>
      <c r="N378" s="109">
        <f t="shared" si="16"/>
        <v>533.75</v>
      </c>
    </row>
    <row r="379" spans="1:14" x14ac:dyDescent="0.25">
      <c r="A379" s="80" t="s">
        <v>2291</v>
      </c>
      <c r="B379" s="6" t="s">
        <v>170</v>
      </c>
      <c r="C379" s="6" t="s">
        <v>1416</v>
      </c>
      <c r="D379" s="2" t="s">
        <v>1387</v>
      </c>
      <c r="E379" s="2" t="s">
        <v>1571</v>
      </c>
      <c r="F379" s="6" t="s">
        <v>1601</v>
      </c>
      <c r="G379" s="22" t="s">
        <v>1600</v>
      </c>
      <c r="H379" s="2" t="s">
        <v>167</v>
      </c>
      <c r="I379" s="31">
        <v>305</v>
      </c>
      <c r="J379" s="38">
        <v>0.75</v>
      </c>
      <c r="K379" s="108">
        <f t="shared" si="17"/>
        <v>533.75</v>
      </c>
      <c r="L379" s="108">
        <f t="shared" si="15"/>
        <v>640.5</v>
      </c>
      <c r="M379" s="32" t="s">
        <v>168</v>
      </c>
      <c r="N379" s="109">
        <f t="shared" si="16"/>
        <v>533.75</v>
      </c>
    </row>
    <row r="380" spans="1:14" x14ac:dyDescent="0.25">
      <c r="A380" s="80" t="s">
        <v>2292</v>
      </c>
      <c r="B380" s="6" t="s">
        <v>170</v>
      </c>
      <c r="C380" s="6" t="s">
        <v>1416</v>
      </c>
      <c r="D380" s="2" t="s">
        <v>1387</v>
      </c>
      <c r="E380" s="2" t="s">
        <v>1571</v>
      </c>
      <c r="F380" s="6" t="s">
        <v>1602</v>
      </c>
      <c r="G380" s="22" t="s">
        <v>1600</v>
      </c>
      <c r="H380" s="2" t="s">
        <v>167</v>
      </c>
      <c r="I380" s="31">
        <v>305</v>
      </c>
      <c r="J380" s="38">
        <v>0.75</v>
      </c>
      <c r="K380" s="108">
        <f t="shared" si="17"/>
        <v>533.75</v>
      </c>
      <c r="L380" s="108">
        <f t="shared" si="15"/>
        <v>640.5</v>
      </c>
      <c r="M380" s="32" t="s">
        <v>168</v>
      </c>
      <c r="N380" s="109">
        <f t="shared" si="16"/>
        <v>533.75</v>
      </c>
    </row>
    <row r="381" spans="1:14" x14ac:dyDescent="0.25">
      <c r="A381" s="80" t="s">
        <v>2293</v>
      </c>
      <c r="B381" s="6" t="s">
        <v>170</v>
      </c>
      <c r="C381" s="6" t="s">
        <v>1416</v>
      </c>
      <c r="D381" s="2" t="s">
        <v>1387</v>
      </c>
      <c r="E381" s="2" t="s">
        <v>1571</v>
      </c>
      <c r="F381" s="6" t="s">
        <v>1603</v>
      </c>
      <c r="G381" s="22" t="s">
        <v>1600</v>
      </c>
      <c r="H381" s="2" t="s">
        <v>167</v>
      </c>
      <c r="I381" s="31">
        <v>305</v>
      </c>
      <c r="J381" s="38">
        <v>0.75</v>
      </c>
      <c r="K381" s="108">
        <f t="shared" si="17"/>
        <v>533.75</v>
      </c>
      <c r="L381" s="108">
        <f t="shared" si="15"/>
        <v>640.5</v>
      </c>
      <c r="M381" s="32" t="s">
        <v>168</v>
      </c>
      <c r="N381" s="109">
        <f t="shared" si="16"/>
        <v>533.75</v>
      </c>
    </row>
    <row r="382" spans="1:14" x14ac:dyDescent="0.25">
      <c r="A382" s="80" t="s">
        <v>2294</v>
      </c>
      <c r="B382" s="6" t="s">
        <v>170</v>
      </c>
      <c r="C382" s="6" t="s">
        <v>1416</v>
      </c>
      <c r="D382" s="2" t="s">
        <v>1387</v>
      </c>
      <c r="E382" s="2" t="s">
        <v>1571</v>
      </c>
      <c r="F382" s="6" t="s">
        <v>1604</v>
      </c>
      <c r="G382" s="22" t="s">
        <v>1600</v>
      </c>
      <c r="H382" s="2" t="s">
        <v>167</v>
      </c>
      <c r="I382" s="31">
        <v>305</v>
      </c>
      <c r="J382" s="38">
        <v>0.75</v>
      </c>
      <c r="K382" s="108">
        <f t="shared" si="17"/>
        <v>533.75</v>
      </c>
      <c r="L382" s="108">
        <f t="shared" si="15"/>
        <v>640.5</v>
      </c>
      <c r="M382" s="32" t="s">
        <v>168</v>
      </c>
      <c r="N382" s="109">
        <f t="shared" si="16"/>
        <v>533.75</v>
      </c>
    </row>
    <row r="383" spans="1:14" x14ac:dyDescent="0.25">
      <c r="A383" s="80" t="s">
        <v>2295</v>
      </c>
      <c r="B383" s="6" t="s">
        <v>170</v>
      </c>
      <c r="C383" s="6" t="s">
        <v>1416</v>
      </c>
      <c r="D383" s="2" t="s">
        <v>1387</v>
      </c>
      <c r="E383" s="2" t="s">
        <v>1571</v>
      </c>
      <c r="F383" s="6" t="s">
        <v>1605</v>
      </c>
      <c r="G383" s="22" t="s">
        <v>1600</v>
      </c>
      <c r="H383" s="2" t="s">
        <v>167</v>
      </c>
      <c r="I383" s="31">
        <v>305</v>
      </c>
      <c r="J383" s="38">
        <v>0.75</v>
      </c>
      <c r="K383" s="108">
        <f t="shared" si="17"/>
        <v>533.75</v>
      </c>
      <c r="L383" s="108">
        <f t="shared" si="15"/>
        <v>640.5</v>
      </c>
      <c r="M383" s="32" t="s">
        <v>168</v>
      </c>
      <c r="N383" s="109">
        <f t="shared" si="16"/>
        <v>533.75</v>
      </c>
    </row>
    <row r="384" spans="1:14" x14ac:dyDescent="0.25">
      <c r="A384" s="80" t="s">
        <v>2296</v>
      </c>
      <c r="B384" s="6" t="s">
        <v>170</v>
      </c>
      <c r="C384" s="6" t="s">
        <v>1416</v>
      </c>
      <c r="D384" s="2" t="s">
        <v>1387</v>
      </c>
      <c r="E384" s="2" t="s">
        <v>1571</v>
      </c>
      <c r="F384" s="6" t="s">
        <v>1606</v>
      </c>
      <c r="G384" s="22" t="s">
        <v>1600</v>
      </c>
      <c r="H384" s="2" t="s">
        <v>167</v>
      </c>
      <c r="I384" s="31">
        <v>305</v>
      </c>
      <c r="J384" s="38">
        <v>0.75</v>
      </c>
      <c r="K384" s="108">
        <f t="shared" si="17"/>
        <v>533.75</v>
      </c>
      <c r="L384" s="108">
        <f t="shared" si="15"/>
        <v>640.5</v>
      </c>
      <c r="M384" s="32" t="s">
        <v>168</v>
      </c>
      <c r="N384" s="109">
        <f t="shared" si="16"/>
        <v>533.75</v>
      </c>
    </row>
    <row r="385" spans="1:14" x14ac:dyDescent="0.25">
      <c r="A385" s="80" t="s">
        <v>2297</v>
      </c>
      <c r="B385" s="6" t="s">
        <v>170</v>
      </c>
      <c r="C385" s="6" t="s">
        <v>1416</v>
      </c>
      <c r="D385" s="2" t="s">
        <v>1387</v>
      </c>
      <c r="E385" s="2" t="s">
        <v>1571</v>
      </c>
      <c r="F385" s="6" t="s">
        <v>1607</v>
      </c>
      <c r="G385" s="22" t="s">
        <v>1600</v>
      </c>
      <c r="H385" s="2" t="s">
        <v>167</v>
      </c>
      <c r="I385" s="31">
        <v>305</v>
      </c>
      <c r="J385" s="38">
        <v>0.75</v>
      </c>
      <c r="K385" s="108">
        <f t="shared" si="17"/>
        <v>533.75</v>
      </c>
      <c r="L385" s="108">
        <f t="shared" si="15"/>
        <v>640.5</v>
      </c>
      <c r="M385" s="32" t="s">
        <v>168</v>
      </c>
      <c r="N385" s="109">
        <f t="shared" si="16"/>
        <v>533.75</v>
      </c>
    </row>
    <row r="386" spans="1:14" x14ac:dyDescent="0.25">
      <c r="A386" s="80" t="s">
        <v>2298</v>
      </c>
      <c r="B386" s="6" t="s">
        <v>170</v>
      </c>
      <c r="C386" s="6" t="s">
        <v>204</v>
      </c>
      <c r="D386" s="2" t="s">
        <v>1387</v>
      </c>
      <c r="E386" s="2" t="s">
        <v>1571</v>
      </c>
      <c r="F386" s="6" t="s">
        <v>1608</v>
      </c>
      <c r="G386" s="22" t="s">
        <v>1609</v>
      </c>
      <c r="H386" s="2" t="s">
        <v>167</v>
      </c>
      <c r="I386" s="31">
        <v>465</v>
      </c>
      <c r="J386" s="38">
        <v>0.75</v>
      </c>
      <c r="K386" s="108">
        <f t="shared" si="17"/>
        <v>813.75</v>
      </c>
      <c r="L386" s="108">
        <f t="shared" si="15"/>
        <v>976.5</v>
      </c>
      <c r="M386" s="32" t="s">
        <v>168</v>
      </c>
      <c r="N386" s="109">
        <f t="shared" si="16"/>
        <v>813.75</v>
      </c>
    </row>
    <row r="387" spans="1:14" x14ac:dyDescent="0.25">
      <c r="A387" s="80" t="s">
        <v>2299</v>
      </c>
      <c r="B387" s="6" t="s">
        <v>170</v>
      </c>
      <c r="C387" s="6" t="s">
        <v>204</v>
      </c>
      <c r="D387" s="2" t="s">
        <v>1387</v>
      </c>
      <c r="E387" s="2" t="s">
        <v>1571</v>
      </c>
      <c r="F387" s="6" t="s">
        <v>1610</v>
      </c>
      <c r="G387" s="22" t="s">
        <v>1609</v>
      </c>
      <c r="H387" s="2" t="s">
        <v>167</v>
      </c>
      <c r="I387" s="31">
        <v>465</v>
      </c>
      <c r="J387" s="38">
        <v>0.75</v>
      </c>
      <c r="K387" s="108">
        <f t="shared" si="17"/>
        <v>813.75</v>
      </c>
      <c r="L387" s="108">
        <f t="shared" ref="L387:L450" si="18">K387*1.2</f>
        <v>976.5</v>
      </c>
      <c r="M387" s="32" t="s">
        <v>168</v>
      </c>
      <c r="N387" s="109">
        <f t="shared" ref="N387:N450" si="19">K387</f>
        <v>813.75</v>
      </c>
    </row>
    <row r="388" spans="1:14" x14ac:dyDescent="0.25">
      <c r="A388" s="80" t="s">
        <v>2300</v>
      </c>
      <c r="B388" s="6" t="s">
        <v>170</v>
      </c>
      <c r="C388" s="6" t="s">
        <v>204</v>
      </c>
      <c r="D388" s="2" t="s">
        <v>1387</v>
      </c>
      <c r="E388" s="2" t="s">
        <v>1571</v>
      </c>
      <c r="F388" s="6" t="s">
        <v>1611</v>
      </c>
      <c r="G388" s="22" t="s">
        <v>1609</v>
      </c>
      <c r="H388" s="2" t="s">
        <v>167</v>
      </c>
      <c r="I388" s="31">
        <v>465</v>
      </c>
      <c r="J388" s="38">
        <v>0.75</v>
      </c>
      <c r="K388" s="108">
        <f t="shared" si="17"/>
        <v>813.75</v>
      </c>
      <c r="L388" s="108">
        <f t="shared" si="18"/>
        <v>976.5</v>
      </c>
      <c r="M388" s="32" t="s">
        <v>168</v>
      </c>
      <c r="N388" s="109">
        <f t="shared" si="19"/>
        <v>813.75</v>
      </c>
    </row>
    <row r="389" spans="1:14" x14ac:dyDescent="0.25">
      <c r="A389" s="80" t="s">
        <v>2301</v>
      </c>
      <c r="B389" s="6" t="s">
        <v>170</v>
      </c>
      <c r="C389" s="6" t="s">
        <v>204</v>
      </c>
      <c r="D389" s="2" t="s">
        <v>1387</v>
      </c>
      <c r="E389" s="2" t="s">
        <v>1571</v>
      </c>
      <c r="F389" s="6" t="s">
        <v>1612</v>
      </c>
      <c r="G389" s="22" t="s">
        <v>1609</v>
      </c>
      <c r="H389" s="2" t="s">
        <v>167</v>
      </c>
      <c r="I389" s="31">
        <v>465</v>
      </c>
      <c r="J389" s="38">
        <v>0.75</v>
      </c>
      <c r="K389" s="108">
        <f t="shared" si="17"/>
        <v>813.75</v>
      </c>
      <c r="L389" s="108">
        <f t="shared" si="18"/>
        <v>976.5</v>
      </c>
      <c r="M389" s="32" t="s">
        <v>168</v>
      </c>
      <c r="N389" s="109">
        <f t="shared" si="19"/>
        <v>813.75</v>
      </c>
    </row>
    <row r="390" spans="1:14" x14ac:dyDescent="0.25">
      <c r="A390" s="80" t="s">
        <v>2302</v>
      </c>
      <c r="B390" s="6" t="s">
        <v>170</v>
      </c>
      <c r="C390" s="6" t="s">
        <v>204</v>
      </c>
      <c r="D390" s="2" t="s">
        <v>1387</v>
      </c>
      <c r="E390" s="2" t="s">
        <v>1571</v>
      </c>
      <c r="F390" s="6" t="s">
        <v>1613</v>
      </c>
      <c r="G390" s="22" t="s">
        <v>1609</v>
      </c>
      <c r="H390" s="2" t="s">
        <v>167</v>
      </c>
      <c r="I390" s="31">
        <v>465</v>
      </c>
      <c r="J390" s="38">
        <v>0.75</v>
      </c>
      <c r="K390" s="108">
        <f t="shared" si="17"/>
        <v>813.75</v>
      </c>
      <c r="L390" s="108">
        <f t="shared" si="18"/>
        <v>976.5</v>
      </c>
      <c r="M390" s="32" t="s">
        <v>168</v>
      </c>
      <c r="N390" s="109">
        <f t="shared" si="19"/>
        <v>813.75</v>
      </c>
    </row>
    <row r="391" spans="1:14" x14ac:dyDescent="0.25">
      <c r="A391" s="80" t="s">
        <v>2303</v>
      </c>
      <c r="B391" s="6" t="s">
        <v>170</v>
      </c>
      <c r="C391" s="6" t="s">
        <v>204</v>
      </c>
      <c r="D391" s="2" t="s">
        <v>1387</v>
      </c>
      <c r="E391" s="2" t="s">
        <v>1571</v>
      </c>
      <c r="F391" s="6" t="s">
        <v>1614</v>
      </c>
      <c r="G391" s="22" t="s">
        <v>1609</v>
      </c>
      <c r="H391" s="2" t="s">
        <v>167</v>
      </c>
      <c r="I391" s="31">
        <v>465</v>
      </c>
      <c r="J391" s="38">
        <v>0.75</v>
      </c>
      <c r="K391" s="108">
        <f t="shared" si="17"/>
        <v>813.75</v>
      </c>
      <c r="L391" s="108">
        <f t="shared" si="18"/>
        <v>976.5</v>
      </c>
      <c r="M391" s="32" t="s">
        <v>168</v>
      </c>
      <c r="N391" s="109">
        <f t="shared" si="19"/>
        <v>813.75</v>
      </c>
    </row>
    <row r="392" spans="1:14" x14ac:dyDescent="0.25">
      <c r="A392" s="80" t="s">
        <v>2304</v>
      </c>
      <c r="B392" s="6" t="s">
        <v>170</v>
      </c>
      <c r="C392" s="6" t="s">
        <v>204</v>
      </c>
      <c r="D392" s="2" t="s">
        <v>1387</v>
      </c>
      <c r="E392" s="2" t="s">
        <v>1571</v>
      </c>
      <c r="F392" s="6" t="s">
        <v>1615</v>
      </c>
      <c r="G392" s="22" t="s">
        <v>1609</v>
      </c>
      <c r="H392" s="2" t="s">
        <v>167</v>
      </c>
      <c r="I392" s="31">
        <v>465</v>
      </c>
      <c r="J392" s="38">
        <v>0.75</v>
      </c>
      <c r="K392" s="108">
        <f t="shared" si="17"/>
        <v>813.75</v>
      </c>
      <c r="L392" s="108">
        <f t="shared" si="18"/>
        <v>976.5</v>
      </c>
      <c r="M392" s="32" t="s">
        <v>168</v>
      </c>
      <c r="N392" s="109">
        <f t="shared" si="19"/>
        <v>813.75</v>
      </c>
    </row>
    <row r="393" spans="1:14" x14ac:dyDescent="0.25">
      <c r="A393" s="80" t="s">
        <v>2305</v>
      </c>
      <c r="B393" s="6" t="s">
        <v>170</v>
      </c>
      <c r="C393" s="6" t="s">
        <v>204</v>
      </c>
      <c r="D393" s="2" t="s">
        <v>1387</v>
      </c>
      <c r="E393" s="2" t="s">
        <v>1571</v>
      </c>
      <c r="F393" s="6" t="s">
        <v>1616</v>
      </c>
      <c r="G393" s="22" t="s">
        <v>1609</v>
      </c>
      <c r="H393" s="2" t="s">
        <v>167</v>
      </c>
      <c r="I393" s="31">
        <v>465</v>
      </c>
      <c r="J393" s="38">
        <v>0.75</v>
      </c>
      <c r="K393" s="108">
        <f t="shared" si="17"/>
        <v>813.75</v>
      </c>
      <c r="L393" s="108">
        <f t="shared" si="18"/>
        <v>976.5</v>
      </c>
      <c r="M393" s="32" t="s">
        <v>168</v>
      </c>
      <c r="N393" s="109">
        <f t="shared" si="19"/>
        <v>813.75</v>
      </c>
    </row>
    <row r="394" spans="1:14" x14ac:dyDescent="0.25">
      <c r="A394" s="80" t="s">
        <v>2306</v>
      </c>
      <c r="B394" s="6" t="s">
        <v>170</v>
      </c>
      <c r="C394" s="6" t="s">
        <v>204</v>
      </c>
      <c r="D394" s="2" t="s">
        <v>1387</v>
      </c>
      <c r="E394" s="2" t="s">
        <v>1571</v>
      </c>
      <c r="F394" s="6" t="s">
        <v>1617</v>
      </c>
      <c r="G394" s="22" t="s">
        <v>1618</v>
      </c>
      <c r="H394" s="2" t="s">
        <v>167</v>
      </c>
      <c r="I394" s="31">
        <v>465</v>
      </c>
      <c r="J394" s="38">
        <v>0.75</v>
      </c>
      <c r="K394" s="108">
        <f t="shared" si="17"/>
        <v>813.75</v>
      </c>
      <c r="L394" s="108">
        <f t="shared" si="18"/>
        <v>976.5</v>
      </c>
      <c r="M394" s="32" t="s">
        <v>168</v>
      </c>
      <c r="N394" s="109">
        <f t="shared" si="19"/>
        <v>813.75</v>
      </c>
    </row>
    <row r="395" spans="1:14" x14ac:dyDescent="0.25">
      <c r="A395" s="80" t="s">
        <v>2307</v>
      </c>
      <c r="B395" s="6" t="s">
        <v>170</v>
      </c>
      <c r="C395" s="6" t="s">
        <v>204</v>
      </c>
      <c r="D395" s="2" t="s">
        <v>1387</v>
      </c>
      <c r="E395" s="2" t="s">
        <v>1571</v>
      </c>
      <c r="F395" s="6" t="s">
        <v>1619</v>
      </c>
      <c r="G395" s="22" t="s">
        <v>1618</v>
      </c>
      <c r="H395" s="2" t="s">
        <v>167</v>
      </c>
      <c r="I395" s="31">
        <v>465</v>
      </c>
      <c r="J395" s="38">
        <v>0.75</v>
      </c>
      <c r="K395" s="108">
        <f t="shared" si="17"/>
        <v>813.75</v>
      </c>
      <c r="L395" s="108">
        <f t="shared" si="18"/>
        <v>976.5</v>
      </c>
      <c r="M395" s="32" t="s">
        <v>168</v>
      </c>
      <c r="N395" s="109">
        <f t="shared" si="19"/>
        <v>813.75</v>
      </c>
    </row>
    <row r="396" spans="1:14" x14ac:dyDescent="0.25">
      <c r="A396" s="80" t="s">
        <v>2308</v>
      </c>
      <c r="B396" s="6" t="s">
        <v>170</v>
      </c>
      <c r="C396" s="6" t="s">
        <v>204</v>
      </c>
      <c r="D396" s="2" t="s">
        <v>1387</v>
      </c>
      <c r="E396" s="2" t="s">
        <v>1571</v>
      </c>
      <c r="F396" s="6" t="s">
        <v>1620</v>
      </c>
      <c r="G396" s="22" t="s">
        <v>1618</v>
      </c>
      <c r="H396" s="2" t="s">
        <v>167</v>
      </c>
      <c r="I396" s="31">
        <v>465</v>
      </c>
      <c r="J396" s="38">
        <v>0.75</v>
      </c>
      <c r="K396" s="108">
        <f t="shared" si="17"/>
        <v>813.75</v>
      </c>
      <c r="L396" s="108">
        <f t="shared" si="18"/>
        <v>976.5</v>
      </c>
      <c r="M396" s="32" t="s">
        <v>168</v>
      </c>
      <c r="N396" s="109">
        <f t="shared" si="19"/>
        <v>813.75</v>
      </c>
    </row>
    <row r="397" spans="1:14" x14ac:dyDescent="0.25">
      <c r="A397" s="80" t="s">
        <v>2309</v>
      </c>
      <c r="B397" s="6" t="s">
        <v>170</v>
      </c>
      <c r="C397" s="6" t="s">
        <v>204</v>
      </c>
      <c r="D397" s="2" t="s">
        <v>1387</v>
      </c>
      <c r="E397" s="2" t="s">
        <v>1571</v>
      </c>
      <c r="F397" s="6" t="s">
        <v>1621</v>
      </c>
      <c r="G397" s="22" t="s">
        <v>1618</v>
      </c>
      <c r="H397" s="2" t="s">
        <v>167</v>
      </c>
      <c r="I397" s="31">
        <v>465</v>
      </c>
      <c r="J397" s="38">
        <v>0.75</v>
      </c>
      <c r="K397" s="108">
        <f t="shared" si="17"/>
        <v>813.75</v>
      </c>
      <c r="L397" s="108">
        <f t="shared" si="18"/>
        <v>976.5</v>
      </c>
      <c r="M397" s="32" t="s">
        <v>168</v>
      </c>
      <c r="N397" s="109">
        <f t="shared" si="19"/>
        <v>813.75</v>
      </c>
    </row>
    <row r="398" spans="1:14" x14ac:dyDescent="0.25">
      <c r="A398" s="80" t="s">
        <v>2310</v>
      </c>
      <c r="B398" s="6" t="s">
        <v>170</v>
      </c>
      <c r="C398" s="6" t="s">
        <v>204</v>
      </c>
      <c r="D398" s="2" t="s">
        <v>1387</v>
      </c>
      <c r="E398" s="2" t="s">
        <v>1571</v>
      </c>
      <c r="F398" s="6" t="s">
        <v>1622</v>
      </c>
      <c r="G398" s="22" t="s">
        <v>1618</v>
      </c>
      <c r="H398" s="2" t="s">
        <v>167</v>
      </c>
      <c r="I398" s="31">
        <v>465</v>
      </c>
      <c r="J398" s="38">
        <v>0.75</v>
      </c>
      <c r="K398" s="108">
        <f t="shared" si="17"/>
        <v>813.75</v>
      </c>
      <c r="L398" s="108">
        <f t="shared" si="18"/>
        <v>976.5</v>
      </c>
      <c r="M398" s="32" t="s">
        <v>168</v>
      </c>
      <c r="N398" s="109">
        <f t="shared" si="19"/>
        <v>813.75</v>
      </c>
    </row>
    <row r="399" spans="1:14" x14ac:dyDescent="0.25">
      <c r="A399" s="80" t="s">
        <v>2311</v>
      </c>
      <c r="B399" s="6" t="s">
        <v>170</v>
      </c>
      <c r="C399" s="6" t="s">
        <v>204</v>
      </c>
      <c r="D399" s="2" t="s">
        <v>1387</v>
      </c>
      <c r="E399" s="2" t="s">
        <v>1571</v>
      </c>
      <c r="F399" s="6" t="s">
        <v>1623</v>
      </c>
      <c r="G399" s="22" t="s">
        <v>1618</v>
      </c>
      <c r="H399" s="2" t="s">
        <v>167</v>
      </c>
      <c r="I399" s="31">
        <v>465</v>
      </c>
      <c r="J399" s="38">
        <v>0.75</v>
      </c>
      <c r="K399" s="108">
        <f t="shared" ref="K399:K462" si="20">I399*1.75</f>
        <v>813.75</v>
      </c>
      <c r="L399" s="108">
        <f t="shared" si="18"/>
        <v>976.5</v>
      </c>
      <c r="M399" s="32" t="s">
        <v>168</v>
      </c>
      <c r="N399" s="109">
        <f t="shared" si="19"/>
        <v>813.75</v>
      </c>
    </row>
    <row r="400" spans="1:14" x14ac:dyDescent="0.25">
      <c r="A400" s="80" t="s">
        <v>2312</v>
      </c>
      <c r="B400" s="6" t="s">
        <v>170</v>
      </c>
      <c r="C400" s="6" t="s">
        <v>204</v>
      </c>
      <c r="D400" s="2" t="s">
        <v>1387</v>
      </c>
      <c r="E400" s="2" t="s">
        <v>1571</v>
      </c>
      <c r="F400" s="6" t="s">
        <v>1624</v>
      </c>
      <c r="G400" s="22" t="s">
        <v>1618</v>
      </c>
      <c r="H400" s="2" t="s">
        <v>167</v>
      </c>
      <c r="I400" s="31">
        <v>465</v>
      </c>
      <c r="J400" s="38">
        <v>0.75</v>
      </c>
      <c r="K400" s="108">
        <f t="shared" si="20"/>
        <v>813.75</v>
      </c>
      <c r="L400" s="108">
        <f t="shared" si="18"/>
        <v>976.5</v>
      </c>
      <c r="M400" s="32" t="s">
        <v>168</v>
      </c>
      <c r="N400" s="109">
        <f t="shared" si="19"/>
        <v>813.75</v>
      </c>
    </row>
    <row r="401" spans="1:14" x14ac:dyDescent="0.25">
      <c r="A401" s="80" t="s">
        <v>2313</v>
      </c>
      <c r="B401" s="6" t="s">
        <v>170</v>
      </c>
      <c r="C401" s="6" t="s">
        <v>204</v>
      </c>
      <c r="D401" s="2" t="s">
        <v>1387</v>
      </c>
      <c r="E401" s="2" t="s">
        <v>1571</v>
      </c>
      <c r="F401" s="6" t="s">
        <v>1625</v>
      </c>
      <c r="G401" s="22" t="s">
        <v>1626</v>
      </c>
      <c r="H401" s="2" t="s">
        <v>167</v>
      </c>
      <c r="I401" s="31">
        <v>465</v>
      </c>
      <c r="J401" s="38">
        <v>0.75</v>
      </c>
      <c r="K401" s="108">
        <f t="shared" si="20"/>
        <v>813.75</v>
      </c>
      <c r="L401" s="108">
        <f t="shared" si="18"/>
        <v>976.5</v>
      </c>
      <c r="M401" s="32" t="s">
        <v>168</v>
      </c>
      <c r="N401" s="109">
        <f t="shared" si="19"/>
        <v>813.75</v>
      </c>
    </row>
    <row r="402" spans="1:14" x14ac:dyDescent="0.25">
      <c r="A402" s="80" t="s">
        <v>2314</v>
      </c>
      <c r="B402" s="6" t="s">
        <v>170</v>
      </c>
      <c r="C402" s="6" t="s">
        <v>1409</v>
      </c>
      <c r="D402" s="2" t="s">
        <v>1410</v>
      </c>
      <c r="E402" s="2" t="s">
        <v>1571</v>
      </c>
      <c r="F402" s="6" t="s">
        <v>1627</v>
      </c>
      <c r="G402" s="22" t="s">
        <v>1626</v>
      </c>
      <c r="H402" s="2" t="s">
        <v>167</v>
      </c>
      <c r="I402" s="31">
        <v>65</v>
      </c>
      <c r="J402" s="38">
        <v>0.75</v>
      </c>
      <c r="K402" s="108">
        <f t="shared" si="20"/>
        <v>113.75</v>
      </c>
      <c r="L402" s="108">
        <f t="shared" si="18"/>
        <v>136.5</v>
      </c>
      <c r="M402" s="32" t="s">
        <v>168</v>
      </c>
      <c r="N402" s="109">
        <f t="shared" si="19"/>
        <v>113.75</v>
      </c>
    </row>
    <row r="403" spans="1:14" x14ac:dyDescent="0.25">
      <c r="A403" s="80" t="s">
        <v>2315</v>
      </c>
      <c r="B403" s="6" t="s">
        <v>170</v>
      </c>
      <c r="C403" s="6" t="s">
        <v>1409</v>
      </c>
      <c r="D403" s="2" t="s">
        <v>1410</v>
      </c>
      <c r="E403" s="2" t="s">
        <v>1571</v>
      </c>
      <c r="F403" s="6" t="s">
        <v>1628</v>
      </c>
      <c r="G403" s="22" t="s">
        <v>1626</v>
      </c>
      <c r="H403" s="2" t="s">
        <v>167</v>
      </c>
      <c r="I403" s="31">
        <v>65</v>
      </c>
      <c r="J403" s="38">
        <v>0.75</v>
      </c>
      <c r="K403" s="108">
        <f t="shared" si="20"/>
        <v>113.75</v>
      </c>
      <c r="L403" s="108">
        <f t="shared" si="18"/>
        <v>136.5</v>
      </c>
      <c r="M403" s="32" t="s">
        <v>168</v>
      </c>
      <c r="N403" s="109">
        <f t="shared" si="19"/>
        <v>113.75</v>
      </c>
    </row>
    <row r="404" spans="1:14" x14ac:dyDescent="0.25">
      <c r="A404" s="80" t="s">
        <v>2316</v>
      </c>
      <c r="B404" s="6" t="s">
        <v>170</v>
      </c>
      <c r="C404" s="6" t="s">
        <v>1409</v>
      </c>
      <c r="D404" s="2" t="s">
        <v>1410</v>
      </c>
      <c r="E404" s="2" t="s">
        <v>1571</v>
      </c>
      <c r="F404" s="6" t="s">
        <v>1629</v>
      </c>
      <c r="G404" s="22" t="s">
        <v>1626</v>
      </c>
      <c r="H404" s="2" t="s">
        <v>167</v>
      </c>
      <c r="I404" s="31">
        <v>65</v>
      </c>
      <c r="J404" s="38">
        <v>0.75</v>
      </c>
      <c r="K404" s="108">
        <f t="shared" si="20"/>
        <v>113.75</v>
      </c>
      <c r="L404" s="108">
        <f t="shared" si="18"/>
        <v>136.5</v>
      </c>
      <c r="M404" s="32" t="s">
        <v>168</v>
      </c>
      <c r="N404" s="109">
        <f t="shared" si="19"/>
        <v>113.75</v>
      </c>
    </row>
    <row r="405" spans="1:14" x14ac:dyDescent="0.25">
      <c r="A405" s="80" t="s">
        <v>2317</v>
      </c>
      <c r="B405" s="6" t="s">
        <v>170</v>
      </c>
      <c r="C405" s="6" t="s">
        <v>1409</v>
      </c>
      <c r="D405" s="2" t="s">
        <v>1410</v>
      </c>
      <c r="E405" s="2" t="s">
        <v>1571</v>
      </c>
      <c r="F405" s="6" t="s">
        <v>1630</v>
      </c>
      <c r="G405" s="22" t="s">
        <v>1626</v>
      </c>
      <c r="H405" s="2" t="s">
        <v>167</v>
      </c>
      <c r="I405" s="31">
        <v>65</v>
      </c>
      <c r="J405" s="38">
        <v>0.75</v>
      </c>
      <c r="K405" s="108">
        <f t="shared" si="20"/>
        <v>113.75</v>
      </c>
      <c r="L405" s="108">
        <f t="shared" si="18"/>
        <v>136.5</v>
      </c>
      <c r="M405" s="32" t="s">
        <v>168</v>
      </c>
      <c r="N405" s="109">
        <f t="shared" si="19"/>
        <v>113.75</v>
      </c>
    </row>
    <row r="406" spans="1:14" x14ac:dyDescent="0.25">
      <c r="A406" s="80" t="s">
        <v>2318</v>
      </c>
      <c r="B406" s="6" t="s">
        <v>170</v>
      </c>
      <c r="C406" s="6" t="s">
        <v>1409</v>
      </c>
      <c r="D406" s="2" t="s">
        <v>1410</v>
      </c>
      <c r="E406" s="2" t="s">
        <v>1571</v>
      </c>
      <c r="F406" s="6" t="s">
        <v>1631</v>
      </c>
      <c r="G406" s="22" t="s">
        <v>1626</v>
      </c>
      <c r="H406" s="2" t="s">
        <v>167</v>
      </c>
      <c r="I406" s="31">
        <v>65</v>
      </c>
      <c r="J406" s="38">
        <v>0.75</v>
      </c>
      <c r="K406" s="108">
        <f t="shared" si="20"/>
        <v>113.75</v>
      </c>
      <c r="L406" s="108">
        <f t="shared" si="18"/>
        <v>136.5</v>
      </c>
      <c r="M406" s="32" t="s">
        <v>168</v>
      </c>
      <c r="N406" s="109">
        <f t="shared" si="19"/>
        <v>113.75</v>
      </c>
    </row>
    <row r="407" spans="1:14" x14ac:dyDescent="0.25">
      <c r="A407" s="80" t="s">
        <v>2319</v>
      </c>
      <c r="B407" s="6" t="s">
        <v>170</v>
      </c>
      <c r="C407" s="6" t="s">
        <v>1409</v>
      </c>
      <c r="D407" s="2" t="s">
        <v>1410</v>
      </c>
      <c r="E407" s="2" t="s">
        <v>1571</v>
      </c>
      <c r="F407" s="6" t="s">
        <v>1632</v>
      </c>
      <c r="G407" s="22" t="s">
        <v>1626</v>
      </c>
      <c r="H407" s="2" t="s">
        <v>167</v>
      </c>
      <c r="I407" s="31">
        <v>65</v>
      </c>
      <c r="J407" s="38">
        <v>0.75</v>
      </c>
      <c r="K407" s="108">
        <f t="shared" si="20"/>
        <v>113.75</v>
      </c>
      <c r="L407" s="108">
        <f t="shared" si="18"/>
        <v>136.5</v>
      </c>
      <c r="M407" s="32" t="s">
        <v>168</v>
      </c>
      <c r="N407" s="109">
        <f t="shared" si="19"/>
        <v>113.75</v>
      </c>
    </row>
    <row r="408" spans="1:14" x14ac:dyDescent="0.25">
      <c r="A408" s="80" t="s">
        <v>2320</v>
      </c>
      <c r="B408" s="6" t="s">
        <v>170</v>
      </c>
      <c r="C408" s="6" t="s">
        <v>1409</v>
      </c>
      <c r="D408" s="2" t="s">
        <v>1410</v>
      </c>
      <c r="E408" s="2" t="s">
        <v>1571</v>
      </c>
      <c r="F408" s="6" t="s">
        <v>1633</v>
      </c>
      <c r="G408" s="22" t="s">
        <v>1626</v>
      </c>
      <c r="H408" s="2" t="s">
        <v>167</v>
      </c>
      <c r="I408" s="31">
        <v>65</v>
      </c>
      <c r="J408" s="38">
        <v>0.75</v>
      </c>
      <c r="K408" s="108">
        <f t="shared" si="20"/>
        <v>113.75</v>
      </c>
      <c r="L408" s="108">
        <f t="shared" si="18"/>
        <v>136.5</v>
      </c>
      <c r="M408" s="32" t="s">
        <v>168</v>
      </c>
      <c r="N408" s="109">
        <f t="shared" si="19"/>
        <v>113.75</v>
      </c>
    </row>
    <row r="409" spans="1:14" x14ac:dyDescent="0.25">
      <c r="A409" s="80" t="s">
        <v>2321</v>
      </c>
      <c r="B409" s="6" t="s">
        <v>170</v>
      </c>
      <c r="C409" s="6" t="s">
        <v>1409</v>
      </c>
      <c r="D409" s="2" t="s">
        <v>1410</v>
      </c>
      <c r="E409" s="2" t="s">
        <v>1571</v>
      </c>
      <c r="F409" s="6" t="s">
        <v>1634</v>
      </c>
      <c r="G409" s="22" t="s">
        <v>1626</v>
      </c>
      <c r="H409" s="2" t="s">
        <v>167</v>
      </c>
      <c r="I409" s="31">
        <v>65</v>
      </c>
      <c r="J409" s="38">
        <v>0.75</v>
      </c>
      <c r="K409" s="108">
        <f t="shared" si="20"/>
        <v>113.75</v>
      </c>
      <c r="L409" s="108">
        <f t="shared" si="18"/>
        <v>136.5</v>
      </c>
      <c r="M409" s="32" t="s">
        <v>168</v>
      </c>
      <c r="N409" s="109">
        <f t="shared" si="19"/>
        <v>113.75</v>
      </c>
    </row>
    <row r="410" spans="1:14" x14ac:dyDescent="0.25">
      <c r="A410" s="80" t="s">
        <v>2322</v>
      </c>
      <c r="B410" s="6" t="s">
        <v>170</v>
      </c>
      <c r="C410" s="6" t="s">
        <v>1409</v>
      </c>
      <c r="D410" s="2" t="s">
        <v>1410</v>
      </c>
      <c r="E410" s="2" t="s">
        <v>1571</v>
      </c>
      <c r="F410" s="6" t="s">
        <v>1635</v>
      </c>
      <c r="G410" s="22" t="s">
        <v>1636</v>
      </c>
      <c r="H410" s="2" t="s">
        <v>167</v>
      </c>
      <c r="I410" s="31">
        <v>95</v>
      </c>
      <c r="J410" s="38">
        <v>0.75</v>
      </c>
      <c r="K410" s="108">
        <f t="shared" si="20"/>
        <v>166.25</v>
      </c>
      <c r="L410" s="108">
        <f t="shared" si="18"/>
        <v>199.5</v>
      </c>
      <c r="M410" s="32" t="s">
        <v>168</v>
      </c>
      <c r="N410" s="109">
        <f t="shared" si="19"/>
        <v>166.25</v>
      </c>
    </row>
    <row r="411" spans="1:14" x14ac:dyDescent="0.25">
      <c r="A411" s="80" t="s">
        <v>2323</v>
      </c>
      <c r="B411" s="6" t="s">
        <v>170</v>
      </c>
      <c r="C411" s="6" t="s">
        <v>1409</v>
      </c>
      <c r="D411" s="2" t="s">
        <v>1410</v>
      </c>
      <c r="E411" s="2" t="s">
        <v>1571</v>
      </c>
      <c r="F411" s="6" t="s">
        <v>1637</v>
      </c>
      <c r="G411" s="22" t="s">
        <v>1636</v>
      </c>
      <c r="H411" s="2" t="s">
        <v>167</v>
      </c>
      <c r="I411" s="31">
        <v>95</v>
      </c>
      <c r="J411" s="38">
        <v>0.75</v>
      </c>
      <c r="K411" s="108">
        <f t="shared" si="20"/>
        <v>166.25</v>
      </c>
      <c r="L411" s="108">
        <f t="shared" si="18"/>
        <v>199.5</v>
      </c>
      <c r="M411" s="32" t="s">
        <v>168</v>
      </c>
      <c r="N411" s="109">
        <f t="shared" si="19"/>
        <v>166.25</v>
      </c>
    </row>
    <row r="412" spans="1:14" x14ac:dyDescent="0.25">
      <c r="A412" s="80" t="s">
        <v>2324</v>
      </c>
      <c r="B412" s="6" t="s">
        <v>170</v>
      </c>
      <c r="C412" s="6" t="s">
        <v>1409</v>
      </c>
      <c r="D412" s="2" t="s">
        <v>1410</v>
      </c>
      <c r="E412" s="2" t="s">
        <v>1571</v>
      </c>
      <c r="F412" s="6" t="s">
        <v>1638</v>
      </c>
      <c r="G412" s="22" t="s">
        <v>1636</v>
      </c>
      <c r="H412" s="2" t="s">
        <v>167</v>
      </c>
      <c r="I412" s="31">
        <v>95</v>
      </c>
      <c r="J412" s="38">
        <v>0.75</v>
      </c>
      <c r="K412" s="108">
        <f t="shared" si="20"/>
        <v>166.25</v>
      </c>
      <c r="L412" s="108">
        <f t="shared" si="18"/>
        <v>199.5</v>
      </c>
      <c r="M412" s="32" t="s">
        <v>168</v>
      </c>
      <c r="N412" s="109">
        <f t="shared" si="19"/>
        <v>166.25</v>
      </c>
    </row>
    <row r="413" spans="1:14" x14ac:dyDescent="0.25">
      <c r="A413" s="80" t="s">
        <v>2325</v>
      </c>
      <c r="B413" s="6" t="s">
        <v>170</v>
      </c>
      <c r="C413" s="6" t="s">
        <v>1409</v>
      </c>
      <c r="D413" s="2" t="s">
        <v>1410</v>
      </c>
      <c r="E413" s="2" t="s">
        <v>1571</v>
      </c>
      <c r="F413" s="6" t="s">
        <v>1639</v>
      </c>
      <c r="G413" s="22" t="s">
        <v>1636</v>
      </c>
      <c r="H413" s="2" t="s">
        <v>167</v>
      </c>
      <c r="I413" s="31">
        <v>95</v>
      </c>
      <c r="J413" s="38">
        <v>0.75</v>
      </c>
      <c r="K413" s="108">
        <f t="shared" si="20"/>
        <v>166.25</v>
      </c>
      <c r="L413" s="108">
        <f t="shared" si="18"/>
        <v>199.5</v>
      </c>
      <c r="M413" s="32" t="s">
        <v>168</v>
      </c>
      <c r="N413" s="109">
        <f t="shared" si="19"/>
        <v>166.25</v>
      </c>
    </row>
    <row r="414" spans="1:14" x14ac:dyDescent="0.25">
      <c r="A414" s="80" t="s">
        <v>2326</v>
      </c>
      <c r="B414" s="6" t="s">
        <v>170</v>
      </c>
      <c r="C414" s="6" t="s">
        <v>1409</v>
      </c>
      <c r="D414" s="2" t="s">
        <v>1410</v>
      </c>
      <c r="E414" s="2" t="s">
        <v>1571</v>
      </c>
      <c r="F414" s="6" t="s">
        <v>1640</v>
      </c>
      <c r="G414" s="22" t="s">
        <v>1636</v>
      </c>
      <c r="H414" s="2" t="s">
        <v>167</v>
      </c>
      <c r="I414" s="31">
        <v>95</v>
      </c>
      <c r="J414" s="38">
        <v>0.75</v>
      </c>
      <c r="K414" s="108">
        <f t="shared" si="20"/>
        <v>166.25</v>
      </c>
      <c r="L414" s="108">
        <f t="shared" si="18"/>
        <v>199.5</v>
      </c>
      <c r="M414" s="32" t="s">
        <v>168</v>
      </c>
      <c r="N414" s="109">
        <f t="shared" si="19"/>
        <v>166.25</v>
      </c>
    </row>
    <row r="415" spans="1:14" x14ac:dyDescent="0.25">
      <c r="A415" s="80" t="s">
        <v>2327</v>
      </c>
      <c r="B415" s="6" t="s">
        <v>170</v>
      </c>
      <c r="C415" s="6" t="s">
        <v>1409</v>
      </c>
      <c r="D415" s="2" t="s">
        <v>1410</v>
      </c>
      <c r="E415" s="2" t="s">
        <v>1571</v>
      </c>
      <c r="F415" s="6" t="s">
        <v>1641</v>
      </c>
      <c r="G415" s="22" t="s">
        <v>1636</v>
      </c>
      <c r="H415" s="2" t="s">
        <v>167</v>
      </c>
      <c r="I415" s="31">
        <v>95</v>
      </c>
      <c r="J415" s="38">
        <v>0.75</v>
      </c>
      <c r="K415" s="108">
        <f t="shared" si="20"/>
        <v>166.25</v>
      </c>
      <c r="L415" s="108">
        <f t="shared" si="18"/>
        <v>199.5</v>
      </c>
      <c r="M415" s="32" t="s">
        <v>168</v>
      </c>
      <c r="N415" s="109">
        <f t="shared" si="19"/>
        <v>166.25</v>
      </c>
    </row>
    <row r="416" spans="1:14" x14ac:dyDescent="0.25">
      <c r="A416" s="80" t="s">
        <v>2328</v>
      </c>
      <c r="B416" s="6" t="s">
        <v>170</v>
      </c>
      <c r="C416" s="6" t="s">
        <v>1409</v>
      </c>
      <c r="D416" s="2" t="s">
        <v>1410</v>
      </c>
      <c r="E416" s="2" t="s">
        <v>1571</v>
      </c>
      <c r="F416" s="6" t="s">
        <v>1642</v>
      </c>
      <c r="G416" s="22" t="s">
        <v>1636</v>
      </c>
      <c r="H416" s="2" t="s">
        <v>167</v>
      </c>
      <c r="I416" s="31">
        <v>95</v>
      </c>
      <c r="J416" s="38">
        <v>0.75</v>
      </c>
      <c r="K416" s="108">
        <f t="shared" si="20"/>
        <v>166.25</v>
      </c>
      <c r="L416" s="108">
        <f t="shared" si="18"/>
        <v>199.5</v>
      </c>
      <c r="M416" s="32" t="s">
        <v>168</v>
      </c>
      <c r="N416" s="109">
        <f t="shared" si="19"/>
        <v>166.25</v>
      </c>
    </row>
    <row r="417" spans="1:14" x14ac:dyDescent="0.25">
      <c r="A417" s="80" t="s">
        <v>2329</v>
      </c>
      <c r="B417" s="6" t="s">
        <v>170</v>
      </c>
      <c r="C417" s="6" t="s">
        <v>1409</v>
      </c>
      <c r="D417" s="2" t="s">
        <v>1410</v>
      </c>
      <c r="E417" s="2" t="s">
        <v>1571</v>
      </c>
      <c r="F417" s="6" t="s">
        <v>1643</v>
      </c>
      <c r="G417" s="22" t="s">
        <v>1636</v>
      </c>
      <c r="H417" s="2" t="s">
        <v>167</v>
      </c>
      <c r="I417" s="31">
        <v>95</v>
      </c>
      <c r="J417" s="38">
        <v>0.75</v>
      </c>
      <c r="K417" s="108">
        <f t="shared" si="20"/>
        <v>166.25</v>
      </c>
      <c r="L417" s="108">
        <f t="shared" si="18"/>
        <v>199.5</v>
      </c>
      <c r="M417" s="32" t="s">
        <v>168</v>
      </c>
      <c r="N417" s="109">
        <f t="shared" si="19"/>
        <v>166.25</v>
      </c>
    </row>
    <row r="418" spans="1:14" x14ac:dyDescent="0.25">
      <c r="A418" s="80" t="s">
        <v>2330</v>
      </c>
      <c r="B418" s="6" t="s">
        <v>145</v>
      </c>
      <c r="C418" s="6" t="s">
        <v>645</v>
      </c>
      <c r="D418" s="2" t="s">
        <v>1644</v>
      </c>
      <c r="E418" s="2" t="s">
        <v>1645</v>
      </c>
      <c r="F418" s="6" t="s">
        <v>1646</v>
      </c>
      <c r="G418" s="2" t="s">
        <v>1647</v>
      </c>
      <c r="H418" s="2" t="s">
        <v>167</v>
      </c>
      <c r="I418" s="31">
        <v>13.99</v>
      </c>
      <c r="J418" s="38">
        <v>0.75</v>
      </c>
      <c r="K418" s="108">
        <f t="shared" si="20"/>
        <v>24.482500000000002</v>
      </c>
      <c r="L418" s="108">
        <f t="shared" si="18"/>
        <v>29.379000000000001</v>
      </c>
      <c r="M418" s="32" t="s">
        <v>394</v>
      </c>
      <c r="N418" s="109">
        <f t="shared" si="19"/>
        <v>24.482500000000002</v>
      </c>
    </row>
    <row r="419" spans="1:14" x14ac:dyDescent="0.25">
      <c r="A419" s="80" t="s">
        <v>2331</v>
      </c>
      <c r="B419" s="6" t="s">
        <v>145</v>
      </c>
      <c r="C419" s="6" t="s">
        <v>645</v>
      </c>
      <c r="D419" s="2" t="s">
        <v>1644</v>
      </c>
      <c r="E419" s="2" t="s">
        <v>1645</v>
      </c>
      <c r="F419" s="6" t="s">
        <v>1648</v>
      </c>
      <c r="G419" s="2" t="s">
        <v>1647</v>
      </c>
      <c r="H419" s="2" t="s">
        <v>167</v>
      </c>
      <c r="I419" s="31">
        <v>13.99</v>
      </c>
      <c r="J419" s="38">
        <v>0.75</v>
      </c>
      <c r="K419" s="108">
        <f t="shared" si="20"/>
        <v>24.482500000000002</v>
      </c>
      <c r="L419" s="108">
        <f t="shared" si="18"/>
        <v>29.379000000000001</v>
      </c>
      <c r="M419" s="32" t="s">
        <v>394</v>
      </c>
      <c r="N419" s="109">
        <f t="shared" si="19"/>
        <v>24.482500000000002</v>
      </c>
    </row>
    <row r="420" spans="1:14" x14ac:dyDescent="0.25">
      <c r="A420" s="80" t="s">
        <v>2332</v>
      </c>
      <c r="B420" s="6" t="s">
        <v>145</v>
      </c>
      <c r="C420" s="6" t="s">
        <v>645</v>
      </c>
      <c r="D420" s="2" t="s">
        <v>1644</v>
      </c>
      <c r="E420" s="2" t="s">
        <v>1645</v>
      </c>
      <c r="F420" s="6" t="s">
        <v>1649</v>
      </c>
      <c r="G420" s="2" t="s">
        <v>1647</v>
      </c>
      <c r="H420" s="2" t="s">
        <v>167</v>
      </c>
      <c r="I420" s="31">
        <v>13.99</v>
      </c>
      <c r="J420" s="38">
        <v>0.75</v>
      </c>
      <c r="K420" s="108">
        <f t="shared" si="20"/>
        <v>24.482500000000002</v>
      </c>
      <c r="L420" s="108">
        <f t="shared" si="18"/>
        <v>29.379000000000001</v>
      </c>
      <c r="M420" s="32" t="s">
        <v>394</v>
      </c>
      <c r="N420" s="109">
        <f t="shared" si="19"/>
        <v>24.482500000000002</v>
      </c>
    </row>
    <row r="421" spans="1:14" x14ac:dyDescent="0.25">
      <c r="A421" s="80" t="s">
        <v>2333</v>
      </c>
      <c r="B421" s="6" t="s">
        <v>145</v>
      </c>
      <c r="C421" s="6" t="s">
        <v>645</v>
      </c>
      <c r="D421" s="2" t="s">
        <v>1644</v>
      </c>
      <c r="E421" s="2" t="s">
        <v>1645</v>
      </c>
      <c r="F421" s="6" t="s">
        <v>1650</v>
      </c>
      <c r="G421" s="2" t="s">
        <v>1647</v>
      </c>
      <c r="H421" s="2" t="s">
        <v>167</v>
      </c>
      <c r="I421" s="31">
        <v>13.99</v>
      </c>
      <c r="J421" s="38">
        <v>0.75</v>
      </c>
      <c r="K421" s="108">
        <f t="shared" si="20"/>
        <v>24.482500000000002</v>
      </c>
      <c r="L421" s="108">
        <f t="shared" si="18"/>
        <v>29.379000000000001</v>
      </c>
      <c r="M421" s="32" t="s">
        <v>394</v>
      </c>
      <c r="N421" s="109">
        <f t="shared" si="19"/>
        <v>24.482500000000002</v>
      </c>
    </row>
    <row r="422" spans="1:14" x14ac:dyDescent="0.25">
      <c r="A422" s="80" t="s">
        <v>2334</v>
      </c>
      <c r="B422" s="6" t="s">
        <v>145</v>
      </c>
      <c r="C422" s="6" t="s">
        <v>645</v>
      </c>
      <c r="D422" s="2" t="s">
        <v>1644</v>
      </c>
      <c r="E422" s="2" t="s">
        <v>1645</v>
      </c>
      <c r="F422" s="6" t="s">
        <v>1651</v>
      </c>
      <c r="G422" s="2" t="s">
        <v>1647</v>
      </c>
      <c r="H422" s="2" t="s">
        <v>167</v>
      </c>
      <c r="I422" s="31">
        <v>13.99</v>
      </c>
      <c r="J422" s="38">
        <v>0.75</v>
      </c>
      <c r="K422" s="108">
        <f t="shared" si="20"/>
        <v>24.482500000000002</v>
      </c>
      <c r="L422" s="108">
        <f t="shared" si="18"/>
        <v>29.379000000000001</v>
      </c>
      <c r="M422" s="32" t="s">
        <v>394</v>
      </c>
      <c r="N422" s="109">
        <f t="shared" si="19"/>
        <v>24.482500000000002</v>
      </c>
    </row>
    <row r="423" spans="1:14" x14ac:dyDescent="0.25">
      <c r="A423" s="80" t="s">
        <v>2335</v>
      </c>
      <c r="B423" s="6" t="s">
        <v>145</v>
      </c>
      <c r="C423" s="6" t="s">
        <v>645</v>
      </c>
      <c r="D423" s="2" t="s">
        <v>1644</v>
      </c>
      <c r="E423" s="2" t="s">
        <v>1645</v>
      </c>
      <c r="F423" s="6" t="s">
        <v>1652</v>
      </c>
      <c r="G423" s="2" t="s">
        <v>1647</v>
      </c>
      <c r="H423" s="2" t="s">
        <v>167</v>
      </c>
      <c r="I423" s="31">
        <v>13.99</v>
      </c>
      <c r="J423" s="38">
        <v>0.75</v>
      </c>
      <c r="K423" s="108">
        <f t="shared" si="20"/>
        <v>24.482500000000002</v>
      </c>
      <c r="L423" s="108">
        <f t="shared" si="18"/>
        <v>29.379000000000001</v>
      </c>
      <c r="M423" s="32" t="s">
        <v>394</v>
      </c>
      <c r="N423" s="109">
        <f t="shared" si="19"/>
        <v>24.482500000000002</v>
      </c>
    </row>
    <row r="424" spans="1:14" x14ac:dyDescent="0.25">
      <c r="A424" s="80" t="s">
        <v>2336</v>
      </c>
      <c r="B424" s="6" t="s">
        <v>145</v>
      </c>
      <c r="C424" s="6" t="s">
        <v>645</v>
      </c>
      <c r="D424" s="2" t="s">
        <v>1644</v>
      </c>
      <c r="E424" s="2" t="s">
        <v>1645</v>
      </c>
      <c r="F424" s="6" t="s">
        <v>1653</v>
      </c>
      <c r="G424" s="2" t="s">
        <v>1647</v>
      </c>
      <c r="H424" s="2" t="s">
        <v>167</v>
      </c>
      <c r="I424" s="31">
        <v>13.99</v>
      </c>
      <c r="J424" s="38">
        <v>0.75</v>
      </c>
      <c r="K424" s="108">
        <f t="shared" si="20"/>
        <v>24.482500000000002</v>
      </c>
      <c r="L424" s="108">
        <f t="shared" si="18"/>
        <v>29.379000000000001</v>
      </c>
      <c r="M424" s="32" t="s">
        <v>394</v>
      </c>
      <c r="N424" s="109">
        <f t="shared" si="19"/>
        <v>24.482500000000002</v>
      </c>
    </row>
    <row r="425" spans="1:14" x14ac:dyDescent="0.25">
      <c r="A425" s="80" t="s">
        <v>2337</v>
      </c>
      <c r="B425" s="6" t="s">
        <v>145</v>
      </c>
      <c r="C425" s="6" t="s">
        <v>645</v>
      </c>
      <c r="D425" s="2" t="s">
        <v>1644</v>
      </c>
      <c r="E425" s="2" t="s">
        <v>1645</v>
      </c>
      <c r="F425" s="6" t="s">
        <v>1654</v>
      </c>
      <c r="G425" s="2" t="s">
        <v>1647</v>
      </c>
      <c r="H425" s="2" t="s">
        <v>167</v>
      </c>
      <c r="I425" s="31">
        <v>13.99</v>
      </c>
      <c r="J425" s="38">
        <v>0.75</v>
      </c>
      <c r="K425" s="108">
        <f t="shared" si="20"/>
        <v>24.482500000000002</v>
      </c>
      <c r="L425" s="108">
        <f t="shared" si="18"/>
        <v>29.379000000000001</v>
      </c>
      <c r="M425" s="32" t="s">
        <v>394</v>
      </c>
      <c r="N425" s="109">
        <f t="shared" si="19"/>
        <v>24.482500000000002</v>
      </c>
    </row>
    <row r="426" spans="1:14" x14ac:dyDescent="0.25">
      <c r="A426" s="80" t="s">
        <v>2338</v>
      </c>
      <c r="B426" s="6" t="s">
        <v>145</v>
      </c>
      <c r="C426" s="6" t="s">
        <v>645</v>
      </c>
      <c r="D426" s="2" t="s">
        <v>1644</v>
      </c>
      <c r="E426" s="2" t="s">
        <v>1645</v>
      </c>
      <c r="F426" s="6" t="s">
        <v>1655</v>
      </c>
      <c r="G426" s="2" t="s">
        <v>1647</v>
      </c>
      <c r="H426" s="2" t="s">
        <v>167</v>
      </c>
      <c r="I426" s="31">
        <v>13.99</v>
      </c>
      <c r="J426" s="38">
        <v>0.75</v>
      </c>
      <c r="K426" s="108">
        <f t="shared" si="20"/>
        <v>24.482500000000002</v>
      </c>
      <c r="L426" s="108">
        <f t="shared" si="18"/>
        <v>29.379000000000001</v>
      </c>
      <c r="M426" s="32" t="s">
        <v>394</v>
      </c>
      <c r="N426" s="109">
        <f t="shared" si="19"/>
        <v>24.482500000000002</v>
      </c>
    </row>
    <row r="427" spans="1:14" x14ac:dyDescent="0.25">
      <c r="A427" s="80" t="s">
        <v>2339</v>
      </c>
      <c r="B427" s="6" t="s">
        <v>145</v>
      </c>
      <c r="C427" s="6" t="s">
        <v>645</v>
      </c>
      <c r="D427" s="2" t="s">
        <v>1644</v>
      </c>
      <c r="E427" s="2" t="s">
        <v>1645</v>
      </c>
      <c r="F427" s="6" t="s">
        <v>1656</v>
      </c>
      <c r="G427" s="2" t="s">
        <v>1647</v>
      </c>
      <c r="H427" s="2" t="s">
        <v>167</v>
      </c>
      <c r="I427" s="31">
        <v>13.99</v>
      </c>
      <c r="J427" s="38">
        <v>0.75</v>
      </c>
      <c r="K427" s="108">
        <f t="shared" si="20"/>
        <v>24.482500000000002</v>
      </c>
      <c r="L427" s="108">
        <f t="shared" si="18"/>
        <v>29.379000000000001</v>
      </c>
      <c r="M427" s="32" t="s">
        <v>394</v>
      </c>
      <c r="N427" s="109">
        <f t="shared" si="19"/>
        <v>24.482500000000002</v>
      </c>
    </row>
    <row r="428" spans="1:14" x14ac:dyDescent="0.25">
      <c r="A428" s="80" t="s">
        <v>2340</v>
      </c>
      <c r="B428" s="6" t="s">
        <v>145</v>
      </c>
      <c r="C428" s="6" t="s">
        <v>645</v>
      </c>
      <c r="D428" s="2" t="s">
        <v>1644</v>
      </c>
      <c r="E428" s="2" t="s">
        <v>1645</v>
      </c>
      <c r="F428" s="6" t="s">
        <v>1657</v>
      </c>
      <c r="G428" s="2" t="s">
        <v>1647</v>
      </c>
      <c r="H428" s="2" t="s">
        <v>167</v>
      </c>
      <c r="I428" s="31">
        <v>13.99</v>
      </c>
      <c r="J428" s="38">
        <v>0.75</v>
      </c>
      <c r="K428" s="108">
        <f t="shared" si="20"/>
        <v>24.482500000000002</v>
      </c>
      <c r="L428" s="108">
        <f t="shared" si="18"/>
        <v>29.379000000000001</v>
      </c>
      <c r="M428" s="32" t="s">
        <v>394</v>
      </c>
      <c r="N428" s="109">
        <f t="shared" si="19"/>
        <v>24.482500000000002</v>
      </c>
    </row>
    <row r="429" spans="1:14" x14ac:dyDescent="0.25">
      <c r="A429" s="80" t="s">
        <v>2341</v>
      </c>
      <c r="B429" s="6" t="s">
        <v>145</v>
      </c>
      <c r="C429" s="6" t="s">
        <v>645</v>
      </c>
      <c r="D429" s="2" t="s">
        <v>1644</v>
      </c>
      <c r="E429" s="2" t="s">
        <v>1645</v>
      </c>
      <c r="F429" s="6" t="s">
        <v>1658</v>
      </c>
      <c r="G429" s="2" t="s">
        <v>1647</v>
      </c>
      <c r="H429" s="2" t="s">
        <v>167</v>
      </c>
      <c r="I429" s="31">
        <v>13.99</v>
      </c>
      <c r="J429" s="38">
        <v>0.75</v>
      </c>
      <c r="K429" s="108">
        <f t="shared" si="20"/>
        <v>24.482500000000002</v>
      </c>
      <c r="L429" s="108">
        <f t="shared" si="18"/>
        <v>29.379000000000001</v>
      </c>
      <c r="M429" s="32" t="s">
        <v>394</v>
      </c>
      <c r="N429" s="109">
        <f t="shared" si="19"/>
        <v>24.482500000000002</v>
      </c>
    </row>
    <row r="430" spans="1:14" x14ac:dyDescent="0.25">
      <c r="A430" s="80" t="s">
        <v>2342</v>
      </c>
      <c r="B430" s="6" t="s">
        <v>145</v>
      </c>
      <c r="C430" s="6" t="s">
        <v>645</v>
      </c>
      <c r="D430" s="2" t="s">
        <v>1644</v>
      </c>
      <c r="E430" s="2" t="s">
        <v>1645</v>
      </c>
      <c r="F430" s="6" t="s">
        <v>1659</v>
      </c>
      <c r="G430" s="2" t="s">
        <v>1647</v>
      </c>
      <c r="H430" s="2" t="s">
        <v>167</v>
      </c>
      <c r="I430" s="31">
        <v>13.99</v>
      </c>
      <c r="J430" s="38">
        <v>0.75</v>
      </c>
      <c r="K430" s="108">
        <f t="shared" si="20"/>
        <v>24.482500000000002</v>
      </c>
      <c r="L430" s="108">
        <f t="shared" si="18"/>
        <v>29.379000000000001</v>
      </c>
      <c r="M430" s="32" t="s">
        <v>394</v>
      </c>
      <c r="N430" s="109">
        <f t="shared" si="19"/>
        <v>24.482500000000002</v>
      </c>
    </row>
    <row r="431" spans="1:14" x14ac:dyDescent="0.25">
      <c r="A431" s="80" t="s">
        <v>2343</v>
      </c>
      <c r="B431" s="6" t="s">
        <v>145</v>
      </c>
      <c r="C431" s="6" t="s">
        <v>645</v>
      </c>
      <c r="D431" s="2" t="s">
        <v>1644</v>
      </c>
      <c r="E431" s="2" t="s">
        <v>1645</v>
      </c>
      <c r="F431" s="6" t="s">
        <v>1660</v>
      </c>
      <c r="G431" s="2" t="s">
        <v>1647</v>
      </c>
      <c r="H431" s="2" t="s">
        <v>167</v>
      </c>
      <c r="I431" s="31">
        <v>13.99</v>
      </c>
      <c r="J431" s="38">
        <v>0.75</v>
      </c>
      <c r="K431" s="108">
        <f t="shared" si="20"/>
        <v>24.482500000000002</v>
      </c>
      <c r="L431" s="108">
        <f t="shared" si="18"/>
        <v>29.379000000000001</v>
      </c>
      <c r="M431" s="32" t="s">
        <v>394</v>
      </c>
      <c r="N431" s="109">
        <f t="shared" si="19"/>
        <v>24.482500000000002</v>
      </c>
    </row>
    <row r="432" spans="1:14" x14ac:dyDescent="0.25">
      <c r="A432" s="80" t="s">
        <v>2344</v>
      </c>
      <c r="B432" s="6" t="s">
        <v>145</v>
      </c>
      <c r="C432" s="6" t="s">
        <v>645</v>
      </c>
      <c r="D432" s="2" t="s">
        <v>1644</v>
      </c>
      <c r="E432" s="2" t="s">
        <v>1645</v>
      </c>
      <c r="F432" s="6" t="s">
        <v>1661</v>
      </c>
      <c r="G432" s="2" t="s">
        <v>1647</v>
      </c>
      <c r="H432" s="2" t="s">
        <v>167</v>
      </c>
      <c r="I432" s="31">
        <v>13.99</v>
      </c>
      <c r="J432" s="38">
        <v>0.75</v>
      </c>
      <c r="K432" s="108">
        <f t="shared" si="20"/>
        <v>24.482500000000002</v>
      </c>
      <c r="L432" s="108">
        <f t="shared" si="18"/>
        <v>29.379000000000001</v>
      </c>
      <c r="M432" s="32" t="s">
        <v>394</v>
      </c>
      <c r="N432" s="109">
        <f t="shared" si="19"/>
        <v>24.482500000000002</v>
      </c>
    </row>
    <row r="433" spans="1:14" x14ac:dyDescent="0.25">
      <c r="A433" s="80" t="s">
        <v>2345</v>
      </c>
      <c r="B433" s="6" t="s">
        <v>145</v>
      </c>
      <c r="C433" s="6" t="s">
        <v>645</v>
      </c>
      <c r="D433" s="2" t="s">
        <v>1644</v>
      </c>
      <c r="E433" s="2" t="s">
        <v>1645</v>
      </c>
      <c r="F433" s="6" t="s">
        <v>1662</v>
      </c>
      <c r="G433" s="2" t="s">
        <v>1647</v>
      </c>
      <c r="H433" s="2" t="s">
        <v>167</v>
      </c>
      <c r="I433" s="31">
        <v>13.99</v>
      </c>
      <c r="J433" s="38">
        <v>0.75</v>
      </c>
      <c r="K433" s="108">
        <f t="shared" si="20"/>
        <v>24.482500000000002</v>
      </c>
      <c r="L433" s="108">
        <f t="shared" si="18"/>
        <v>29.379000000000001</v>
      </c>
      <c r="M433" s="32" t="s">
        <v>394</v>
      </c>
      <c r="N433" s="109">
        <f t="shared" si="19"/>
        <v>24.482500000000002</v>
      </c>
    </row>
    <row r="434" spans="1:14" x14ac:dyDescent="0.25">
      <c r="A434" s="80" t="s">
        <v>2346</v>
      </c>
      <c r="B434" s="6" t="s">
        <v>145</v>
      </c>
      <c r="C434" s="6" t="s">
        <v>645</v>
      </c>
      <c r="D434" s="2" t="s">
        <v>1644</v>
      </c>
      <c r="E434" s="2" t="s">
        <v>1663</v>
      </c>
      <c r="F434" s="28" t="s">
        <v>1664</v>
      </c>
      <c r="G434" s="22" t="s">
        <v>1665</v>
      </c>
      <c r="H434" s="2" t="s">
        <v>167</v>
      </c>
      <c r="I434" s="31">
        <v>6.57</v>
      </c>
      <c r="J434" s="38">
        <v>0.75</v>
      </c>
      <c r="K434" s="108">
        <f t="shared" si="20"/>
        <v>11.4975</v>
      </c>
      <c r="L434" s="108">
        <f t="shared" si="18"/>
        <v>13.797000000000001</v>
      </c>
      <c r="M434" s="32" t="s">
        <v>394</v>
      </c>
      <c r="N434" s="109">
        <f t="shared" si="19"/>
        <v>11.4975</v>
      </c>
    </row>
    <row r="435" spans="1:14" x14ac:dyDescent="0.25">
      <c r="A435" s="80" t="s">
        <v>2347</v>
      </c>
      <c r="B435" s="6" t="s">
        <v>145</v>
      </c>
      <c r="C435" s="6" t="s">
        <v>645</v>
      </c>
      <c r="D435" s="2" t="s">
        <v>1644</v>
      </c>
      <c r="E435" s="2" t="s">
        <v>1663</v>
      </c>
      <c r="F435" s="28" t="s">
        <v>1666</v>
      </c>
      <c r="G435" s="22" t="s">
        <v>1665</v>
      </c>
      <c r="H435" s="2" t="s">
        <v>167</v>
      </c>
      <c r="I435" s="31">
        <v>6.57</v>
      </c>
      <c r="J435" s="38">
        <v>0.75</v>
      </c>
      <c r="K435" s="108">
        <f t="shared" si="20"/>
        <v>11.4975</v>
      </c>
      <c r="L435" s="108">
        <f t="shared" si="18"/>
        <v>13.797000000000001</v>
      </c>
      <c r="M435" s="32" t="s">
        <v>394</v>
      </c>
      <c r="N435" s="109">
        <f t="shared" si="19"/>
        <v>11.4975</v>
      </c>
    </row>
    <row r="436" spans="1:14" x14ac:dyDescent="0.25">
      <c r="A436" s="80" t="s">
        <v>2348</v>
      </c>
      <c r="B436" s="6" t="s">
        <v>145</v>
      </c>
      <c r="C436" s="6" t="s">
        <v>645</v>
      </c>
      <c r="D436" s="2" t="s">
        <v>1644</v>
      </c>
      <c r="E436" s="2" t="s">
        <v>1663</v>
      </c>
      <c r="F436" s="28" t="s">
        <v>1667</v>
      </c>
      <c r="G436" s="22" t="s">
        <v>1665</v>
      </c>
      <c r="H436" s="2" t="s">
        <v>167</v>
      </c>
      <c r="I436" s="31">
        <v>6.57</v>
      </c>
      <c r="J436" s="38">
        <v>0.75</v>
      </c>
      <c r="K436" s="108">
        <f t="shared" si="20"/>
        <v>11.4975</v>
      </c>
      <c r="L436" s="108">
        <f t="shared" si="18"/>
        <v>13.797000000000001</v>
      </c>
      <c r="M436" s="32" t="s">
        <v>394</v>
      </c>
      <c r="N436" s="109">
        <f t="shared" si="19"/>
        <v>11.4975</v>
      </c>
    </row>
    <row r="437" spans="1:14" x14ac:dyDescent="0.25">
      <c r="A437" s="80" t="s">
        <v>2349</v>
      </c>
      <c r="B437" s="6" t="s">
        <v>145</v>
      </c>
      <c r="C437" s="6" t="s">
        <v>645</v>
      </c>
      <c r="D437" s="2" t="s">
        <v>1644</v>
      </c>
      <c r="E437" s="2" t="s">
        <v>1663</v>
      </c>
      <c r="F437" s="28" t="s">
        <v>1668</v>
      </c>
      <c r="G437" s="22" t="s">
        <v>1665</v>
      </c>
      <c r="H437" s="2" t="s">
        <v>167</v>
      </c>
      <c r="I437" s="31">
        <v>6.57</v>
      </c>
      <c r="J437" s="38">
        <v>0.75</v>
      </c>
      <c r="K437" s="108">
        <f t="shared" si="20"/>
        <v>11.4975</v>
      </c>
      <c r="L437" s="108">
        <f t="shared" si="18"/>
        <v>13.797000000000001</v>
      </c>
      <c r="M437" s="32" t="s">
        <v>394</v>
      </c>
      <c r="N437" s="109">
        <f t="shared" si="19"/>
        <v>11.4975</v>
      </c>
    </row>
    <row r="438" spans="1:14" x14ac:dyDescent="0.25">
      <c r="A438" s="80" t="s">
        <v>2350</v>
      </c>
      <c r="B438" s="6" t="s">
        <v>145</v>
      </c>
      <c r="C438" s="6" t="s">
        <v>645</v>
      </c>
      <c r="D438" s="2" t="s">
        <v>1644</v>
      </c>
      <c r="E438" s="2" t="s">
        <v>1663</v>
      </c>
      <c r="F438" s="28" t="s">
        <v>1669</v>
      </c>
      <c r="G438" s="22" t="s">
        <v>1665</v>
      </c>
      <c r="H438" s="2" t="s">
        <v>167</v>
      </c>
      <c r="I438" s="31">
        <v>6.57</v>
      </c>
      <c r="J438" s="38">
        <v>0.75</v>
      </c>
      <c r="K438" s="108">
        <f t="shared" si="20"/>
        <v>11.4975</v>
      </c>
      <c r="L438" s="108">
        <f t="shared" si="18"/>
        <v>13.797000000000001</v>
      </c>
      <c r="M438" s="32" t="s">
        <v>394</v>
      </c>
      <c r="N438" s="109">
        <f t="shared" si="19"/>
        <v>11.4975</v>
      </c>
    </row>
    <row r="439" spans="1:14" x14ac:dyDescent="0.25">
      <c r="A439" s="80" t="s">
        <v>2351</v>
      </c>
      <c r="B439" s="6" t="s">
        <v>145</v>
      </c>
      <c r="C439" s="6" t="s">
        <v>645</v>
      </c>
      <c r="D439" s="2" t="s">
        <v>1644</v>
      </c>
      <c r="E439" s="2" t="s">
        <v>1663</v>
      </c>
      <c r="F439" s="28" t="s">
        <v>1670</v>
      </c>
      <c r="G439" s="22" t="s">
        <v>1665</v>
      </c>
      <c r="H439" s="2" t="s">
        <v>167</v>
      </c>
      <c r="I439" s="31">
        <v>6.57</v>
      </c>
      <c r="J439" s="38">
        <v>0.75</v>
      </c>
      <c r="K439" s="108">
        <f t="shared" si="20"/>
        <v>11.4975</v>
      </c>
      <c r="L439" s="108">
        <f t="shared" si="18"/>
        <v>13.797000000000001</v>
      </c>
      <c r="M439" s="32" t="s">
        <v>394</v>
      </c>
      <c r="N439" s="109">
        <f t="shared" si="19"/>
        <v>11.4975</v>
      </c>
    </row>
    <row r="440" spans="1:14" x14ac:dyDescent="0.25">
      <c r="A440" s="80" t="s">
        <v>2352</v>
      </c>
      <c r="B440" s="6" t="s">
        <v>145</v>
      </c>
      <c r="C440" s="6" t="s">
        <v>645</v>
      </c>
      <c r="D440" s="2" t="s">
        <v>1644</v>
      </c>
      <c r="E440" s="39" t="s">
        <v>1663</v>
      </c>
      <c r="F440" s="28" t="s">
        <v>1671</v>
      </c>
      <c r="G440" s="22" t="s">
        <v>1665</v>
      </c>
      <c r="H440" s="2" t="s">
        <v>167</v>
      </c>
      <c r="I440" s="31">
        <v>6.57</v>
      </c>
      <c r="J440" s="38">
        <v>0.75</v>
      </c>
      <c r="K440" s="108">
        <f t="shared" si="20"/>
        <v>11.4975</v>
      </c>
      <c r="L440" s="108">
        <f t="shared" si="18"/>
        <v>13.797000000000001</v>
      </c>
      <c r="M440" s="32" t="s">
        <v>394</v>
      </c>
      <c r="N440" s="109">
        <f t="shared" si="19"/>
        <v>11.4975</v>
      </c>
    </row>
    <row r="441" spans="1:14" x14ac:dyDescent="0.25">
      <c r="A441" s="80" t="s">
        <v>2353</v>
      </c>
      <c r="B441" s="6" t="s">
        <v>145</v>
      </c>
      <c r="C441" s="6" t="s">
        <v>645</v>
      </c>
      <c r="D441" s="2" t="s">
        <v>1644</v>
      </c>
      <c r="E441" s="39" t="s">
        <v>1663</v>
      </c>
      <c r="F441" s="28" t="s">
        <v>1672</v>
      </c>
      <c r="G441" s="22" t="s">
        <v>1665</v>
      </c>
      <c r="H441" s="2" t="s">
        <v>167</v>
      </c>
      <c r="I441" s="31">
        <v>6.57</v>
      </c>
      <c r="J441" s="38">
        <v>0.75</v>
      </c>
      <c r="K441" s="108">
        <f t="shared" si="20"/>
        <v>11.4975</v>
      </c>
      <c r="L441" s="108">
        <f t="shared" si="18"/>
        <v>13.797000000000001</v>
      </c>
      <c r="M441" s="32" t="s">
        <v>394</v>
      </c>
      <c r="N441" s="109">
        <f t="shared" si="19"/>
        <v>11.4975</v>
      </c>
    </row>
    <row r="442" spans="1:14" x14ac:dyDescent="0.25">
      <c r="A442" s="80" t="s">
        <v>2354</v>
      </c>
      <c r="B442" s="6" t="s">
        <v>145</v>
      </c>
      <c r="C442" s="6" t="s">
        <v>645</v>
      </c>
      <c r="D442" s="2" t="s">
        <v>1644</v>
      </c>
      <c r="E442" s="39" t="s">
        <v>1663</v>
      </c>
      <c r="F442" s="28" t="s">
        <v>1673</v>
      </c>
      <c r="G442" s="22" t="s">
        <v>1665</v>
      </c>
      <c r="H442" s="2" t="s">
        <v>167</v>
      </c>
      <c r="I442" s="31">
        <v>6.57</v>
      </c>
      <c r="J442" s="38">
        <v>0.75</v>
      </c>
      <c r="K442" s="108">
        <f t="shared" si="20"/>
        <v>11.4975</v>
      </c>
      <c r="L442" s="108">
        <f t="shared" si="18"/>
        <v>13.797000000000001</v>
      </c>
      <c r="M442" s="32" t="s">
        <v>394</v>
      </c>
      <c r="N442" s="109">
        <f t="shared" si="19"/>
        <v>11.4975</v>
      </c>
    </row>
    <row r="443" spans="1:14" x14ac:dyDescent="0.25">
      <c r="A443" s="80" t="s">
        <v>2355</v>
      </c>
      <c r="B443" s="6" t="s">
        <v>145</v>
      </c>
      <c r="C443" s="6" t="s">
        <v>645</v>
      </c>
      <c r="D443" s="2" t="s">
        <v>1644</v>
      </c>
      <c r="E443" s="39" t="s">
        <v>1663</v>
      </c>
      <c r="F443" s="28" t="s">
        <v>1674</v>
      </c>
      <c r="G443" s="22" t="s">
        <v>1665</v>
      </c>
      <c r="H443" s="2" t="s">
        <v>167</v>
      </c>
      <c r="I443" s="31">
        <v>6.57</v>
      </c>
      <c r="J443" s="38">
        <v>0.75</v>
      </c>
      <c r="K443" s="108">
        <f t="shared" si="20"/>
        <v>11.4975</v>
      </c>
      <c r="L443" s="108">
        <f t="shared" si="18"/>
        <v>13.797000000000001</v>
      </c>
      <c r="M443" s="32" t="s">
        <v>394</v>
      </c>
      <c r="N443" s="109">
        <f t="shared" si="19"/>
        <v>11.4975</v>
      </c>
    </row>
    <row r="444" spans="1:14" x14ac:dyDescent="0.25">
      <c r="A444" s="80" t="s">
        <v>2356</v>
      </c>
      <c r="B444" s="6" t="s">
        <v>145</v>
      </c>
      <c r="C444" s="6" t="s">
        <v>645</v>
      </c>
      <c r="D444" s="2" t="s">
        <v>1644</v>
      </c>
      <c r="E444" s="39" t="s">
        <v>1663</v>
      </c>
      <c r="F444" s="28" t="s">
        <v>1675</v>
      </c>
      <c r="G444" s="22" t="s">
        <v>1665</v>
      </c>
      <c r="H444" s="2" t="s">
        <v>167</v>
      </c>
      <c r="I444" s="31">
        <v>6.57</v>
      </c>
      <c r="J444" s="38">
        <v>0.75</v>
      </c>
      <c r="K444" s="108">
        <f t="shared" si="20"/>
        <v>11.4975</v>
      </c>
      <c r="L444" s="108">
        <f t="shared" si="18"/>
        <v>13.797000000000001</v>
      </c>
      <c r="M444" s="32" t="s">
        <v>394</v>
      </c>
      <c r="N444" s="109">
        <f t="shared" si="19"/>
        <v>11.4975</v>
      </c>
    </row>
    <row r="445" spans="1:14" x14ac:dyDescent="0.25">
      <c r="A445" s="80" t="s">
        <v>2357</v>
      </c>
      <c r="B445" s="6" t="s">
        <v>145</v>
      </c>
      <c r="C445" s="6" t="s">
        <v>645</v>
      </c>
      <c r="D445" s="2" t="s">
        <v>1644</v>
      </c>
      <c r="E445" s="39" t="s">
        <v>1663</v>
      </c>
      <c r="F445" s="28" t="s">
        <v>1676</v>
      </c>
      <c r="G445" s="22" t="s">
        <v>1665</v>
      </c>
      <c r="H445" s="2" t="s">
        <v>167</v>
      </c>
      <c r="I445" s="31">
        <v>6.57</v>
      </c>
      <c r="J445" s="38">
        <v>0.75</v>
      </c>
      <c r="K445" s="108">
        <f t="shared" si="20"/>
        <v>11.4975</v>
      </c>
      <c r="L445" s="108">
        <f t="shared" si="18"/>
        <v>13.797000000000001</v>
      </c>
      <c r="M445" s="32" t="s">
        <v>394</v>
      </c>
      <c r="N445" s="109">
        <f t="shared" si="19"/>
        <v>11.4975</v>
      </c>
    </row>
    <row r="446" spans="1:14" x14ac:dyDescent="0.25">
      <c r="A446" s="80" t="s">
        <v>2358</v>
      </c>
      <c r="B446" s="6" t="s">
        <v>145</v>
      </c>
      <c r="C446" s="6" t="s">
        <v>645</v>
      </c>
      <c r="D446" s="2" t="s">
        <v>1644</v>
      </c>
      <c r="E446" s="39" t="s">
        <v>1663</v>
      </c>
      <c r="F446" s="28" t="s">
        <v>1677</v>
      </c>
      <c r="G446" s="22" t="s">
        <v>1665</v>
      </c>
      <c r="H446" s="2" t="s">
        <v>167</v>
      </c>
      <c r="I446" s="31">
        <v>6.57</v>
      </c>
      <c r="J446" s="38">
        <v>0.75</v>
      </c>
      <c r="K446" s="108">
        <f t="shared" si="20"/>
        <v>11.4975</v>
      </c>
      <c r="L446" s="108">
        <f t="shared" si="18"/>
        <v>13.797000000000001</v>
      </c>
      <c r="M446" s="32" t="s">
        <v>394</v>
      </c>
      <c r="N446" s="109">
        <f t="shared" si="19"/>
        <v>11.4975</v>
      </c>
    </row>
    <row r="447" spans="1:14" x14ac:dyDescent="0.25">
      <c r="A447" s="80" t="s">
        <v>2359</v>
      </c>
      <c r="B447" s="6" t="s">
        <v>145</v>
      </c>
      <c r="C447" s="6" t="s">
        <v>645</v>
      </c>
      <c r="D447" s="2" t="s">
        <v>1644</v>
      </c>
      <c r="E447" s="39" t="s">
        <v>1663</v>
      </c>
      <c r="F447" s="28" t="s">
        <v>1678</v>
      </c>
      <c r="G447" s="22" t="s">
        <v>1665</v>
      </c>
      <c r="H447" s="2" t="s">
        <v>167</v>
      </c>
      <c r="I447" s="31">
        <v>6.57</v>
      </c>
      <c r="J447" s="38">
        <v>0.75</v>
      </c>
      <c r="K447" s="108">
        <f t="shared" si="20"/>
        <v>11.4975</v>
      </c>
      <c r="L447" s="108">
        <f t="shared" si="18"/>
        <v>13.797000000000001</v>
      </c>
      <c r="M447" s="32" t="s">
        <v>394</v>
      </c>
      <c r="N447" s="109">
        <f t="shared" si="19"/>
        <v>11.4975</v>
      </c>
    </row>
    <row r="448" spans="1:14" x14ac:dyDescent="0.25">
      <c r="A448" s="80" t="s">
        <v>2360</v>
      </c>
      <c r="B448" s="6" t="s">
        <v>145</v>
      </c>
      <c r="C448" s="6" t="s">
        <v>645</v>
      </c>
      <c r="D448" s="2" t="s">
        <v>1644</v>
      </c>
      <c r="E448" s="2" t="s">
        <v>1679</v>
      </c>
      <c r="F448" s="28" t="s">
        <v>1680</v>
      </c>
      <c r="G448" s="22" t="s">
        <v>1681</v>
      </c>
      <c r="H448" s="2" t="s">
        <v>167</v>
      </c>
      <c r="I448" s="31">
        <v>11.95</v>
      </c>
      <c r="J448" s="38">
        <v>0.75</v>
      </c>
      <c r="K448" s="108">
        <f t="shared" si="20"/>
        <v>20.912499999999998</v>
      </c>
      <c r="L448" s="108">
        <f t="shared" si="18"/>
        <v>25.094999999999995</v>
      </c>
      <c r="M448" s="32" t="s">
        <v>394</v>
      </c>
      <c r="N448" s="109">
        <f t="shared" si="19"/>
        <v>20.912499999999998</v>
      </c>
    </row>
    <row r="449" spans="1:14" x14ac:dyDescent="0.25">
      <c r="A449" s="80" t="s">
        <v>2361</v>
      </c>
      <c r="B449" s="6" t="s">
        <v>145</v>
      </c>
      <c r="C449" s="6" t="s">
        <v>645</v>
      </c>
      <c r="D449" s="2" t="s">
        <v>1644</v>
      </c>
      <c r="E449" s="2" t="s">
        <v>1679</v>
      </c>
      <c r="F449" s="28" t="s">
        <v>1682</v>
      </c>
      <c r="G449" s="22" t="s">
        <v>1681</v>
      </c>
      <c r="H449" s="2" t="s">
        <v>167</v>
      </c>
      <c r="I449" s="31">
        <v>11.95</v>
      </c>
      <c r="J449" s="38">
        <v>0.75</v>
      </c>
      <c r="K449" s="108">
        <f t="shared" si="20"/>
        <v>20.912499999999998</v>
      </c>
      <c r="L449" s="108">
        <f t="shared" si="18"/>
        <v>25.094999999999995</v>
      </c>
      <c r="M449" s="32" t="s">
        <v>394</v>
      </c>
      <c r="N449" s="109">
        <f t="shared" si="19"/>
        <v>20.912499999999998</v>
      </c>
    </row>
    <row r="450" spans="1:14" x14ac:dyDescent="0.25">
      <c r="A450" s="80" t="s">
        <v>2362</v>
      </c>
      <c r="B450" s="6" t="s">
        <v>145</v>
      </c>
      <c r="C450" s="6" t="s">
        <v>645</v>
      </c>
      <c r="D450" s="2" t="s">
        <v>1644</v>
      </c>
      <c r="E450" s="2" t="s">
        <v>1679</v>
      </c>
      <c r="F450" s="28" t="s">
        <v>1683</v>
      </c>
      <c r="G450" s="22" t="s">
        <v>1681</v>
      </c>
      <c r="H450" s="2" t="s">
        <v>167</v>
      </c>
      <c r="I450" s="31">
        <v>11.95</v>
      </c>
      <c r="J450" s="38">
        <v>0.75</v>
      </c>
      <c r="K450" s="108">
        <f t="shared" si="20"/>
        <v>20.912499999999998</v>
      </c>
      <c r="L450" s="108">
        <f t="shared" si="18"/>
        <v>25.094999999999995</v>
      </c>
      <c r="M450" s="32" t="s">
        <v>394</v>
      </c>
      <c r="N450" s="109">
        <f t="shared" si="19"/>
        <v>20.912499999999998</v>
      </c>
    </row>
    <row r="451" spans="1:14" x14ac:dyDescent="0.25">
      <c r="A451" s="80" t="s">
        <v>2363</v>
      </c>
      <c r="B451" s="6" t="s">
        <v>145</v>
      </c>
      <c r="C451" s="6" t="s">
        <v>645</v>
      </c>
      <c r="D451" s="2" t="s">
        <v>1644</v>
      </c>
      <c r="E451" s="2" t="s">
        <v>1679</v>
      </c>
      <c r="F451" s="28" t="s">
        <v>1684</v>
      </c>
      <c r="G451" s="22" t="s">
        <v>1681</v>
      </c>
      <c r="H451" s="2" t="s">
        <v>167</v>
      </c>
      <c r="I451" s="31">
        <v>11.95</v>
      </c>
      <c r="J451" s="38">
        <v>0.75</v>
      </c>
      <c r="K451" s="108">
        <f t="shared" si="20"/>
        <v>20.912499999999998</v>
      </c>
      <c r="L451" s="108">
        <f t="shared" ref="L451:L514" si="21">K451*1.2</f>
        <v>25.094999999999995</v>
      </c>
      <c r="M451" s="32" t="s">
        <v>394</v>
      </c>
      <c r="N451" s="109">
        <f t="shared" ref="N451:N514" si="22">K451</f>
        <v>20.912499999999998</v>
      </c>
    </row>
    <row r="452" spans="1:14" x14ac:dyDescent="0.25">
      <c r="A452" s="80" t="s">
        <v>2364</v>
      </c>
      <c r="B452" s="6" t="s">
        <v>145</v>
      </c>
      <c r="C452" s="6" t="s">
        <v>645</v>
      </c>
      <c r="D452" s="2" t="s">
        <v>1644</v>
      </c>
      <c r="E452" s="2" t="s">
        <v>1679</v>
      </c>
      <c r="F452" s="28" t="s">
        <v>1685</v>
      </c>
      <c r="G452" s="22" t="s">
        <v>1681</v>
      </c>
      <c r="H452" s="2" t="s">
        <v>167</v>
      </c>
      <c r="I452" s="31">
        <v>11.95</v>
      </c>
      <c r="J452" s="38">
        <v>0.75</v>
      </c>
      <c r="K452" s="108">
        <f t="shared" si="20"/>
        <v>20.912499999999998</v>
      </c>
      <c r="L452" s="108">
        <f t="shared" si="21"/>
        <v>25.094999999999995</v>
      </c>
      <c r="M452" s="32" t="s">
        <v>394</v>
      </c>
      <c r="N452" s="109">
        <f t="shared" si="22"/>
        <v>20.912499999999998</v>
      </c>
    </row>
    <row r="453" spans="1:14" x14ac:dyDescent="0.25">
      <c r="A453" s="80" t="s">
        <v>2365</v>
      </c>
      <c r="B453" s="6" t="s">
        <v>145</v>
      </c>
      <c r="C453" s="6" t="s">
        <v>645</v>
      </c>
      <c r="D453" s="2" t="s">
        <v>1644</v>
      </c>
      <c r="E453" s="2" t="s">
        <v>1679</v>
      </c>
      <c r="F453" s="28" t="s">
        <v>1686</v>
      </c>
      <c r="G453" s="22" t="s">
        <v>1681</v>
      </c>
      <c r="H453" s="2" t="s">
        <v>167</v>
      </c>
      <c r="I453" s="31">
        <v>11.95</v>
      </c>
      <c r="J453" s="38">
        <v>0.75</v>
      </c>
      <c r="K453" s="108">
        <f t="shared" si="20"/>
        <v>20.912499999999998</v>
      </c>
      <c r="L453" s="108">
        <f t="shared" si="21"/>
        <v>25.094999999999995</v>
      </c>
      <c r="M453" s="32" t="s">
        <v>394</v>
      </c>
      <c r="N453" s="109">
        <f t="shared" si="22"/>
        <v>20.912499999999998</v>
      </c>
    </row>
    <row r="454" spans="1:14" x14ac:dyDescent="0.25">
      <c r="A454" s="80" t="s">
        <v>2366</v>
      </c>
      <c r="B454" s="6" t="s">
        <v>145</v>
      </c>
      <c r="C454" s="6" t="s">
        <v>645</v>
      </c>
      <c r="D454" s="2" t="s">
        <v>1644</v>
      </c>
      <c r="E454" s="2" t="s">
        <v>1679</v>
      </c>
      <c r="F454" s="28" t="s">
        <v>1687</v>
      </c>
      <c r="G454" s="22" t="s">
        <v>1681</v>
      </c>
      <c r="H454" s="2" t="s">
        <v>167</v>
      </c>
      <c r="I454" s="31">
        <v>11.95</v>
      </c>
      <c r="J454" s="38">
        <v>0.75</v>
      </c>
      <c r="K454" s="108">
        <f t="shared" si="20"/>
        <v>20.912499999999998</v>
      </c>
      <c r="L454" s="108">
        <f t="shared" si="21"/>
        <v>25.094999999999995</v>
      </c>
      <c r="M454" s="32" t="s">
        <v>394</v>
      </c>
      <c r="N454" s="109">
        <f t="shared" si="22"/>
        <v>20.912499999999998</v>
      </c>
    </row>
    <row r="455" spans="1:14" x14ac:dyDescent="0.25">
      <c r="A455" s="80" t="s">
        <v>2367</v>
      </c>
      <c r="B455" s="6" t="s">
        <v>145</v>
      </c>
      <c r="C455" s="6" t="s">
        <v>645</v>
      </c>
      <c r="D455" s="2" t="s">
        <v>1644</v>
      </c>
      <c r="E455" s="2" t="s">
        <v>1679</v>
      </c>
      <c r="F455" s="28" t="s">
        <v>1688</v>
      </c>
      <c r="G455" s="22" t="s">
        <v>1681</v>
      </c>
      <c r="H455" s="2" t="s">
        <v>167</v>
      </c>
      <c r="I455" s="31">
        <v>11.95</v>
      </c>
      <c r="J455" s="38">
        <v>0.75</v>
      </c>
      <c r="K455" s="108">
        <f t="shared" si="20"/>
        <v>20.912499999999998</v>
      </c>
      <c r="L455" s="108">
        <f t="shared" si="21"/>
        <v>25.094999999999995</v>
      </c>
      <c r="M455" s="32" t="s">
        <v>394</v>
      </c>
      <c r="N455" s="109">
        <f t="shared" si="22"/>
        <v>20.912499999999998</v>
      </c>
    </row>
    <row r="456" spans="1:14" x14ac:dyDescent="0.25">
      <c r="A456" s="80" t="s">
        <v>2368</v>
      </c>
      <c r="B456" s="6" t="s">
        <v>145</v>
      </c>
      <c r="C456" s="6" t="s">
        <v>645</v>
      </c>
      <c r="D456" s="2" t="s">
        <v>1644</v>
      </c>
      <c r="E456" s="2" t="s">
        <v>1679</v>
      </c>
      <c r="F456" s="28" t="s">
        <v>1689</v>
      </c>
      <c r="G456" s="22" t="s">
        <v>1681</v>
      </c>
      <c r="H456" s="2" t="s">
        <v>167</v>
      </c>
      <c r="I456" s="31">
        <v>11.95</v>
      </c>
      <c r="J456" s="38">
        <v>0.75</v>
      </c>
      <c r="K456" s="108">
        <f t="shared" si="20"/>
        <v>20.912499999999998</v>
      </c>
      <c r="L456" s="108">
        <f t="shared" si="21"/>
        <v>25.094999999999995</v>
      </c>
      <c r="M456" s="32" t="s">
        <v>394</v>
      </c>
      <c r="N456" s="109">
        <f t="shared" si="22"/>
        <v>20.912499999999998</v>
      </c>
    </row>
    <row r="457" spans="1:14" x14ac:dyDescent="0.25">
      <c r="A457" s="80" t="s">
        <v>2369</v>
      </c>
      <c r="B457" s="6" t="s">
        <v>145</v>
      </c>
      <c r="C457" s="6" t="s">
        <v>645</v>
      </c>
      <c r="D457" s="2" t="s">
        <v>1644</v>
      </c>
      <c r="E457" s="2" t="s">
        <v>1679</v>
      </c>
      <c r="F457" s="28" t="s">
        <v>1690</v>
      </c>
      <c r="G457" s="22" t="s">
        <v>1681</v>
      </c>
      <c r="H457" s="2" t="s">
        <v>167</v>
      </c>
      <c r="I457" s="31">
        <v>11.95</v>
      </c>
      <c r="J457" s="38">
        <v>0.75</v>
      </c>
      <c r="K457" s="108">
        <f t="shared" si="20"/>
        <v>20.912499999999998</v>
      </c>
      <c r="L457" s="108">
        <f t="shared" si="21"/>
        <v>25.094999999999995</v>
      </c>
      <c r="M457" s="32" t="s">
        <v>394</v>
      </c>
      <c r="N457" s="109">
        <f t="shared" si="22"/>
        <v>20.912499999999998</v>
      </c>
    </row>
    <row r="458" spans="1:14" x14ac:dyDescent="0.25">
      <c r="A458" s="80" t="s">
        <v>2370</v>
      </c>
      <c r="B458" s="6" t="s">
        <v>145</v>
      </c>
      <c r="C458" s="6" t="s">
        <v>645</v>
      </c>
      <c r="D458" s="2" t="s">
        <v>1644</v>
      </c>
      <c r="E458" s="2" t="s">
        <v>1691</v>
      </c>
      <c r="F458" s="28" t="s">
        <v>1692</v>
      </c>
      <c r="G458" s="22" t="s">
        <v>1693</v>
      </c>
      <c r="H458" s="2" t="s">
        <v>167</v>
      </c>
      <c r="I458" s="31">
        <v>3.97</v>
      </c>
      <c r="J458" s="38">
        <v>0.75</v>
      </c>
      <c r="K458" s="108">
        <f t="shared" si="20"/>
        <v>6.9475000000000007</v>
      </c>
      <c r="L458" s="108">
        <f t="shared" si="21"/>
        <v>8.3369999999999997</v>
      </c>
      <c r="M458" s="32" t="s">
        <v>394</v>
      </c>
      <c r="N458" s="109">
        <f t="shared" si="22"/>
        <v>6.9475000000000007</v>
      </c>
    </row>
    <row r="459" spans="1:14" x14ac:dyDescent="0.25">
      <c r="A459" s="80" t="s">
        <v>2371</v>
      </c>
      <c r="B459" s="6" t="s">
        <v>145</v>
      </c>
      <c r="C459" s="6" t="s">
        <v>645</v>
      </c>
      <c r="D459" s="2" t="s">
        <v>1644</v>
      </c>
      <c r="E459" s="2" t="s">
        <v>1691</v>
      </c>
      <c r="F459" s="28" t="s">
        <v>1694</v>
      </c>
      <c r="G459" s="22" t="s">
        <v>1693</v>
      </c>
      <c r="H459" s="2" t="s">
        <v>167</v>
      </c>
      <c r="I459" s="31">
        <v>3.97</v>
      </c>
      <c r="J459" s="38">
        <v>0.75</v>
      </c>
      <c r="K459" s="108">
        <f t="shared" si="20"/>
        <v>6.9475000000000007</v>
      </c>
      <c r="L459" s="108">
        <f t="shared" si="21"/>
        <v>8.3369999999999997</v>
      </c>
      <c r="M459" s="32" t="s">
        <v>394</v>
      </c>
      <c r="N459" s="109">
        <f t="shared" si="22"/>
        <v>6.9475000000000007</v>
      </c>
    </row>
    <row r="460" spans="1:14" x14ac:dyDescent="0.25">
      <c r="A460" s="80" t="s">
        <v>2372</v>
      </c>
      <c r="B460" s="6" t="s">
        <v>145</v>
      </c>
      <c r="C460" s="6" t="s">
        <v>645</v>
      </c>
      <c r="D460" s="2" t="s">
        <v>1644</v>
      </c>
      <c r="E460" s="2" t="s">
        <v>1691</v>
      </c>
      <c r="F460" s="28" t="s">
        <v>1695</v>
      </c>
      <c r="G460" s="22" t="s">
        <v>1693</v>
      </c>
      <c r="H460" s="2" t="s">
        <v>167</v>
      </c>
      <c r="I460" s="31">
        <v>3.97</v>
      </c>
      <c r="J460" s="38">
        <v>0.75</v>
      </c>
      <c r="K460" s="108">
        <f t="shared" si="20"/>
        <v>6.9475000000000007</v>
      </c>
      <c r="L460" s="108">
        <f t="shared" si="21"/>
        <v>8.3369999999999997</v>
      </c>
      <c r="M460" s="32" t="s">
        <v>394</v>
      </c>
      <c r="N460" s="109">
        <f t="shared" si="22"/>
        <v>6.9475000000000007</v>
      </c>
    </row>
    <row r="461" spans="1:14" x14ac:dyDescent="0.25">
      <c r="A461" s="80" t="s">
        <v>2373</v>
      </c>
      <c r="B461" s="6" t="s">
        <v>145</v>
      </c>
      <c r="C461" s="6" t="s">
        <v>645</v>
      </c>
      <c r="D461" s="2" t="s">
        <v>1644</v>
      </c>
      <c r="E461" s="2" t="s">
        <v>1691</v>
      </c>
      <c r="F461" s="28" t="s">
        <v>1696</v>
      </c>
      <c r="G461" s="22" t="s">
        <v>1693</v>
      </c>
      <c r="H461" s="2" t="s">
        <v>167</v>
      </c>
      <c r="I461" s="31">
        <v>3.97</v>
      </c>
      <c r="J461" s="38">
        <v>0.75</v>
      </c>
      <c r="K461" s="108">
        <f t="shared" si="20"/>
        <v>6.9475000000000007</v>
      </c>
      <c r="L461" s="108">
        <f t="shared" si="21"/>
        <v>8.3369999999999997</v>
      </c>
      <c r="M461" s="32" t="s">
        <v>394</v>
      </c>
      <c r="N461" s="109">
        <f t="shared" si="22"/>
        <v>6.9475000000000007</v>
      </c>
    </row>
    <row r="462" spans="1:14" x14ac:dyDescent="0.25">
      <c r="A462" s="80" t="s">
        <v>2374</v>
      </c>
      <c r="B462" s="6" t="s">
        <v>145</v>
      </c>
      <c r="C462" s="6" t="s">
        <v>645</v>
      </c>
      <c r="D462" s="2" t="s">
        <v>1644</v>
      </c>
      <c r="E462" s="2" t="s">
        <v>1691</v>
      </c>
      <c r="F462" s="28" t="s">
        <v>1697</v>
      </c>
      <c r="G462" s="22" t="s">
        <v>1693</v>
      </c>
      <c r="H462" s="2" t="s">
        <v>167</v>
      </c>
      <c r="I462" s="31">
        <v>3.97</v>
      </c>
      <c r="J462" s="38">
        <v>0.75</v>
      </c>
      <c r="K462" s="108">
        <f t="shared" si="20"/>
        <v>6.9475000000000007</v>
      </c>
      <c r="L462" s="108">
        <f t="shared" si="21"/>
        <v>8.3369999999999997</v>
      </c>
      <c r="M462" s="32" t="s">
        <v>394</v>
      </c>
      <c r="N462" s="109">
        <f t="shared" si="22"/>
        <v>6.9475000000000007</v>
      </c>
    </row>
    <row r="463" spans="1:14" x14ac:dyDescent="0.25">
      <c r="A463" s="80" t="s">
        <v>2375</v>
      </c>
      <c r="B463" s="6" t="s">
        <v>145</v>
      </c>
      <c r="C463" s="6" t="s">
        <v>645</v>
      </c>
      <c r="D463" s="2" t="s">
        <v>1644</v>
      </c>
      <c r="E463" s="2" t="s">
        <v>1691</v>
      </c>
      <c r="F463" s="28" t="s">
        <v>1698</v>
      </c>
      <c r="G463" s="22" t="s">
        <v>1693</v>
      </c>
      <c r="H463" s="2" t="s">
        <v>167</v>
      </c>
      <c r="I463" s="31">
        <v>3.97</v>
      </c>
      <c r="J463" s="38">
        <v>0.75</v>
      </c>
      <c r="K463" s="108">
        <f t="shared" ref="K463:K526" si="23">I463*1.75</f>
        <v>6.9475000000000007</v>
      </c>
      <c r="L463" s="108">
        <f t="shared" si="21"/>
        <v>8.3369999999999997</v>
      </c>
      <c r="M463" s="32" t="s">
        <v>394</v>
      </c>
      <c r="N463" s="109">
        <f t="shared" si="22"/>
        <v>6.9475000000000007</v>
      </c>
    </row>
    <row r="464" spans="1:14" x14ac:dyDescent="0.25">
      <c r="A464" s="80" t="s">
        <v>2376</v>
      </c>
      <c r="B464" s="6" t="s">
        <v>145</v>
      </c>
      <c r="C464" s="6" t="s">
        <v>645</v>
      </c>
      <c r="D464" s="2" t="s">
        <v>1644</v>
      </c>
      <c r="E464" s="2" t="s">
        <v>1691</v>
      </c>
      <c r="F464" s="28" t="s">
        <v>1699</v>
      </c>
      <c r="G464" s="22" t="s">
        <v>1693</v>
      </c>
      <c r="H464" s="2" t="s">
        <v>167</v>
      </c>
      <c r="I464" s="31">
        <v>3.97</v>
      </c>
      <c r="J464" s="38">
        <v>0.75</v>
      </c>
      <c r="K464" s="108">
        <f t="shared" si="23"/>
        <v>6.9475000000000007</v>
      </c>
      <c r="L464" s="108">
        <f t="shared" si="21"/>
        <v>8.3369999999999997</v>
      </c>
      <c r="M464" s="32" t="s">
        <v>394</v>
      </c>
      <c r="N464" s="109">
        <f t="shared" si="22"/>
        <v>6.9475000000000007</v>
      </c>
    </row>
    <row r="465" spans="1:14" x14ac:dyDescent="0.25">
      <c r="A465" s="80" t="s">
        <v>2377</v>
      </c>
      <c r="B465" s="6" t="s">
        <v>145</v>
      </c>
      <c r="C465" s="6" t="s">
        <v>645</v>
      </c>
      <c r="D465" s="2" t="s">
        <v>1644</v>
      </c>
      <c r="E465" s="2" t="s">
        <v>1691</v>
      </c>
      <c r="F465" s="28" t="s">
        <v>1700</v>
      </c>
      <c r="G465" s="22" t="s">
        <v>1693</v>
      </c>
      <c r="H465" s="2" t="s">
        <v>167</v>
      </c>
      <c r="I465" s="31">
        <v>3.97</v>
      </c>
      <c r="J465" s="38">
        <v>0.75</v>
      </c>
      <c r="K465" s="108">
        <f t="shared" si="23"/>
        <v>6.9475000000000007</v>
      </c>
      <c r="L465" s="108">
        <f t="shared" si="21"/>
        <v>8.3369999999999997</v>
      </c>
      <c r="M465" s="32" t="s">
        <v>394</v>
      </c>
      <c r="N465" s="109">
        <f t="shared" si="22"/>
        <v>6.9475000000000007</v>
      </c>
    </row>
    <row r="466" spans="1:14" x14ac:dyDescent="0.25">
      <c r="A466" s="80" t="s">
        <v>2378</v>
      </c>
      <c r="B466" s="6" t="s">
        <v>145</v>
      </c>
      <c r="C466" s="6" t="s">
        <v>645</v>
      </c>
      <c r="D466" s="2" t="s">
        <v>1644</v>
      </c>
      <c r="E466" s="2" t="s">
        <v>1691</v>
      </c>
      <c r="F466" s="28" t="s">
        <v>1701</v>
      </c>
      <c r="G466" s="22" t="s">
        <v>1693</v>
      </c>
      <c r="H466" s="2" t="s">
        <v>167</v>
      </c>
      <c r="I466" s="31">
        <v>3.97</v>
      </c>
      <c r="J466" s="38">
        <v>0.75</v>
      </c>
      <c r="K466" s="108">
        <f t="shared" si="23"/>
        <v>6.9475000000000007</v>
      </c>
      <c r="L466" s="108">
        <f t="shared" si="21"/>
        <v>8.3369999999999997</v>
      </c>
      <c r="M466" s="32" t="s">
        <v>394</v>
      </c>
      <c r="N466" s="109">
        <f t="shared" si="22"/>
        <v>6.9475000000000007</v>
      </c>
    </row>
    <row r="467" spans="1:14" x14ac:dyDescent="0.25">
      <c r="A467" s="80" t="s">
        <v>2379</v>
      </c>
      <c r="B467" s="6" t="s">
        <v>145</v>
      </c>
      <c r="C467" s="6" t="s">
        <v>645</v>
      </c>
      <c r="D467" s="2" t="s">
        <v>1644</v>
      </c>
      <c r="E467" s="2" t="s">
        <v>1702</v>
      </c>
      <c r="F467" s="28" t="s">
        <v>1703</v>
      </c>
      <c r="G467" s="22" t="s">
        <v>1704</v>
      </c>
      <c r="H467" s="2" t="s">
        <v>167</v>
      </c>
      <c r="I467" s="31">
        <v>5.67</v>
      </c>
      <c r="J467" s="38">
        <v>0.75</v>
      </c>
      <c r="K467" s="108">
        <f t="shared" si="23"/>
        <v>9.9224999999999994</v>
      </c>
      <c r="L467" s="108">
        <f t="shared" si="21"/>
        <v>11.906999999999998</v>
      </c>
      <c r="M467" s="32" t="s">
        <v>394</v>
      </c>
      <c r="N467" s="109">
        <f t="shared" si="22"/>
        <v>9.9224999999999994</v>
      </c>
    </row>
    <row r="468" spans="1:14" x14ac:dyDescent="0.25">
      <c r="A468" s="80" t="s">
        <v>2380</v>
      </c>
      <c r="B468" s="6" t="s">
        <v>145</v>
      </c>
      <c r="C468" s="6" t="s">
        <v>645</v>
      </c>
      <c r="D468" s="2" t="s">
        <v>1644</v>
      </c>
      <c r="E468" s="2" t="s">
        <v>1702</v>
      </c>
      <c r="F468" s="28" t="s">
        <v>1705</v>
      </c>
      <c r="G468" s="22" t="s">
        <v>1704</v>
      </c>
      <c r="H468" s="2" t="s">
        <v>167</v>
      </c>
      <c r="I468" s="31">
        <v>5.67</v>
      </c>
      <c r="J468" s="38">
        <v>0.75</v>
      </c>
      <c r="K468" s="108">
        <f t="shared" si="23"/>
        <v>9.9224999999999994</v>
      </c>
      <c r="L468" s="108">
        <f t="shared" si="21"/>
        <v>11.906999999999998</v>
      </c>
      <c r="M468" s="32" t="s">
        <v>394</v>
      </c>
      <c r="N468" s="109">
        <f t="shared" si="22"/>
        <v>9.9224999999999994</v>
      </c>
    </row>
    <row r="469" spans="1:14" x14ac:dyDescent="0.25">
      <c r="A469" s="80" t="s">
        <v>2381</v>
      </c>
      <c r="B469" s="6" t="s">
        <v>145</v>
      </c>
      <c r="C469" s="6" t="s">
        <v>645</v>
      </c>
      <c r="D469" s="2" t="s">
        <v>1644</v>
      </c>
      <c r="E469" s="2" t="s">
        <v>1702</v>
      </c>
      <c r="F469" s="28" t="s">
        <v>1706</v>
      </c>
      <c r="G469" s="22" t="s">
        <v>1704</v>
      </c>
      <c r="H469" s="2" t="s">
        <v>167</v>
      </c>
      <c r="I469" s="31">
        <v>5.67</v>
      </c>
      <c r="J469" s="38">
        <v>0.75</v>
      </c>
      <c r="K469" s="108">
        <f t="shared" si="23"/>
        <v>9.9224999999999994</v>
      </c>
      <c r="L469" s="108">
        <f t="shared" si="21"/>
        <v>11.906999999999998</v>
      </c>
      <c r="M469" s="32" t="s">
        <v>394</v>
      </c>
      <c r="N469" s="109">
        <f t="shared" si="22"/>
        <v>9.9224999999999994</v>
      </c>
    </row>
    <row r="470" spans="1:14" x14ac:dyDescent="0.25">
      <c r="A470" s="80" t="s">
        <v>2382</v>
      </c>
      <c r="B470" s="6" t="s">
        <v>145</v>
      </c>
      <c r="C470" s="6" t="s">
        <v>645</v>
      </c>
      <c r="D470" s="2" t="s">
        <v>1644</v>
      </c>
      <c r="E470" s="2" t="s">
        <v>1702</v>
      </c>
      <c r="F470" s="28" t="s">
        <v>1707</v>
      </c>
      <c r="G470" s="22" t="s">
        <v>1704</v>
      </c>
      <c r="H470" s="2" t="s">
        <v>167</v>
      </c>
      <c r="I470" s="31">
        <v>5.67</v>
      </c>
      <c r="J470" s="38">
        <v>0.75</v>
      </c>
      <c r="K470" s="108">
        <f t="shared" si="23"/>
        <v>9.9224999999999994</v>
      </c>
      <c r="L470" s="108">
        <f t="shared" si="21"/>
        <v>11.906999999999998</v>
      </c>
      <c r="M470" s="32" t="s">
        <v>394</v>
      </c>
      <c r="N470" s="109">
        <f t="shared" si="22"/>
        <v>9.9224999999999994</v>
      </c>
    </row>
    <row r="471" spans="1:14" x14ac:dyDescent="0.25">
      <c r="A471" s="80" t="s">
        <v>2383</v>
      </c>
      <c r="B471" s="6" t="s">
        <v>145</v>
      </c>
      <c r="C471" s="6" t="s">
        <v>645</v>
      </c>
      <c r="D471" s="2" t="s">
        <v>1644</v>
      </c>
      <c r="E471" s="2" t="s">
        <v>1702</v>
      </c>
      <c r="F471" s="28" t="s">
        <v>1708</v>
      </c>
      <c r="G471" s="22" t="s">
        <v>1704</v>
      </c>
      <c r="H471" s="2" t="s">
        <v>167</v>
      </c>
      <c r="I471" s="31">
        <v>5.67</v>
      </c>
      <c r="J471" s="38">
        <v>0.75</v>
      </c>
      <c r="K471" s="108">
        <f t="shared" si="23"/>
        <v>9.9224999999999994</v>
      </c>
      <c r="L471" s="108">
        <f t="shared" si="21"/>
        <v>11.906999999999998</v>
      </c>
      <c r="M471" s="32" t="s">
        <v>394</v>
      </c>
      <c r="N471" s="109">
        <f t="shared" si="22"/>
        <v>9.9224999999999994</v>
      </c>
    </row>
    <row r="472" spans="1:14" x14ac:dyDescent="0.25">
      <c r="A472" s="80" t="s">
        <v>2384</v>
      </c>
      <c r="B472" s="6" t="s">
        <v>145</v>
      </c>
      <c r="C472" s="6" t="s">
        <v>645</v>
      </c>
      <c r="D472" s="2" t="s">
        <v>1644</v>
      </c>
      <c r="E472" s="2" t="s">
        <v>1702</v>
      </c>
      <c r="F472" s="28" t="s">
        <v>1709</v>
      </c>
      <c r="G472" s="22" t="s">
        <v>1704</v>
      </c>
      <c r="H472" s="2" t="s">
        <v>167</v>
      </c>
      <c r="I472" s="31">
        <v>5.67</v>
      </c>
      <c r="J472" s="38">
        <v>0.75</v>
      </c>
      <c r="K472" s="108">
        <f t="shared" si="23"/>
        <v>9.9224999999999994</v>
      </c>
      <c r="L472" s="108">
        <f t="shared" si="21"/>
        <v>11.906999999999998</v>
      </c>
      <c r="M472" s="32" t="s">
        <v>394</v>
      </c>
      <c r="N472" s="109">
        <f t="shared" si="22"/>
        <v>9.9224999999999994</v>
      </c>
    </row>
    <row r="473" spans="1:14" x14ac:dyDescent="0.25">
      <c r="A473" s="80" t="s">
        <v>2385</v>
      </c>
      <c r="B473" s="6" t="s">
        <v>145</v>
      </c>
      <c r="C473" s="6" t="s">
        <v>645</v>
      </c>
      <c r="D473" s="2" t="s">
        <v>1644</v>
      </c>
      <c r="E473" s="2" t="s">
        <v>1702</v>
      </c>
      <c r="F473" s="28" t="s">
        <v>1710</v>
      </c>
      <c r="G473" s="22" t="s">
        <v>1704</v>
      </c>
      <c r="H473" s="2" t="s">
        <v>167</v>
      </c>
      <c r="I473" s="31">
        <v>5.67</v>
      </c>
      <c r="J473" s="38">
        <v>0.75</v>
      </c>
      <c r="K473" s="108">
        <f t="shared" si="23"/>
        <v>9.9224999999999994</v>
      </c>
      <c r="L473" s="108">
        <f t="shared" si="21"/>
        <v>11.906999999999998</v>
      </c>
      <c r="M473" s="32" t="s">
        <v>394</v>
      </c>
      <c r="N473" s="109">
        <f t="shared" si="22"/>
        <v>9.9224999999999994</v>
      </c>
    </row>
    <row r="474" spans="1:14" x14ac:dyDescent="0.25">
      <c r="A474" s="80" t="s">
        <v>2386</v>
      </c>
      <c r="B474" s="6" t="s">
        <v>145</v>
      </c>
      <c r="C474" s="6" t="s">
        <v>645</v>
      </c>
      <c r="D474" s="2" t="s">
        <v>1644</v>
      </c>
      <c r="E474" s="2" t="s">
        <v>1702</v>
      </c>
      <c r="F474" s="28" t="s">
        <v>1711</v>
      </c>
      <c r="G474" s="22" t="s">
        <v>1704</v>
      </c>
      <c r="H474" s="2" t="s">
        <v>167</v>
      </c>
      <c r="I474" s="31">
        <v>5.67</v>
      </c>
      <c r="J474" s="38">
        <v>0.75</v>
      </c>
      <c r="K474" s="108">
        <f t="shared" si="23"/>
        <v>9.9224999999999994</v>
      </c>
      <c r="L474" s="108">
        <f t="shared" si="21"/>
        <v>11.906999999999998</v>
      </c>
      <c r="M474" s="32" t="s">
        <v>394</v>
      </c>
      <c r="N474" s="109">
        <f t="shared" si="22"/>
        <v>9.9224999999999994</v>
      </c>
    </row>
    <row r="475" spans="1:14" x14ac:dyDescent="0.25">
      <c r="A475" s="80" t="s">
        <v>2387</v>
      </c>
      <c r="B475" s="6" t="s">
        <v>145</v>
      </c>
      <c r="C475" s="6" t="s">
        <v>645</v>
      </c>
      <c r="D475" s="2" t="s">
        <v>1644</v>
      </c>
      <c r="E475" s="2" t="s">
        <v>1702</v>
      </c>
      <c r="F475" s="28" t="s">
        <v>1712</v>
      </c>
      <c r="G475" s="22" t="s">
        <v>1704</v>
      </c>
      <c r="H475" s="2" t="s">
        <v>167</v>
      </c>
      <c r="I475" s="31">
        <v>5.67</v>
      </c>
      <c r="J475" s="38">
        <v>0.75</v>
      </c>
      <c r="K475" s="108">
        <f t="shared" si="23"/>
        <v>9.9224999999999994</v>
      </c>
      <c r="L475" s="108">
        <f t="shared" si="21"/>
        <v>11.906999999999998</v>
      </c>
      <c r="M475" s="32" t="s">
        <v>394</v>
      </c>
      <c r="N475" s="109">
        <f t="shared" si="22"/>
        <v>9.9224999999999994</v>
      </c>
    </row>
    <row r="476" spans="1:14" x14ac:dyDescent="0.25">
      <c r="A476" s="80" t="s">
        <v>2388</v>
      </c>
      <c r="B476" s="6" t="s">
        <v>145</v>
      </c>
      <c r="C476" s="6" t="s">
        <v>645</v>
      </c>
      <c r="D476" s="2" t="s">
        <v>1644</v>
      </c>
      <c r="E476" s="2" t="s">
        <v>1713</v>
      </c>
      <c r="F476" s="28" t="s">
        <v>1714</v>
      </c>
      <c r="G476" s="22" t="s">
        <v>1715</v>
      </c>
      <c r="H476" s="2" t="s">
        <v>167</v>
      </c>
      <c r="I476" s="31">
        <v>4.08</v>
      </c>
      <c r="J476" s="38">
        <v>0.75</v>
      </c>
      <c r="K476" s="108">
        <f t="shared" si="23"/>
        <v>7.1400000000000006</v>
      </c>
      <c r="L476" s="108">
        <f t="shared" si="21"/>
        <v>8.5679999999999996</v>
      </c>
      <c r="M476" s="32" t="s">
        <v>394</v>
      </c>
      <c r="N476" s="109">
        <f t="shared" si="22"/>
        <v>7.1400000000000006</v>
      </c>
    </row>
    <row r="477" spans="1:14" x14ac:dyDescent="0.25">
      <c r="A477" s="80" t="s">
        <v>2389</v>
      </c>
      <c r="B477" s="6" t="s">
        <v>145</v>
      </c>
      <c r="C477" s="6" t="s">
        <v>645</v>
      </c>
      <c r="D477" s="2" t="s">
        <v>1644</v>
      </c>
      <c r="E477" s="2" t="s">
        <v>1713</v>
      </c>
      <c r="F477" s="28" t="s">
        <v>1716</v>
      </c>
      <c r="G477" s="22" t="s">
        <v>1715</v>
      </c>
      <c r="H477" s="2" t="s">
        <v>167</v>
      </c>
      <c r="I477" s="31">
        <v>4.08</v>
      </c>
      <c r="J477" s="38">
        <v>0.75</v>
      </c>
      <c r="K477" s="108">
        <f t="shared" si="23"/>
        <v>7.1400000000000006</v>
      </c>
      <c r="L477" s="108">
        <f t="shared" si="21"/>
        <v>8.5679999999999996</v>
      </c>
      <c r="M477" s="32" t="s">
        <v>394</v>
      </c>
      <c r="N477" s="109">
        <f t="shared" si="22"/>
        <v>7.1400000000000006</v>
      </c>
    </row>
    <row r="478" spans="1:14" x14ac:dyDescent="0.25">
      <c r="A478" s="80" t="s">
        <v>2390</v>
      </c>
      <c r="B478" s="6" t="s">
        <v>145</v>
      </c>
      <c r="C478" s="6" t="s">
        <v>645</v>
      </c>
      <c r="D478" s="2" t="s">
        <v>1644</v>
      </c>
      <c r="E478" s="2" t="s">
        <v>1713</v>
      </c>
      <c r="F478" s="28" t="s">
        <v>1717</v>
      </c>
      <c r="G478" s="22" t="s">
        <v>1715</v>
      </c>
      <c r="H478" s="2" t="s">
        <v>167</v>
      </c>
      <c r="I478" s="31">
        <v>4.08</v>
      </c>
      <c r="J478" s="38">
        <v>0.75</v>
      </c>
      <c r="K478" s="108">
        <f t="shared" si="23"/>
        <v>7.1400000000000006</v>
      </c>
      <c r="L478" s="108">
        <f t="shared" si="21"/>
        <v>8.5679999999999996</v>
      </c>
      <c r="M478" s="32" t="s">
        <v>394</v>
      </c>
      <c r="N478" s="109">
        <f t="shared" si="22"/>
        <v>7.1400000000000006</v>
      </c>
    </row>
    <row r="479" spans="1:14" x14ac:dyDescent="0.25">
      <c r="A479" s="80" t="s">
        <v>2391</v>
      </c>
      <c r="B479" s="6" t="s">
        <v>145</v>
      </c>
      <c r="C479" s="6" t="s">
        <v>645</v>
      </c>
      <c r="D479" s="2" t="s">
        <v>1644</v>
      </c>
      <c r="E479" s="2" t="s">
        <v>1713</v>
      </c>
      <c r="F479" s="28" t="s">
        <v>1718</v>
      </c>
      <c r="G479" s="22" t="s">
        <v>1715</v>
      </c>
      <c r="H479" s="2" t="s">
        <v>167</v>
      </c>
      <c r="I479" s="31">
        <v>4.08</v>
      </c>
      <c r="J479" s="38">
        <v>0.75</v>
      </c>
      <c r="K479" s="108">
        <f t="shared" si="23"/>
        <v>7.1400000000000006</v>
      </c>
      <c r="L479" s="108">
        <f t="shared" si="21"/>
        <v>8.5679999999999996</v>
      </c>
      <c r="M479" s="32" t="s">
        <v>394</v>
      </c>
      <c r="N479" s="109">
        <f t="shared" si="22"/>
        <v>7.1400000000000006</v>
      </c>
    </row>
    <row r="480" spans="1:14" x14ac:dyDescent="0.25">
      <c r="A480" s="80" t="s">
        <v>2392</v>
      </c>
      <c r="B480" s="6" t="s">
        <v>145</v>
      </c>
      <c r="C480" s="6" t="s">
        <v>645</v>
      </c>
      <c r="D480" s="2" t="s">
        <v>1644</v>
      </c>
      <c r="E480" s="2" t="s">
        <v>1713</v>
      </c>
      <c r="F480" s="28" t="s">
        <v>1719</v>
      </c>
      <c r="G480" s="22" t="s">
        <v>1715</v>
      </c>
      <c r="H480" s="2" t="s">
        <v>167</v>
      </c>
      <c r="I480" s="31">
        <v>4.08</v>
      </c>
      <c r="J480" s="38">
        <v>0.75</v>
      </c>
      <c r="K480" s="108">
        <f t="shared" si="23"/>
        <v>7.1400000000000006</v>
      </c>
      <c r="L480" s="108">
        <f t="shared" si="21"/>
        <v>8.5679999999999996</v>
      </c>
      <c r="M480" s="32" t="s">
        <v>394</v>
      </c>
      <c r="N480" s="109">
        <f t="shared" si="22"/>
        <v>7.1400000000000006</v>
      </c>
    </row>
    <row r="481" spans="1:14" x14ac:dyDescent="0.25">
      <c r="A481" s="80" t="s">
        <v>2393</v>
      </c>
      <c r="B481" s="6" t="s">
        <v>145</v>
      </c>
      <c r="C481" s="6" t="s">
        <v>645</v>
      </c>
      <c r="D481" s="2" t="s">
        <v>1644</v>
      </c>
      <c r="E481" s="2" t="s">
        <v>1713</v>
      </c>
      <c r="F481" s="28" t="s">
        <v>1720</v>
      </c>
      <c r="G481" s="22" t="s">
        <v>1715</v>
      </c>
      <c r="H481" s="2" t="s">
        <v>167</v>
      </c>
      <c r="I481" s="31">
        <v>4.08</v>
      </c>
      <c r="J481" s="38">
        <v>0.75</v>
      </c>
      <c r="K481" s="108">
        <f t="shared" si="23"/>
        <v>7.1400000000000006</v>
      </c>
      <c r="L481" s="108">
        <f t="shared" si="21"/>
        <v>8.5679999999999996</v>
      </c>
      <c r="M481" s="32" t="s">
        <v>394</v>
      </c>
      <c r="N481" s="109">
        <f t="shared" si="22"/>
        <v>7.1400000000000006</v>
      </c>
    </row>
    <row r="482" spans="1:14" x14ac:dyDescent="0.25">
      <c r="A482" s="80" t="s">
        <v>2394</v>
      </c>
      <c r="B482" s="6" t="s">
        <v>145</v>
      </c>
      <c r="C482" s="6" t="s">
        <v>645</v>
      </c>
      <c r="D482" s="2" t="s">
        <v>1644</v>
      </c>
      <c r="E482" s="2" t="s">
        <v>1713</v>
      </c>
      <c r="F482" s="28" t="s">
        <v>1721</v>
      </c>
      <c r="G482" s="22" t="s">
        <v>1715</v>
      </c>
      <c r="H482" s="2" t="s">
        <v>167</v>
      </c>
      <c r="I482" s="31">
        <v>4.08</v>
      </c>
      <c r="J482" s="38">
        <v>0.75</v>
      </c>
      <c r="K482" s="108">
        <f t="shared" si="23"/>
        <v>7.1400000000000006</v>
      </c>
      <c r="L482" s="108">
        <f t="shared" si="21"/>
        <v>8.5679999999999996</v>
      </c>
      <c r="M482" s="32" t="s">
        <v>394</v>
      </c>
      <c r="N482" s="109">
        <f t="shared" si="22"/>
        <v>7.1400000000000006</v>
      </c>
    </row>
    <row r="483" spans="1:14" x14ac:dyDescent="0.25">
      <c r="A483" s="80" t="s">
        <v>2395</v>
      </c>
      <c r="B483" s="6" t="s">
        <v>145</v>
      </c>
      <c r="C483" s="6" t="s">
        <v>645</v>
      </c>
      <c r="D483" s="2" t="s">
        <v>1644</v>
      </c>
      <c r="E483" s="2" t="s">
        <v>1713</v>
      </c>
      <c r="F483" s="28" t="s">
        <v>1722</v>
      </c>
      <c r="G483" s="22" t="s">
        <v>1715</v>
      </c>
      <c r="H483" s="2" t="s">
        <v>167</v>
      </c>
      <c r="I483" s="31">
        <v>4.08</v>
      </c>
      <c r="J483" s="38">
        <v>0.75</v>
      </c>
      <c r="K483" s="108">
        <f t="shared" si="23"/>
        <v>7.1400000000000006</v>
      </c>
      <c r="L483" s="108">
        <f t="shared" si="21"/>
        <v>8.5679999999999996</v>
      </c>
      <c r="M483" s="32" t="s">
        <v>394</v>
      </c>
      <c r="N483" s="109">
        <f t="shared" si="22"/>
        <v>7.1400000000000006</v>
      </c>
    </row>
    <row r="484" spans="1:14" x14ac:dyDescent="0.25">
      <c r="A484" s="80" t="s">
        <v>2396</v>
      </c>
      <c r="B484" s="6" t="s">
        <v>145</v>
      </c>
      <c r="C484" s="6" t="s">
        <v>645</v>
      </c>
      <c r="D484" s="2" t="s">
        <v>1644</v>
      </c>
      <c r="E484" s="2" t="s">
        <v>1713</v>
      </c>
      <c r="F484" s="28" t="s">
        <v>1723</v>
      </c>
      <c r="G484" s="22" t="s">
        <v>1715</v>
      </c>
      <c r="H484" s="2" t="s">
        <v>167</v>
      </c>
      <c r="I484" s="31">
        <v>4.08</v>
      </c>
      <c r="J484" s="38">
        <v>0.75</v>
      </c>
      <c r="K484" s="108">
        <f t="shared" si="23"/>
        <v>7.1400000000000006</v>
      </c>
      <c r="L484" s="108">
        <f t="shared" si="21"/>
        <v>8.5679999999999996</v>
      </c>
      <c r="M484" s="32" t="s">
        <v>394</v>
      </c>
      <c r="N484" s="109">
        <f t="shared" si="22"/>
        <v>7.1400000000000006</v>
      </c>
    </row>
    <row r="485" spans="1:14" x14ac:dyDescent="0.25">
      <c r="A485" s="80" t="s">
        <v>2397</v>
      </c>
      <c r="B485" s="6" t="s">
        <v>145</v>
      </c>
      <c r="C485" s="6" t="s">
        <v>645</v>
      </c>
      <c r="D485" s="2" t="s">
        <v>1644</v>
      </c>
      <c r="E485" s="2" t="s">
        <v>1713</v>
      </c>
      <c r="F485" s="28" t="s">
        <v>1724</v>
      </c>
      <c r="G485" s="22" t="s">
        <v>1715</v>
      </c>
      <c r="H485" s="2" t="s">
        <v>167</v>
      </c>
      <c r="I485" s="31">
        <v>4.08</v>
      </c>
      <c r="J485" s="38">
        <v>0.75</v>
      </c>
      <c r="K485" s="108">
        <f t="shared" si="23"/>
        <v>7.1400000000000006</v>
      </c>
      <c r="L485" s="108">
        <f t="shared" si="21"/>
        <v>8.5679999999999996</v>
      </c>
      <c r="M485" s="32" t="s">
        <v>394</v>
      </c>
      <c r="N485" s="109">
        <f t="shared" si="22"/>
        <v>7.1400000000000006</v>
      </c>
    </row>
    <row r="486" spans="1:14" x14ac:dyDescent="0.25">
      <c r="A486" s="80" t="s">
        <v>2398</v>
      </c>
      <c r="B486" s="6" t="s">
        <v>145</v>
      </c>
      <c r="C486" s="6" t="s">
        <v>645</v>
      </c>
      <c r="D486" s="2" t="s">
        <v>1644</v>
      </c>
      <c r="E486" s="2" t="s">
        <v>1725</v>
      </c>
      <c r="F486" s="28" t="s">
        <v>1726</v>
      </c>
      <c r="G486" s="22" t="s">
        <v>1727</v>
      </c>
      <c r="H486" s="2" t="s">
        <v>167</v>
      </c>
      <c r="I486" s="31">
        <v>5.67</v>
      </c>
      <c r="J486" s="38">
        <v>0.75</v>
      </c>
      <c r="K486" s="108">
        <f t="shared" si="23"/>
        <v>9.9224999999999994</v>
      </c>
      <c r="L486" s="108">
        <f t="shared" si="21"/>
        <v>11.906999999999998</v>
      </c>
      <c r="M486" s="32" t="s">
        <v>394</v>
      </c>
      <c r="N486" s="109">
        <f t="shared" si="22"/>
        <v>9.9224999999999994</v>
      </c>
    </row>
    <row r="487" spans="1:14" x14ac:dyDescent="0.25">
      <c r="A487" s="80" t="s">
        <v>2399</v>
      </c>
      <c r="B487" s="6" t="s">
        <v>145</v>
      </c>
      <c r="C487" s="6" t="s">
        <v>645</v>
      </c>
      <c r="D487" s="2" t="s">
        <v>1644</v>
      </c>
      <c r="E487" s="2" t="s">
        <v>1725</v>
      </c>
      <c r="F487" s="28" t="s">
        <v>1728</v>
      </c>
      <c r="G487" s="22" t="s">
        <v>1727</v>
      </c>
      <c r="H487" s="2" t="s">
        <v>167</v>
      </c>
      <c r="I487" s="31">
        <v>5.67</v>
      </c>
      <c r="J487" s="38">
        <v>0.75</v>
      </c>
      <c r="K487" s="108">
        <f t="shared" si="23"/>
        <v>9.9224999999999994</v>
      </c>
      <c r="L487" s="108">
        <f t="shared" si="21"/>
        <v>11.906999999999998</v>
      </c>
      <c r="M487" s="32" t="s">
        <v>394</v>
      </c>
      <c r="N487" s="109">
        <f t="shared" si="22"/>
        <v>9.9224999999999994</v>
      </c>
    </row>
    <row r="488" spans="1:14" x14ac:dyDescent="0.25">
      <c r="A488" s="80" t="s">
        <v>2400</v>
      </c>
      <c r="B488" s="6" t="s">
        <v>145</v>
      </c>
      <c r="C488" s="6" t="s">
        <v>645</v>
      </c>
      <c r="D488" s="2" t="s">
        <v>1644</v>
      </c>
      <c r="E488" s="2" t="s">
        <v>1725</v>
      </c>
      <c r="F488" s="28" t="s">
        <v>1729</v>
      </c>
      <c r="G488" s="22" t="s">
        <v>1727</v>
      </c>
      <c r="H488" s="2" t="s">
        <v>167</v>
      </c>
      <c r="I488" s="31">
        <v>5.67</v>
      </c>
      <c r="J488" s="38">
        <v>0.75</v>
      </c>
      <c r="K488" s="108">
        <f t="shared" si="23"/>
        <v>9.9224999999999994</v>
      </c>
      <c r="L488" s="108">
        <f t="shared" si="21"/>
        <v>11.906999999999998</v>
      </c>
      <c r="M488" s="32" t="s">
        <v>394</v>
      </c>
      <c r="N488" s="109">
        <f t="shared" si="22"/>
        <v>9.9224999999999994</v>
      </c>
    </row>
    <row r="489" spans="1:14" x14ac:dyDescent="0.25">
      <c r="A489" s="80" t="s">
        <v>2401</v>
      </c>
      <c r="B489" s="6" t="s">
        <v>145</v>
      </c>
      <c r="C489" s="6" t="s">
        <v>645</v>
      </c>
      <c r="D489" s="2" t="s">
        <v>1644</v>
      </c>
      <c r="E489" s="2" t="s">
        <v>1725</v>
      </c>
      <c r="F489" s="28" t="s">
        <v>1730</v>
      </c>
      <c r="G489" s="22" t="s">
        <v>1727</v>
      </c>
      <c r="H489" s="2" t="s">
        <v>167</v>
      </c>
      <c r="I489" s="31">
        <v>5.67</v>
      </c>
      <c r="J489" s="38">
        <v>0.75</v>
      </c>
      <c r="K489" s="108">
        <f t="shared" si="23"/>
        <v>9.9224999999999994</v>
      </c>
      <c r="L489" s="108">
        <f t="shared" si="21"/>
        <v>11.906999999999998</v>
      </c>
      <c r="M489" s="32" t="s">
        <v>394</v>
      </c>
      <c r="N489" s="109">
        <f t="shared" si="22"/>
        <v>9.9224999999999994</v>
      </c>
    </row>
    <row r="490" spans="1:14" x14ac:dyDescent="0.25">
      <c r="A490" s="80" t="s">
        <v>2402</v>
      </c>
      <c r="B490" s="6" t="s">
        <v>145</v>
      </c>
      <c r="C490" s="6" t="s">
        <v>645</v>
      </c>
      <c r="D490" s="2" t="s">
        <v>1644</v>
      </c>
      <c r="E490" s="2" t="s">
        <v>1725</v>
      </c>
      <c r="F490" s="28" t="s">
        <v>1731</v>
      </c>
      <c r="G490" s="22" t="s">
        <v>1727</v>
      </c>
      <c r="H490" s="2" t="s">
        <v>167</v>
      </c>
      <c r="I490" s="31">
        <v>5.67</v>
      </c>
      <c r="J490" s="38">
        <v>0.75</v>
      </c>
      <c r="K490" s="108">
        <f t="shared" si="23"/>
        <v>9.9224999999999994</v>
      </c>
      <c r="L490" s="108">
        <f t="shared" si="21"/>
        <v>11.906999999999998</v>
      </c>
      <c r="M490" s="32" t="s">
        <v>394</v>
      </c>
      <c r="N490" s="109">
        <f t="shared" si="22"/>
        <v>9.9224999999999994</v>
      </c>
    </row>
    <row r="491" spans="1:14" x14ac:dyDescent="0.25">
      <c r="A491" s="80" t="s">
        <v>2403</v>
      </c>
      <c r="B491" s="6" t="s">
        <v>145</v>
      </c>
      <c r="C491" s="6" t="s">
        <v>645</v>
      </c>
      <c r="D491" s="2" t="s">
        <v>1644</v>
      </c>
      <c r="E491" s="2" t="s">
        <v>1725</v>
      </c>
      <c r="F491" s="28" t="s">
        <v>1732</v>
      </c>
      <c r="G491" s="22" t="s">
        <v>1727</v>
      </c>
      <c r="H491" s="2" t="s">
        <v>167</v>
      </c>
      <c r="I491" s="31">
        <v>5.67</v>
      </c>
      <c r="J491" s="38">
        <v>0.75</v>
      </c>
      <c r="K491" s="108">
        <f t="shared" si="23"/>
        <v>9.9224999999999994</v>
      </c>
      <c r="L491" s="108">
        <f t="shared" si="21"/>
        <v>11.906999999999998</v>
      </c>
      <c r="M491" s="32" t="s">
        <v>394</v>
      </c>
      <c r="N491" s="109">
        <f t="shared" si="22"/>
        <v>9.9224999999999994</v>
      </c>
    </row>
    <row r="492" spans="1:14" x14ac:dyDescent="0.25">
      <c r="A492" s="80" t="s">
        <v>2404</v>
      </c>
      <c r="B492" s="6" t="s">
        <v>145</v>
      </c>
      <c r="C492" s="6" t="s">
        <v>645</v>
      </c>
      <c r="D492" s="2" t="s">
        <v>1644</v>
      </c>
      <c r="E492" s="2" t="s">
        <v>1725</v>
      </c>
      <c r="F492" s="28" t="s">
        <v>1733</v>
      </c>
      <c r="G492" s="22" t="s">
        <v>1727</v>
      </c>
      <c r="H492" s="2" t="s">
        <v>167</v>
      </c>
      <c r="I492" s="31">
        <v>5.67</v>
      </c>
      <c r="J492" s="38">
        <v>0.75</v>
      </c>
      <c r="K492" s="108">
        <f t="shared" si="23"/>
        <v>9.9224999999999994</v>
      </c>
      <c r="L492" s="108">
        <f t="shared" si="21"/>
        <v>11.906999999999998</v>
      </c>
      <c r="M492" s="32" t="s">
        <v>394</v>
      </c>
      <c r="N492" s="109">
        <f t="shared" si="22"/>
        <v>9.9224999999999994</v>
      </c>
    </row>
    <row r="493" spans="1:14" x14ac:dyDescent="0.25">
      <c r="A493" s="80" t="s">
        <v>2405</v>
      </c>
      <c r="B493" s="6" t="s">
        <v>145</v>
      </c>
      <c r="C493" s="6" t="s">
        <v>645</v>
      </c>
      <c r="D493" s="2" t="s">
        <v>1644</v>
      </c>
      <c r="E493" s="2" t="s">
        <v>1725</v>
      </c>
      <c r="F493" s="28" t="s">
        <v>1734</v>
      </c>
      <c r="G493" s="22" t="s">
        <v>1727</v>
      </c>
      <c r="H493" s="2" t="s">
        <v>167</v>
      </c>
      <c r="I493" s="31">
        <v>5.67</v>
      </c>
      <c r="J493" s="38">
        <v>0.75</v>
      </c>
      <c r="K493" s="108">
        <f t="shared" si="23"/>
        <v>9.9224999999999994</v>
      </c>
      <c r="L493" s="108">
        <f t="shared" si="21"/>
        <v>11.906999999999998</v>
      </c>
      <c r="M493" s="32" t="s">
        <v>394</v>
      </c>
      <c r="N493" s="109">
        <f t="shared" si="22"/>
        <v>9.9224999999999994</v>
      </c>
    </row>
    <row r="494" spans="1:14" x14ac:dyDescent="0.25">
      <c r="A494" s="80" t="s">
        <v>2406</v>
      </c>
      <c r="B494" s="6" t="s">
        <v>145</v>
      </c>
      <c r="C494" s="6" t="s">
        <v>645</v>
      </c>
      <c r="D494" s="2" t="s">
        <v>1644</v>
      </c>
      <c r="E494" s="2" t="s">
        <v>1725</v>
      </c>
      <c r="F494" s="28" t="s">
        <v>1735</v>
      </c>
      <c r="G494" s="22" t="s">
        <v>1727</v>
      </c>
      <c r="H494" s="2" t="s">
        <v>167</v>
      </c>
      <c r="I494" s="31">
        <v>5.67</v>
      </c>
      <c r="J494" s="38">
        <v>0.75</v>
      </c>
      <c r="K494" s="108">
        <f t="shared" si="23"/>
        <v>9.9224999999999994</v>
      </c>
      <c r="L494" s="108">
        <f t="shared" si="21"/>
        <v>11.906999999999998</v>
      </c>
      <c r="M494" s="32" t="s">
        <v>394</v>
      </c>
      <c r="N494" s="109">
        <f t="shared" si="22"/>
        <v>9.9224999999999994</v>
      </c>
    </row>
    <row r="495" spans="1:14" x14ac:dyDescent="0.25">
      <c r="A495" s="80" t="s">
        <v>2407</v>
      </c>
      <c r="B495" s="6" t="s">
        <v>145</v>
      </c>
      <c r="C495" s="6" t="s">
        <v>645</v>
      </c>
      <c r="D495" s="2" t="s">
        <v>1644</v>
      </c>
      <c r="E495" s="2" t="s">
        <v>1725</v>
      </c>
      <c r="F495" s="28" t="s">
        <v>1736</v>
      </c>
      <c r="G495" s="22" t="s">
        <v>1727</v>
      </c>
      <c r="H495" s="2" t="s">
        <v>167</v>
      </c>
      <c r="I495" s="31">
        <v>5.67</v>
      </c>
      <c r="J495" s="38">
        <v>0.75</v>
      </c>
      <c r="K495" s="108">
        <f t="shared" si="23"/>
        <v>9.9224999999999994</v>
      </c>
      <c r="L495" s="108">
        <f t="shared" si="21"/>
        <v>11.906999999999998</v>
      </c>
      <c r="M495" s="32" t="s">
        <v>394</v>
      </c>
      <c r="N495" s="109">
        <f t="shared" si="22"/>
        <v>9.9224999999999994</v>
      </c>
    </row>
    <row r="496" spans="1:14" x14ac:dyDescent="0.25">
      <c r="A496" s="80" t="s">
        <v>2408</v>
      </c>
      <c r="B496" s="6" t="s">
        <v>145</v>
      </c>
      <c r="C496" s="6" t="s">
        <v>645</v>
      </c>
      <c r="D496" s="2" t="s">
        <v>1644</v>
      </c>
      <c r="E496" s="2" t="s">
        <v>1725</v>
      </c>
      <c r="F496" s="28" t="s">
        <v>1737</v>
      </c>
      <c r="G496" s="22" t="s">
        <v>1727</v>
      </c>
      <c r="H496" s="2" t="s">
        <v>167</v>
      </c>
      <c r="I496" s="31">
        <v>5.67</v>
      </c>
      <c r="J496" s="38">
        <v>0.75</v>
      </c>
      <c r="K496" s="108">
        <f t="shared" si="23"/>
        <v>9.9224999999999994</v>
      </c>
      <c r="L496" s="108">
        <f t="shared" si="21"/>
        <v>11.906999999999998</v>
      </c>
      <c r="M496" s="32" t="s">
        <v>394</v>
      </c>
      <c r="N496" s="109">
        <f t="shared" si="22"/>
        <v>9.9224999999999994</v>
      </c>
    </row>
    <row r="497" spans="1:14" x14ac:dyDescent="0.25">
      <c r="A497" s="80" t="s">
        <v>2409</v>
      </c>
      <c r="B497" s="6" t="s">
        <v>145</v>
      </c>
      <c r="C497" s="6" t="s">
        <v>1738</v>
      </c>
      <c r="D497" s="2" t="s">
        <v>1739</v>
      </c>
      <c r="E497" s="2" t="s">
        <v>1740</v>
      </c>
      <c r="F497" s="28" t="s">
        <v>1741</v>
      </c>
      <c r="G497" s="33" t="s">
        <v>1742</v>
      </c>
      <c r="H497" s="2" t="s">
        <v>167</v>
      </c>
      <c r="I497" s="31">
        <v>11.99</v>
      </c>
      <c r="J497" s="38">
        <v>0.75</v>
      </c>
      <c r="K497" s="108">
        <f t="shared" si="23"/>
        <v>20.982500000000002</v>
      </c>
      <c r="L497" s="108">
        <f t="shared" si="21"/>
        <v>25.179000000000002</v>
      </c>
      <c r="M497" s="32" t="s">
        <v>394</v>
      </c>
      <c r="N497" s="109">
        <f t="shared" si="22"/>
        <v>20.982500000000002</v>
      </c>
    </row>
    <row r="498" spans="1:14" x14ac:dyDescent="0.25">
      <c r="A498" s="80" t="s">
        <v>2410</v>
      </c>
      <c r="B498" s="6" t="s">
        <v>145</v>
      </c>
      <c r="C498" s="6" t="s">
        <v>1738</v>
      </c>
      <c r="D498" s="2" t="s">
        <v>1739</v>
      </c>
      <c r="E498" s="2" t="s">
        <v>1740</v>
      </c>
      <c r="F498" s="28" t="s">
        <v>1743</v>
      </c>
      <c r="G498" s="33" t="s">
        <v>1742</v>
      </c>
      <c r="H498" s="2" t="s">
        <v>167</v>
      </c>
      <c r="I498" s="31">
        <v>11.99</v>
      </c>
      <c r="J498" s="38">
        <v>0.75</v>
      </c>
      <c r="K498" s="108">
        <f t="shared" si="23"/>
        <v>20.982500000000002</v>
      </c>
      <c r="L498" s="108">
        <f t="shared" si="21"/>
        <v>25.179000000000002</v>
      </c>
      <c r="M498" s="32" t="s">
        <v>394</v>
      </c>
      <c r="N498" s="109">
        <f t="shared" si="22"/>
        <v>20.982500000000002</v>
      </c>
    </row>
    <row r="499" spans="1:14" x14ac:dyDescent="0.25">
      <c r="A499" s="80" t="s">
        <v>2411</v>
      </c>
      <c r="B499" s="6" t="s">
        <v>145</v>
      </c>
      <c r="C499" s="6" t="s">
        <v>1738</v>
      </c>
      <c r="D499" s="2" t="s">
        <v>1739</v>
      </c>
      <c r="E499" s="2" t="s">
        <v>1740</v>
      </c>
      <c r="F499" s="28" t="s">
        <v>1744</v>
      </c>
      <c r="G499" s="33" t="s">
        <v>1742</v>
      </c>
      <c r="H499" s="2" t="s">
        <v>167</v>
      </c>
      <c r="I499" s="31">
        <v>11.99</v>
      </c>
      <c r="J499" s="38">
        <v>0.75</v>
      </c>
      <c r="K499" s="108">
        <f t="shared" si="23"/>
        <v>20.982500000000002</v>
      </c>
      <c r="L499" s="108">
        <f t="shared" si="21"/>
        <v>25.179000000000002</v>
      </c>
      <c r="M499" s="32" t="s">
        <v>394</v>
      </c>
      <c r="N499" s="109">
        <f t="shared" si="22"/>
        <v>20.982500000000002</v>
      </c>
    </row>
    <row r="500" spans="1:14" x14ac:dyDescent="0.25">
      <c r="A500" s="80" t="s">
        <v>2412</v>
      </c>
      <c r="B500" s="6" t="s">
        <v>145</v>
      </c>
      <c r="C500" s="6" t="s">
        <v>1738</v>
      </c>
      <c r="D500" s="2" t="s">
        <v>1739</v>
      </c>
      <c r="E500" s="2" t="s">
        <v>1740</v>
      </c>
      <c r="F500" s="28" t="s">
        <v>1745</v>
      </c>
      <c r="G500" s="33" t="s">
        <v>1742</v>
      </c>
      <c r="H500" s="2" t="s">
        <v>167</v>
      </c>
      <c r="I500" s="31">
        <v>11.99</v>
      </c>
      <c r="J500" s="38">
        <v>0.75</v>
      </c>
      <c r="K500" s="108">
        <f t="shared" si="23"/>
        <v>20.982500000000002</v>
      </c>
      <c r="L500" s="108">
        <f t="shared" si="21"/>
        <v>25.179000000000002</v>
      </c>
      <c r="M500" s="32" t="s">
        <v>394</v>
      </c>
      <c r="N500" s="109">
        <f t="shared" si="22"/>
        <v>20.982500000000002</v>
      </c>
    </row>
    <row r="501" spans="1:14" x14ac:dyDescent="0.25">
      <c r="A501" s="80" t="s">
        <v>2413</v>
      </c>
      <c r="B501" s="6" t="s">
        <v>145</v>
      </c>
      <c r="C501" s="6" t="s">
        <v>1738</v>
      </c>
      <c r="D501" s="2" t="s">
        <v>1739</v>
      </c>
      <c r="E501" s="2" t="s">
        <v>1740</v>
      </c>
      <c r="F501" s="28" t="s">
        <v>1746</v>
      </c>
      <c r="G501" s="33" t="s">
        <v>1742</v>
      </c>
      <c r="H501" s="2" t="s">
        <v>167</v>
      </c>
      <c r="I501" s="31">
        <v>11.99</v>
      </c>
      <c r="J501" s="38">
        <v>0.75</v>
      </c>
      <c r="K501" s="108">
        <f t="shared" si="23"/>
        <v>20.982500000000002</v>
      </c>
      <c r="L501" s="108">
        <f t="shared" si="21"/>
        <v>25.179000000000002</v>
      </c>
      <c r="M501" s="32" t="s">
        <v>394</v>
      </c>
      <c r="N501" s="109">
        <f t="shared" si="22"/>
        <v>20.982500000000002</v>
      </c>
    </row>
    <row r="502" spans="1:14" x14ac:dyDescent="0.25">
      <c r="A502" s="80" t="s">
        <v>2414</v>
      </c>
      <c r="B502" s="6" t="s">
        <v>145</v>
      </c>
      <c r="C502" s="6" t="s">
        <v>1738</v>
      </c>
      <c r="D502" s="2" t="s">
        <v>1739</v>
      </c>
      <c r="E502" s="2" t="s">
        <v>1740</v>
      </c>
      <c r="F502" s="28" t="s">
        <v>1747</v>
      </c>
      <c r="G502" s="22" t="s">
        <v>1742</v>
      </c>
      <c r="H502" s="2" t="s">
        <v>167</v>
      </c>
      <c r="I502" s="31">
        <v>11.99</v>
      </c>
      <c r="J502" s="38">
        <v>0.75</v>
      </c>
      <c r="K502" s="108">
        <f t="shared" si="23"/>
        <v>20.982500000000002</v>
      </c>
      <c r="L502" s="108">
        <f t="shared" si="21"/>
        <v>25.179000000000002</v>
      </c>
      <c r="M502" s="32" t="s">
        <v>394</v>
      </c>
      <c r="N502" s="109">
        <f t="shared" si="22"/>
        <v>20.982500000000002</v>
      </c>
    </row>
    <row r="503" spans="1:14" x14ac:dyDescent="0.25">
      <c r="A503" s="80" t="s">
        <v>2415</v>
      </c>
      <c r="B503" s="6" t="s">
        <v>145</v>
      </c>
      <c r="C503" s="6" t="s">
        <v>1738</v>
      </c>
      <c r="D503" s="2" t="s">
        <v>1739</v>
      </c>
      <c r="E503" s="2" t="s">
        <v>1740</v>
      </c>
      <c r="F503" s="28" t="s">
        <v>1748</v>
      </c>
      <c r="G503" s="33" t="s">
        <v>1742</v>
      </c>
      <c r="H503" s="2" t="s">
        <v>167</v>
      </c>
      <c r="I503" s="31">
        <v>11.99</v>
      </c>
      <c r="J503" s="38">
        <v>0.75</v>
      </c>
      <c r="K503" s="108">
        <f t="shared" si="23"/>
        <v>20.982500000000002</v>
      </c>
      <c r="L503" s="108">
        <f t="shared" si="21"/>
        <v>25.179000000000002</v>
      </c>
      <c r="M503" s="32" t="s">
        <v>394</v>
      </c>
      <c r="N503" s="109">
        <f t="shared" si="22"/>
        <v>20.982500000000002</v>
      </c>
    </row>
    <row r="504" spans="1:14" x14ac:dyDescent="0.25">
      <c r="A504" s="80" t="s">
        <v>2416</v>
      </c>
      <c r="B504" s="6" t="s">
        <v>145</v>
      </c>
      <c r="C504" s="6" t="s">
        <v>1738</v>
      </c>
      <c r="D504" s="2" t="s">
        <v>1739</v>
      </c>
      <c r="E504" s="2" t="s">
        <v>1740</v>
      </c>
      <c r="F504" s="28" t="s">
        <v>1749</v>
      </c>
      <c r="G504" s="33" t="s">
        <v>1742</v>
      </c>
      <c r="H504" s="2" t="s">
        <v>167</v>
      </c>
      <c r="I504" s="31">
        <v>11.99</v>
      </c>
      <c r="J504" s="38">
        <v>0.75</v>
      </c>
      <c r="K504" s="108">
        <f t="shared" si="23"/>
        <v>20.982500000000002</v>
      </c>
      <c r="L504" s="108">
        <f t="shared" si="21"/>
        <v>25.179000000000002</v>
      </c>
      <c r="M504" s="32" t="s">
        <v>394</v>
      </c>
      <c r="N504" s="109">
        <f t="shared" si="22"/>
        <v>20.982500000000002</v>
      </c>
    </row>
    <row r="505" spans="1:14" x14ac:dyDescent="0.25">
      <c r="A505" s="80" t="s">
        <v>2417</v>
      </c>
      <c r="B505" s="6" t="s">
        <v>145</v>
      </c>
      <c r="C505" s="6" t="s">
        <v>1738</v>
      </c>
      <c r="D505" s="2" t="s">
        <v>1739</v>
      </c>
      <c r="E505" s="2" t="s">
        <v>1740</v>
      </c>
      <c r="F505" s="28" t="s">
        <v>1750</v>
      </c>
      <c r="G505" s="33" t="s">
        <v>1742</v>
      </c>
      <c r="H505" s="2" t="s">
        <v>167</v>
      </c>
      <c r="I505" s="31">
        <v>11.99</v>
      </c>
      <c r="J505" s="38">
        <v>0.75</v>
      </c>
      <c r="K505" s="108">
        <f t="shared" si="23"/>
        <v>20.982500000000002</v>
      </c>
      <c r="L505" s="108">
        <f t="shared" si="21"/>
        <v>25.179000000000002</v>
      </c>
      <c r="M505" s="32" t="s">
        <v>394</v>
      </c>
      <c r="N505" s="109">
        <f t="shared" si="22"/>
        <v>20.982500000000002</v>
      </c>
    </row>
    <row r="506" spans="1:14" x14ac:dyDescent="0.25">
      <c r="A506" s="80" t="s">
        <v>2418</v>
      </c>
      <c r="B506" s="6" t="s">
        <v>145</v>
      </c>
      <c r="C506" s="6" t="s">
        <v>1738</v>
      </c>
      <c r="D506" s="2" t="s">
        <v>1739</v>
      </c>
      <c r="E506" s="2" t="s">
        <v>1740</v>
      </c>
      <c r="F506" s="28" t="s">
        <v>1751</v>
      </c>
      <c r="G506" s="22" t="s">
        <v>1742</v>
      </c>
      <c r="H506" s="2" t="s">
        <v>167</v>
      </c>
      <c r="I506" s="31">
        <v>11.99</v>
      </c>
      <c r="J506" s="38">
        <v>0.75</v>
      </c>
      <c r="K506" s="108">
        <f t="shared" si="23"/>
        <v>20.982500000000002</v>
      </c>
      <c r="L506" s="108">
        <f t="shared" si="21"/>
        <v>25.179000000000002</v>
      </c>
      <c r="M506" s="32" t="s">
        <v>394</v>
      </c>
      <c r="N506" s="109">
        <f t="shared" si="22"/>
        <v>20.982500000000002</v>
      </c>
    </row>
    <row r="507" spans="1:14" x14ac:dyDescent="0.25">
      <c r="A507" s="80" t="s">
        <v>2419</v>
      </c>
      <c r="B507" s="6" t="s">
        <v>145</v>
      </c>
      <c r="C507" s="6" t="s">
        <v>1738</v>
      </c>
      <c r="D507" s="2" t="s">
        <v>1739</v>
      </c>
      <c r="E507" s="2" t="s">
        <v>1740</v>
      </c>
      <c r="F507" s="28" t="s">
        <v>1752</v>
      </c>
      <c r="G507" s="33" t="s">
        <v>1742</v>
      </c>
      <c r="H507" s="2" t="s">
        <v>167</v>
      </c>
      <c r="I507" s="31">
        <v>11.99</v>
      </c>
      <c r="J507" s="38">
        <v>0.75</v>
      </c>
      <c r="K507" s="108">
        <f t="shared" si="23"/>
        <v>20.982500000000002</v>
      </c>
      <c r="L507" s="108">
        <f t="shared" si="21"/>
        <v>25.179000000000002</v>
      </c>
      <c r="M507" s="32" t="s">
        <v>394</v>
      </c>
      <c r="N507" s="109">
        <f t="shared" si="22"/>
        <v>20.982500000000002</v>
      </c>
    </row>
    <row r="508" spans="1:14" x14ac:dyDescent="0.25">
      <c r="A508" s="80" t="s">
        <v>2420</v>
      </c>
      <c r="B508" s="6" t="s">
        <v>145</v>
      </c>
      <c r="C508" s="6" t="s">
        <v>1738</v>
      </c>
      <c r="D508" s="2" t="s">
        <v>1739</v>
      </c>
      <c r="E508" s="2" t="s">
        <v>1740</v>
      </c>
      <c r="F508" s="28" t="s">
        <v>1753</v>
      </c>
      <c r="G508" s="33" t="s">
        <v>1742</v>
      </c>
      <c r="H508" s="2" t="s">
        <v>167</v>
      </c>
      <c r="I508" s="31">
        <v>11.99</v>
      </c>
      <c r="J508" s="38">
        <v>0.75</v>
      </c>
      <c r="K508" s="108">
        <f t="shared" si="23"/>
        <v>20.982500000000002</v>
      </c>
      <c r="L508" s="108">
        <f t="shared" si="21"/>
        <v>25.179000000000002</v>
      </c>
      <c r="M508" s="32" t="s">
        <v>394</v>
      </c>
      <c r="N508" s="109">
        <f t="shared" si="22"/>
        <v>20.982500000000002</v>
      </c>
    </row>
    <row r="509" spans="1:14" x14ac:dyDescent="0.25">
      <c r="A509" s="80" t="s">
        <v>2421</v>
      </c>
      <c r="B509" s="6" t="s">
        <v>145</v>
      </c>
      <c r="C509" s="6" t="s">
        <v>1738</v>
      </c>
      <c r="D509" s="2" t="s">
        <v>1739</v>
      </c>
      <c r="E509" s="2" t="s">
        <v>1754</v>
      </c>
      <c r="F509" s="28" t="s">
        <v>1755</v>
      </c>
      <c r="G509" s="33" t="s">
        <v>1756</v>
      </c>
      <c r="H509" s="2" t="s">
        <v>167</v>
      </c>
      <c r="I509" s="31">
        <v>11.49</v>
      </c>
      <c r="J509" s="38">
        <v>0.75</v>
      </c>
      <c r="K509" s="108">
        <f t="shared" si="23"/>
        <v>20.107500000000002</v>
      </c>
      <c r="L509" s="108">
        <f t="shared" si="21"/>
        <v>24.129000000000001</v>
      </c>
      <c r="M509" s="32" t="s">
        <v>394</v>
      </c>
      <c r="N509" s="109">
        <f t="shared" si="22"/>
        <v>20.107500000000002</v>
      </c>
    </row>
    <row r="510" spans="1:14" x14ac:dyDescent="0.25">
      <c r="A510" s="80" t="s">
        <v>2422</v>
      </c>
      <c r="B510" s="6" t="s">
        <v>145</v>
      </c>
      <c r="C510" s="6" t="s">
        <v>1738</v>
      </c>
      <c r="D510" s="2" t="s">
        <v>1739</v>
      </c>
      <c r="E510" s="2" t="s">
        <v>1754</v>
      </c>
      <c r="F510" s="28" t="s">
        <v>1757</v>
      </c>
      <c r="G510" s="33" t="s">
        <v>1756</v>
      </c>
      <c r="H510" s="2" t="s">
        <v>167</v>
      </c>
      <c r="I510" s="31">
        <v>11.49</v>
      </c>
      <c r="J510" s="38">
        <v>0.75</v>
      </c>
      <c r="K510" s="108">
        <f t="shared" si="23"/>
        <v>20.107500000000002</v>
      </c>
      <c r="L510" s="108">
        <f t="shared" si="21"/>
        <v>24.129000000000001</v>
      </c>
      <c r="M510" s="32" t="s">
        <v>394</v>
      </c>
      <c r="N510" s="109">
        <f t="shared" si="22"/>
        <v>20.107500000000002</v>
      </c>
    </row>
    <row r="511" spans="1:14" x14ac:dyDescent="0.25">
      <c r="A511" s="80" t="s">
        <v>2423</v>
      </c>
      <c r="B511" s="6" t="s">
        <v>145</v>
      </c>
      <c r="C511" s="6" t="s">
        <v>1738</v>
      </c>
      <c r="D511" s="2" t="s">
        <v>1739</v>
      </c>
      <c r="E511" s="2" t="s">
        <v>1754</v>
      </c>
      <c r="F511" s="28" t="s">
        <v>1758</v>
      </c>
      <c r="G511" s="33" t="s">
        <v>1756</v>
      </c>
      <c r="H511" s="2" t="s">
        <v>167</v>
      </c>
      <c r="I511" s="31">
        <v>11.49</v>
      </c>
      <c r="J511" s="38">
        <v>0.75</v>
      </c>
      <c r="K511" s="108">
        <f t="shared" si="23"/>
        <v>20.107500000000002</v>
      </c>
      <c r="L511" s="108">
        <f t="shared" si="21"/>
        <v>24.129000000000001</v>
      </c>
      <c r="M511" s="32" t="s">
        <v>394</v>
      </c>
      <c r="N511" s="109">
        <f t="shared" si="22"/>
        <v>20.107500000000002</v>
      </c>
    </row>
    <row r="512" spans="1:14" x14ac:dyDescent="0.25">
      <c r="A512" s="80" t="s">
        <v>2424</v>
      </c>
      <c r="B512" s="6" t="s">
        <v>145</v>
      </c>
      <c r="C512" s="6" t="s">
        <v>1738</v>
      </c>
      <c r="D512" s="2" t="s">
        <v>1739</v>
      </c>
      <c r="E512" s="2" t="s">
        <v>1754</v>
      </c>
      <c r="F512" s="28" t="s">
        <v>1759</v>
      </c>
      <c r="G512" s="33" t="s">
        <v>1756</v>
      </c>
      <c r="H512" s="2" t="s">
        <v>167</v>
      </c>
      <c r="I512" s="31">
        <v>11.49</v>
      </c>
      <c r="J512" s="38">
        <v>0.75</v>
      </c>
      <c r="K512" s="108">
        <f t="shared" si="23"/>
        <v>20.107500000000002</v>
      </c>
      <c r="L512" s="108">
        <f t="shared" si="21"/>
        <v>24.129000000000001</v>
      </c>
      <c r="M512" s="32" t="s">
        <v>394</v>
      </c>
      <c r="N512" s="109">
        <f t="shared" si="22"/>
        <v>20.107500000000002</v>
      </c>
    </row>
    <row r="513" spans="1:14" x14ac:dyDescent="0.25">
      <c r="A513" s="80" t="s">
        <v>2425</v>
      </c>
      <c r="B513" s="6" t="s">
        <v>145</v>
      </c>
      <c r="C513" s="6" t="s">
        <v>1738</v>
      </c>
      <c r="D513" s="2" t="s">
        <v>1739</v>
      </c>
      <c r="E513" s="2" t="s">
        <v>1754</v>
      </c>
      <c r="F513" s="28" t="s">
        <v>1760</v>
      </c>
      <c r="G513" s="33" t="s">
        <v>1756</v>
      </c>
      <c r="H513" s="2" t="s">
        <v>167</v>
      </c>
      <c r="I513" s="31">
        <v>11.49</v>
      </c>
      <c r="J513" s="38">
        <v>0.75</v>
      </c>
      <c r="K513" s="108">
        <f t="shared" si="23"/>
        <v>20.107500000000002</v>
      </c>
      <c r="L513" s="108">
        <f t="shared" si="21"/>
        <v>24.129000000000001</v>
      </c>
      <c r="M513" s="32" t="s">
        <v>394</v>
      </c>
      <c r="N513" s="109">
        <f t="shared" si="22"/>
        <v>20.107500000000002</v>
      </c>
    </row>
    <row r="514" spans="1:14" x14ac:dyDescent="0.25">
      <c r="A514" s="80" t="s">
        <v>2426</v>
      </c>
      <c r="B514" s="6" t="s">
        <v>145</v>
      </c>
      <c r="C514" s="6" t="s">
        <v>1738</v>
      </c>
      <c r="D514" s="2" t="s">
        <v>1739</v>
      </c>
      <c r="E514" s="2" t="s">
        <v>1754</v>
      </c>
      <c r="F514" s="28" t="s">
        <v>1761</v>
      </c>
      <c r="G514" s="33" t="s">
        <v>1756</v>
      </c>
      <c r="H514" s="2" t="s">
        <v>167</v>
      </c>
      <c r="I514" s="31">
        <v>11.49</v>
      </c>
      <c r="J514" s="38">
        <v>0.75</v>
      </c>
      <c r="K514" s="108">
        <f t="shared" si="23"/>
        <v>20.107500000000002</v>
      </c>
      <c r="L514" s="108">
        <f t="shared" si="21"/>
        <v>24.129000000000001</v>
      </c>
      <c r="M514" s="32" t="s">
        <v>394</v>
      </c>
      <c r="N514" s="109">
        <f t="shared" si="22"/>
        <v>20.107500000000002</v>
      </c>
    </row>
    <row r="515" spans="1:14" x14ac:dyDescent="0.25">
      <c r="A515" s="80" t="s">
        <v>2427</v>
      </c>
      <c r="B515" s="6" t="s">
        <v>145</v>
      </c>
      <c r="C515" s="6" t="s">
        <v>1738</v>
      </c>
      <c r="D515" s="2" t="s">
        <v>1739</v>
      </c>
      <c r="E515" s="2" t="s">
        <v>1754</v>
      </c>
      <c r="F515" s="28" t="s">
        <v>1762</v>
      </c>
      <c r="G515" s="33" t="s">
        <v>1756</v>
      </c>
      <c r="H515" s="2" t="s">
        <v>167</v>
      </c>
      <c r="I515" s="31">
        <v>11.49</v>
      </c>
      <c r="J515" s="38">
        <v>0.75</v>
      </c>
      <c r="K515" s="108">
        <f t="shared" si="23"/>
        <v>20.107500000000002</v>
      </c>
      <c r="L515" s="108">
        <f t="shared" ref="L515:L536" si="24">K515*1.2</f>
        <v>24.129000000000001</v>
      </c>
      <c r="M515" s="32" t="s">
        <v>394</v>
      </c>
      <c r="N515" s="109">
        <f t="shared" ref="N515:N536" si="25">K515</f>
        <v>20.107500000000002</v>
      </c>
    </row>
    <row r="516" spans="1:14" x14ac:dyDescent="0.25">
      <c r="A516" s="80" t="s">
        <v>2428</v>
      </c>
      <c r="B516" s="6" t="s">
        <v>145</v>
      </c>
      <c r="C516" s="6" t="s">
        <v>1738</v>
      </c>
      <c r="D516" s="2" t="s">
        <v>1739</v>
      </c>
      <c r="E516" s="2" t="s">
        <v>1754</v>
      </c>
      <c r="F516" s="28" t="s">
        <v>1763</v>
      </c>
      <c r="G516" s="33" t="s">
        <v>1756</v>
      </c>
      <c r="H516" s="2" t="s">
        <v>167</v>
      </c>
      <c r="I516" s="31">
        <v>11.49</v>
      </c>
      <c r="J516" s="38">
        <v>0.75</v>
      </c>
      <c r="K516" s="108">
        <f t="shared" si="23"/>
        <v>20.107500000000002</v>
      </c>
      <c r="L516" s="108">
        <f t="shared" si="24"/>
        <v>24.129000000000001</v>
      </c>
      <c r="M516" s="32" t="s">
        <v>394</v>
      </c>
      <c r="N516" s="109">
        <f t="shared" si="25"/>
        <v>20.107500000000002</v>
      </c>
    </row>
    <row r="517" spans="1:14" x14ac:dyDescent="0.25">
      <c r="A517" s="80" t="s">
        <v>2429</v>
      </c>
      <c r="B517" s="6" t="s">
        <v>145</v>
      </c>
      <c r="C517" s="6" t="s">
        <v>1738</v>
      </c>
      <c r="D517" s="2" t="s">
        <v>1739</v>
      </c>
      <c r="E517" s="2" t="s">
        <v>1754</v>
      </c>
      <c r="F517" s="28" t="s">
        <v>1764</v>
      </c>
      <c r="G517" s="33" t="s">
        <v>1756</v>
      </c>
      <c r="H517" s="2" t="s">
        <v>167</v>
      </c>
      <c r="I517" s="31">
        <v>11.49</v>
      </c>
      <c r="J517" s="38">
        <v>0.75</v>
      </c>
      <c r="K517" s="108">
        <f t="shared" si="23"/>
        <v>20.107500000000002</v>
      </c>
      <c r="L517" s="108">
        <f t="shared" si="24"/>
        <v>24.129000000000001</v>
      </c>
      <c r="M517" s="32" t="s">
        <v>394</v>
      </c>
      <c r="N517" s="109">
        <f t="shared" si="25"/>
        <v>20.107500000000002</v>
      </c>
    </row>
    <row r="518" spans="1:14" x14ac:dyDescent="0.25">
      <c r="A518" s="80" t="s">
        <v>2430</v>
      </c>
      <c r="B518" s="6" t="s">
        <v>145</v>
      </c>
      <c r="C518" s="6" t="s">
        <v>1738</v>
      </c>
      <c r="D518" s="2" t="s">
        <v>1739</v>
      </c>
      <c r="E518" s="2" t="s">
        <v>1754</v>
      </c>
      <c r="F518" s="28" t="s">
        <v>1765</v>
      </c>
      <c r="G518" s="33" t="s">
        <v>1756</v>
      </c>
      <c r="H518" s="2" t="s">
        <v>167</v>
      </c>
      <c r="I518" s="31">
        <v>11.49</v>
      </c>
      <c r="J518" s="38">
        <v>0.75</v>
      </c>
      <c r="K518" s="108">
        <f t="shared" si="23"/>
        <v>20.107500000000002</v>
      </c>
      <c r="L518" s="108">
        <f t="shared" si="24"/>
        <v>24.129000000000001</v>
      </c>
      <c r="M518" s="32" t="s">
        <v>394</v>
      </c>
      <c r="N518" s="109">
        <f t="shared" si="25"/>
        <v>20.107500000000002</v>
      </c>
    </row>
    <row r="519" spans="1:14" x14ac:dyDescent="0.25">
      <c r="A519" s="80" t="s">
        <v>2431</v>
      </c>
      <c r="B519" s="6" t="s">
        <v>145</v>
      </c>
      <c r="C519" s="6" t="s">
        <v>1738</v>
      </c>
      <c r="D519" s="2" t="s">
        <v>1739</v>
      </c>
      <c r="E519" s="2" t="s">
        <v>1754</v>
      </c>
      <c r="F519" s="28" t="s">
        <v>1766</v>
      </c>
      <c r="G519" s="33" t="s">
        <v>1756</v>
      </c>
      <c r="H519" s="2" t="s">
        <v>167</v>
      </c>
      <c r="I519" s="31">
        <v>11.49</v>
      </c>
      <c r="J519" s="38">
        <v>0.75</v>
      </c>
      <c r="K519" s="108">
        <f t="shared" si="23"/>
        <v>20.107500000000002</v>
      </c>
      <c r="L519" s="108">
        <f t="shared" si="24"/>
        <v>24.129000000000001</v>
      </c>
      <c r="M519" s="32" t="s">
        <v>394</v>
      </c>
      <c r="N519" s="109">
        <f t="shared" si="25"/>
        <v>20.107500000000002</v>
      </c>
    </row>
    <row r="520" spans="1:14" x14ac:dyDescent="0.25">
      <c r="A520" s="80" t="s">
        <v>2432</v>
      </c>
      <c r="B520" s="6" t="s">
        <v>145</v>
      </c>
      <c r="C520" s="6" t="s">
        <v>1738</v>
      </c>
      <c r="D520" s="2" t="s">
        <v>1739</v>
      </c>
      <c r="E520" s="2" t="s">
        <v>1754</v>
      </c>
      <c r="F520" s="28" t="s">
        <v>1767</v>
      </c>
      <c r="G520" s="33" t="s">
        <v>1756</v>
      </c>
      <c r="H520" s="2" t="s">
        <v>167</v>
      </c>
      <c r="I520" s="31">
        <v>11.49</v>
      </c>
      <c r="J520" s="38">
        <v>0.75</v>
      </c>
      <c r="K520" s="108">
        <f t="shared" si="23"/>
        <v>20.107500000000002</v>
      </c>
      <c r="L520" s="108">
        <f t="shared" si="24"/>
        <v>24.129000000000001</v>
      </c>
      <c r="M520" s="32" t="s">
        <v>394</v>
      </c>
      <c r="N520" s="109">
        <f t="shared" si="25"/>
        <v>20.107500000000002</v>
      </c>
    </row>
    <row r="521" spans="1:14" x14ac:dyDescent="0.25">
      <c r="A521" s="80" t="s">
        <v>2433</v>
      </c>
      <c r="B521" s="6" t="s">
        <v>145</v>
      </c>
      <c r="C521" s="6" t="s">
        <v>1738</v>
      </c>
      <c r="D521" s="2" t="s">
        <v>1739</v>
      </c>
      <c r="E521" s="2" t="s">
        <v>1754</v>
      </c>
      <c r="F521" s="28" t="s">
        <v>1768</v>
      </c>
      <c r="G521" s="33" t="s">
        <v>1756</v>
      </c>
      <c r="H521" s="2" t="s">
        <v>167</v>
      </c>
      <c r="I521" s="31">
        <v>11.49</v>
      </c>
      <c r="J521" s="38">
        <v>0.75</v>
      </c>
      <c r="K521" s="108">
        <f t="shared" si="23"/>
        <v>20.107500000000002</v>
      </c>
      <c r="L521" s="108">
        <f t="shared" si="24"/>
        <v>24.129000000000001</v>
      </c>
      <c r="M521" s="32" t="s">
        <v>394</v>
      </c>
      <c r="N521" s="109">
        <f t="shared" si="25"/>
        <v>20.107500000000002</v>
      </c>
    </row>
    <row r="522" spans="1:14" x14ac:dyDescent="0.25">
      <c r="A522" s="80" t="s">
        <v>2434</v>
      </c>
      <c r="B522" s="6" t="s">
        <v>145</v>
      </c>
      <c r="C522" s="6" t="s">
        <v>1738</v>
      </c>
      <c r="D522" s="2" t="s">
        <v>1739</v>
      </c>
      <c r="E522" s="2" t="s">
        <v>1754</v>
      </c>
      <c r="F522" s="28" t="s">
        <v>1769</v>
      </c>
      <c r="G522" s="33" t="s">
        <v>1756</v>
      </c>
      <c r="H522" s="2" t="s">
        <v>167</v>
      </c>
      <c r="I522" s="31">
        <v>11.49</v>
      </c>
      <c r="J522" s="38">
        <v>0.75</v>
      </c>
      <c r="K522" s="108">
        <f t="shared" si="23"/>
        <v>20.107500000000002</v>
      </c>
      <c r="L522" s="108">
        <f t="shared" si="24"/>
        <v>24.129000000000001</v>
      </c>
      <c r="M522" s="32" t="s">
        <v>394</v>
      </c>
      <c r="N522" s="109">
        <f t="shared" si="25"/>
        <v>20.107500000000002</v>
      </c>
    </row>
    <row r="523" spans="1:14" x14ac:dyDescent="0.25">
      <c r="A523" s="80" t="s">
        <v>2435</v>
      </c>
      <c r="B523" s="6" t="s">
        <v>145</v>
      </c>
      <c r="C523" s="6" t="s">
        <v>1738</v>
      </c>
      <c r="D523" s="2" t="s">
        <v>1739</v>
      </c>
      <c r="E523" s="2" t="s">
        <v>1754</v>
      </c>
      <c r="F523" s="28" t="s">
        <v>1770</v>
      </c>
      <c r="G523" s="33" t="s">
        <v>1756</v>
      </c>
      <c r="H523" s="2" t="s">
        <v>167</v>
      </c>
      <c r="I523" s="31">
        <v>11.49</v>
      </c>
      <c r="J523" s="38">
        <v>0.75</v>
      </c>
      <c r="K523" s="108">
        <f t="shared" si="23"/>
        <v>20.107500000000002</v>
      </c>
      <c r="L523" s="108">
        <f t="shared" si="24"/>
        <v>24.129000000000001</v>
      </c>
      <c r="M523" s="32" t="s">
        <v>394</v>
      </c>
      <c r="N523" s="109">
        <f t="shared" si="25"/>
        <v>20.107500000000002</v>
      </c>
    </row>
    <row r="524" spans="1:14" x14ac:dyDescent="0.25">
      <c r="A524" s="80" t="s">
        <v>2436</v>
      </c>
      <c r="B524" s="6" t="s">
        <v>145</v>
      </c>
      <c r="C524" s="6" t="s">
        <v>1738</v>
      </c>
      <c r="D524" s="2" t="s">
        <v>1739</v>
      </c>
      <c r="E524" s="2" t="s">
        <v>1754</v>
      </c>
      <c r="F524" s="28" t="s">
        <v>1771</v>
      </c>
      <c r="G524" s="33" t="s">
        <v>1756</v>
      </c>
      <c r="H524" s="2" t="s">
        <v>167</v>
      </c>
      <c r="I524" s="31">
        <v>11.49</v>
      </c>
      <c r="J524" s="38">
        <v>0.75</v>
      </c>
      <c r="K524" s="108">
        <f t="shared" si="23"/>
        <v>20.107500000000002</v>
      </c>
      <c r="L524" s="108">
        <f t="shared" si="24"/>
        <v>24.129000000000001</v>
      </c>
      <c r="M524" s="32" t="s">
        <v>394</v>
      </c>
      <c r="N524" s="109">
        <f t="shared" si="25"/>
        <v>20.107500000000002</v>
      </c>
    </row>
    <row r="525" spans="1:14" x14ac:dyDescent="0.25">
      <c r="A525" s="80" t="s">
        <v>2437</v>
      </c>
      <c r="B525" s="6" t="s">
        <v>145</v>
      </c>
      <c r="C525" s="6" t="s">
        <v>1738</v>
      </c>
      <c r="D525" s="2" t="s">
        <v>1739</v>
      </c>
      <c r="E525" s="2" t="s">
        <v>1754</v>
      </c>
      <c r="F525" s="28" t="s">
        <v>1772</v>
      </c>
      <c r="G525" s="33" t="s">
        <v>1756</v>
      </c>
      <c r="H525" s="2" t="s">
        <v>167</v>
      </c>
      <c r="I525" s="31">
        <v>11.49</v>
      </c>
      <c r="J525" s="38">
        <v>0.75</v>
      </c>
      <c r="K525" s="108">
        <f t="shared" si="23"/>
        <v>20.107500000000002</v>
      </c>
      <c r="L525" s="108">
        <f t="shared" si="24"/>
        <v>24.129000000000001</v>
      </c>
      <c r="M525" s="32" t="s">
        <v>394</v>
      </c>
      <c r="N525" s="109">
        <f t="shared" si="25"/>
        <v>20.107500000000002</v>
      </c>
    </row>
    <row r="526" spans="1:14" x14ac:dyDescent="0.25">
      <c r="A526" s="80" t="s">
        <v>2438</v>
      </c>
      <c r="B526" s="6" t="s">
        <v>145</v>
      </c>
      <c r="C526" s="6" t="s">
        <v>1738</v>
      </c>
      <c r="D526" s="2" t="s">
        <v>1739</v>
      </c>
      <c r="E526" s="2" t="s">
        <v>1754</v>
      </c>
      <c r="F526" s="28" t="s">
        <v>1773</v>
      </c>
      <c r="G526" s="33" t="s">
        <v>1756</v>
      </c>
      <c r="H526" s="2" t="s">
        <v>167</v>
      </c>
      <c r="I526" s="31">
        <v>11.49</v>
      </c>
      <c r="J526" s="38">
        <v>0.75</v>
      </c>
      <c r="K526" s="108">
        <f t="shared" si="23"/>
        <v>20.107500000000002</v>
      </c>
      <c r="L526" s="108">
        <f t="shared" si="24"/>
        <v>24.129000000000001</v>
      </c>
      <c r="M526" s="32" t="s">
        <v>394</v>
      </c>
      <c r="N526" s="109">
        <f t="shared" si="25"/>
        <v>20.107500000000002</v>
      </c>
    </row>
    <row r="527" spans="1:14" x14ac:dyDescent="0.25">
      <c r="A527" s="80" t="s">
        <v>2439</v>
      </c>
      <c r="B527" s="6" t="s">
        <v>145</v>
      </c>
      <c r="C527" s="6" t="s">
        <v>1738</v>
      </c>
      <c r="D527" s="2" t="s">
        <v>1739</v>
      </c>
      <c r="E527" s="2" t="s">
        <v>1754</v>
      </c>
      <c r="F527" s="28" t="s">
        <v>1774</v>
      </c>
      <c r="G527" s="33" t="s">
        <v>1756</v>
      </c>
      <c r="H527" s="2" t="s">
        <v>167</v>
      </c>
      <c r="I527" s="31">
        <v>11.49</v>
      </c>
      <c r="J527" s="38">
        <v>0.75</v>
      </c>
      <c r="K527" s="108">
        <f t="shared" ref="K527:K536" si="26">I527*1.75</f>
        <v>20.107500000000002</v>
      </c>
      <c r="L527" s="108">
        <f t="shared" si="24"/>
        <v>24.129000000000001</v>
      </c>
      <c r="M527" s="32" t="s">
        <v>394</v>
      </c>
      <c r="N527" s="109">
        <f t="shared" si="25"/>
        <v>20.107500000000002</v>
      </c>
    </row>
    <row r="528" spans="1:14" x14ac:dyDescent="0.25">
      <c r="A528" s="80" t="s">
        <v>2440</v>
      </c>
      <c r="B528" s="6" t="s">
        <v>145</v>
      </c>
      <c r="C528" s="6" t="s">
        <v>1738</v>
      </c>
      <c r="D528" s="2" t="s">
        <v>1739</v>
      </c>
      <c r="E528" s="2" t="s">
        <v>1754</v>
      </c>
      <c r="F528" s="28" t="s">
        <v>1775</v>
      </c>
      <c r="G528" s="33" t="s">
        <v>1756</v>
      </c>
      <c r="H528" s="2" t="s">
        <v>167</v>
      </c>
      <c r="I528" s="31">
        <v>11.49</v>
      </c>
      <c r="J528" s="38">
        <v>0.75</v>
      </c>
      <c r="K528" s="108">
        <f t="shared" si="26"/>
        <v>20.107500000000002</v>
      </c>
      <c r="L528" s="108">
        <f t="shared" si="24"/>
        <v>24.129000000000001</v>
      </c>
      <c r="M528" s="32" t="s">
        <v>394</v>
      </c>
      <c r="N528" s="109">
        <f t="shared" si="25"/>
        <v>20.107500000000002</v>
      </c>
    </row>
    <row r="529" spans="1:14" x14ac:dyDescent="0.25">
      <c r="A529" s="80" t="s">
        <v>2441</v>
      </c>
      <c r="B529" s="6" t="s">
        <v>145</v>
      </c>
      <c r="C529" s="6" t="s">
        <v>1738</v>
      </c>
      <c r="D529" s="2" t="s">
        <v>1739</v>
      </c>
      <c r="E529" s="2" t="s">
        <v>1776</v>
      </c>
      <c r="F529" s="28" t="s">
        <v>1777</v>
      </c>
      <c r="G529" s="22" t="s">
        <v>1778</v>
      </c>
      <c r="H529" s="2" t="s">
        <v>167</v>
      </c>
      <c r="I529" s="31">
        <v>14.49</v>
      </c>
      <c r="J529" s="38">
        <v>0.75</v>
      </c>
      <c r="K529" s="108">
        <f t="shared" si="26"/>
        <v>25.357500000000002</v>
      </c>
      <c r="L529" s="108">
        <f t="shared" si="24"/>
        <v>30.429000000000002</v>
      </c>
      <c r="M529" s="32" t="s">
        <v>394</v>
      </c>
      <c r="N529" s="109">
        <f t="shared" si="25"/>
        <v>25.357500000000002</v>
      </c>
    </row>
    <row r="530" spans="1:14" x14ac:dyDescent="0.25">
      <c r="A530" s="80" t="s">
        <v>2442</v>
      </c>
      <c r="B530" s="6" t="s">
        <v>145</v>
      </c>
      <c r="C530" s="6" t="s">
        <v>1738</v>
      </c>
      <c r="D530" s="2" t="s">
        <v>1739</v>
      </c>
      <c r="E530" s="2" t="s">
        <v>1776</v>
      </c>
      <c r="F530" s="28" t="s">
        <v>1779</v>
      </c>
      <c r="G530" s="22" t="s">
        <v>1778</v>
      </c>
      <c r="H530" s="2" t="s">
        <v>167</v>
      </c>
      <c r="I530" s="31">
        <v>14.49</v>
      </c>
      <c r="J530" s="38">
        <v>0.75</v>
      </c>
      <c r="K530" s="108">
        <f t="shared" si="26"/>
        <v>25.357500000000002</v>
      </c>
      <c r="L530" s="108">
        <f t="shared" si="24"/>
        <v>30.429000000000002</v>
      </c>
      <c r="M530" s="32" t="s">
        <v>394</v>
      </c>
      <c r="N530" s="109">
        <f t="shared" si="25"/>
        <v>25.357500000000002</v>
      </c>
    </row>
    <row r="531" spans="1:14" x14ac:dyDescent="0.25">
      <c r="A531" s="80" t="s">
        <v>2443</v>
      </c>
      <c r="B531" s="6" t="s">
        <v>145</v>
      </c>
      <c r="C531" s="6" t="s">
        <v>1738</v>
      </c>
      <c r="D531" s="2" t="s">
        <v>1739</v>
      </c>
      <c r="E531" s="2" t="s">
        <v>1776</v>
      </c>
      <c r="F531" s="28" t="s">
        <v>1780</v>
      </c>
      <c r="G531" s="22" t="s">
        <v>1778</v>
      </c>
      <c r="H531" s="2" t="s">
        <v>167</v>
      </c>
      <c r="I531" s="31">
        <v>14.49</v>
      </c>
      <c r="J531" s="38">
        <v>0.75</v>
      </c>
      <c r="K531" s="108">
        <f t="shared" si="26"/>
        <v>25.357500000000002</v>
      </c>
      <c r="L531" s="108">
        <f t="shared" si="24"/>
        <v>30.429000000000002</v>
      </c>
      <c r="M531" s="32" t="s">
        <v>394</v>
      </c>
      <c r="N531" s="109">
        <f t="shared" si="25"/>
        <v>25.357500000000002</v>
      </c>
    </row>
    <row r="532" spans="1:14" x14ac:dyDescent="0.25">
      <c r="A532" s="80" t="s">
        <v>2444</v>
      </c>
      <c r="B532" s="6" t="s">
        <v>145</v>
      </c>
      <c r="C532" s="6" t="s">
        <v>1738</v>
      </c>
      <c r="D532" s="2" t="s">
        <v>1739</v>
      </c>
      <c r="E532" s="2" t="s">
        <v>1776</v>
      </c>
      <c r="F532" s="28" t="s">
        <v>1781</v>
      </c>
      <c r="G532" s="22" t="s">
        <v>1778</v>
      </c>
      <c r="H532" s="2" t="s">
        <v>167</v>
      </c>
      <c r="I532" s="31">
        <v>14.49</v>
      </c>
      <c r="J532" s="38">
        <v>0.75</v>
      </c>
      <c r="K532" s="108">
        <f t="shared" si="26"/>
        <v>25.357500000000002</v>
      </c>
      <c r="L532" s="108">
        <f t="shared" si="24"/>
        <v>30.429000000000002</v>
      </c>
      <c r="M532" s="32" t="s">
        <v>394</v>
      </c>
      <c r="N532" s="109">
        <f t="shared" si="25"/>
        <v>25.357500000000002</v>
      </c>
    </row>
    <row r="533" spans="1:14" x14ac:dyDescent="0.25">
      <c r="A533" s="80" t="s">
        <v>2445</v>
      </c>
      <c r="B533" s="6" t="s">
        <v>145</v>
      </c>
      <c r="C533" s="6" t="s">
        <v>1738</v>
      </c>
      <c r="D533" s="2" t="s">
        <v>1739</v>
      </c>
      <c r="E533" s="2" t="s">
        <v>1776</v>
      </c>
      <c r="F533" s="28" t="s">
        <v>1782</v>
      </c>
      <c r="G533" s="22" t="s">
        <v>1778</v>
      </c>
      <c r="H533" s="2" t="s">
        <v>167</v>
      </c>
      <c r="I533" s="31">
        <v>14.49</v>
      </c>
      <c r="J533" s="38">
        <v>0.75</v>
      </c>
      <c r="K533" s="108">
        <f t="shared" si="26"/>
        <v>25.357500000000002</v>
      </c>
      <c r="L533" s="108">
        <f t="shared" si="24"/>
        <v>30.429000000000002</v>
      </c>
      <c r="M533" s="32" t="s">
        <v>394</v>
      </c>
      <c r="N533" s="109">
        <f t="shared" si="25"/>
        <v>25.357500000000002</v>
      </c>
    </row>
    <row r="534" spans="1:14" x14ac:dyDescent="0.25">
      <c r="A534" s="80" t="s">
        <v>2446</v>
      </c>
      <c r="B534" s="6" t="s">
        <v>145</v>
      </c>
      <c r="C534" s="6" t="s">
        <v>1738</v>
      </c>
      <c r="D534" s="2" t="s">
        <v>1739</v>
      </c>
      <c r="E534" s="2" t="s">
        <v>1776</v>
      </c>
      <c r="F534" s="28" t="s">
        <v>1783</v>
      </c>
      <c r="G534" s="22" t="s">
        <v>1778</v>
      </c>
      <c r="H534" s="2" t="s">
        <v>167</v>
      </c>
      <c r="I534" s="31">
        <v>14.49</v>
      </c>
      <c r="J534" s="38">
        <v>0.75</v>
      </c>
      <c r="K534" s="108">
        <f t="shared" si="26"/>
        <v>25.357500000000002</v>
      </c>
      <c r="L534" s="108">
        <f t="shared" si="24"/>
        <v>30.429000000000002</v>
      </c>
      <c r="M534" s="32" t="s">
        <v>394</v>
      </c>
      <c r="N534" s="109">
        <f t="shared" si="25"/>
        <v>25.357500000000002</v>
      </c>
    </row>
    <row r="535" spans="1:14" x14ac:dyDescent="0.25">
      <c r="A535" s="80" t="s">
        <v>2447</v>
      </c>
      <c r="B535" s="6" t="s">
        <v>145</v>
      </c>
      <c r="C535" s="6" t="s">
        <v>1738</v>
      </c>
      <c r="D535" s="2" t="s">
        <v>1739</v>
      </c>
      <c r="E535" s="2" t="s">
        <v>1776</v>
      </c>
      <c r="F535" s="28" t="s">
        <v>1784</v>
      </c>
      <c r="G535" s="22" t="s">
        <v>1778</v>
      </c>
      <c r="H535" s="2" t="s">
        <v>167</v>
      </c>
      <c r="I535" s="31">
        <v>14.49</v>
      </c>
      <c r="J535" s="38">
        <v>0.75</v>
      </c>
      <c r="K535" s="108">
        <f t="shared" si="26"/>
        <v>25.357500000000002</v>
      </c>
      <c r="L535" s="108">
        <f t="shared" si="24"/>
        <v>30.429000000000002</v>
      </c>
      <c r="M535" s="32" t="s">
        <v>394</v>
      </c>
      <c r="N535" s="109">
        <f t="shared" si="25"/>
        <v>25.357500000000002</v>
      </c>
    </row>
    <row r="536" spans="1:14" x14ac:dyDescent="0.25">
      <c r="A536" s="80" t="s">
        <v>2448</v>
      </c>
      <c r="B536" s="6" t="s">
        <v>145</v>
      </c>
      <c r="C536" s="6" t="s">
        <v>1738</v>
      </c>
      <c r="D536" s="2" t="s">
        <v>1739</v>
      </c>
      <c r="E536" s="2" t="s">
        <v>1776</v>
      </c>
      <c r="F536" s="28" t="s">
        <v>1785</v>
      </c>
      <c r="G536" s="33" t="s">
        <v>1778</v>
      </c>
      <c r="H536" s="2" t="s">
        <v>167</v>
      </c>
      <c r="I536" s="31">
        <v>14.49</v>
      </c>
      <c r="J536" s="38">
        <v>0.75</v>
      </c>
      <c r="K536" s="108">
        <f t="shared" si="26"/>
        <v>25.357500000000002</v>
      </c>
      <c r="L536" s="108">
        <f t="shared" si="24"/>
        <v>30.429000000000002</v>
      </c>
      <c r="M536" s="32" t="s">
        <v>394</v>
      </c>
      <c r="N536" s="109">
        <f t="shared" si="25"/>
        <v>25.357500000000002</v>
      </c>
    </row>
  </sheetData>
  <protectedRanges>
    <protectedRange sqref="A2:A536" name="Range1" securityDescriptor="O:WDG:WDD:(A;;CC;;;S-1-5-21-1845053750-3477951752-3593848970-4173)(A;;CC;;;S-1-5-21-1845053750-3477951752-3593848970-1143)(A;;CC;;;S-1-5-21-1845053750-3477951752-3593848970-4152)"/>
  </protectedRanges>
  <autoFilter ref="A1:N536"/>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59999389629810485"/>
  </sheetPr>
  <dimension ref="A1:L210"/>
  <sheetViews>
    <sheetView topLeftCell="B1" zoomScale="80" zoomScaleNormal="80" workbookViewId="0">
      <selection activeCell="K1" sqref="K1"/>
    </sheetView>
  </sheetViews>
  <sheetFormatPr defaultRowHeight="15" x14ac:dyDescent="0.25"/>
  <cols>
    <col min="1" max="1" width="14.42578125" style="22" customWidth="1"/>
    <col min="2" max="2" width="11.140625" style="22" customWidth="1"/>
    <col min="3" max="3" width="23" style="22" customWidth="1"/>
    <col min="4" max="4" width="24.42578125" style="22" customWidth="1"/>
    <col min="5" max="5" width="19.7109375" style="2" customWidth="1"/>
    <col min="6" max="6" width="24.42578125" style="22" customWidth="1"/>
    <col min="7" max="7" width="47.42578125" style="26" customWidth="1"/>
    <col min="8" max="8" width="11.42578125" style="22" customWidth="1"/>
    <col min="9" max="9" width="14.42578125" style="22" customWidth="1"/>
    <col min="10" max="10" width="15.5703125" style="22" customWidth="1"/>
    <col min="11" max="11" width="15.5703125" style="94" customWidth="1"/>
    <col min="12" max="16384" width="9.140625" style="22"/>
  </cols>
  <sheetData>
    <row r="1" spans="1:11" s="81" customFormat="1" ht="53.25" customHeight="1" x14ac:dyDescent="0.25">
      <c r="A1" s="81" t="s">
        <v>2452</v>
      </c>
      <c r="B1" s="81" t="s">
        <v>35</v>
      </c>
      <c r="C1" s="81" t="s">
        <v>790</v>
      </c>
      <c r="D1" s="81" t="s">
        <v>37</v>
      </c>
      <c r="E1" s="81" t="s">
        <v>38</v>
      </c>
      <c r="F1" s="81" t="s">
        <v>39</v>
      </c>
      <c r="G1" s="81" t="s">
        <v>40</v>
      </c>
      <c r="H1" s="81" t="s">
        <v>41</v>
      </c>
      <c r="I1" s="81" t="s">
        <v>45</v>
      </c>
      <c r="J1" s="82" t="s">
        <v>1786</v>
      </c>
      <c r="K1" s="83" t="s">
        <v>2500</v>
      </c>
    </row>
    <row r="2" spans="1:11" s="4" customFormat="1" x14ac:dyDescent="0.25">
      <c r="A2" s="4" t="s">
        <v>46</v>
      </c>
      <c r="B2" s="4" t="s">
        <v>47</v>
      </c>
      <c r="C2" s="4" t="s">
        <v>48</v>
      </c>
      <c r="D2" s="4" t="s">
        <v>49</v>
      </c>
      <c r="E2" s="4" t="s">
        <v>50</v>
      </c>
      <c r="F2" s="4" t="s">
        <v>51</v>
      </c>
      <c r="G2" s="4" t="s">
        <v>52</v>
      </c>
      <c r="H2" s="4" t="s">
        <v>53</v>
      </c>
      <c r="I2" s="4" t="s">
        <v>54</v>
      </c>
      <c r="J2" s="4" t="s">
        <v>46</v>
      </c>
      <c r="K2" s="84">
        <v>73.78</v>
      </c>
    </row>
    <row r="3" spans="1:11" s="4" customFormat="1" ht="18.75" customHeight="1" x14ac:dyDescent="0.25">
      <c r="A3" s="5" t="s">
        <v>55</v>
      </c>
      <c r="B3" s="5" t="s">
        <v>47</v>
      </c>
      <c r="C3" s="5" t="s">
        <v>48</v>
      </c>
      <c r="D3" s="5" t="s">
        <v>56</v>
      </c>
      <c r="E3" s="5" t="s">
        <v>57</v>
      </c>
      <c r="F3" s="5" t="s">
        <v>58</v>
      </c>
      <c r="G3" s="5" t="s">
        <v>59</v>
      </c>
      <c r="H3" s="5" t="s">
        <v>53</v>
      </c>
      <c r="I3" s="4" t="s">
        <v>54</v>
      </c>
      <c r="J3" s="5" t="s">
        <v>55</v>
      </c>
      <c r="K3" s="85">
        <v>85.01</v>
      </c>
    </row>
    <row r="4" spans="1:11" s="4" customFormat="1" ht="18.75" customHeight="1" x14ac:dyDescent="0.25">
      <c r="A4" s="5" t="s">
        <v>60</v>
      </c>
      <c r="B4" s="5" t="s">
        <v>47</v>
      </c>
      <c r="C4" s="5" t="s">
        <v>61</v>
      </c>
      <c r="D4" s="5" t="s">
        <v>62</v>
      </c>
      <c r="E4" s="5" t="s">
        <v>63</v>
      </c>
      <c r="F4" s="5" t="s">
        <v>62</v>
      </c>
      <c r="G4" s="5" t="s">
        <v>64</v>
      </c>
      <c r="H4" s="5" t="s">
        <v>53</v>
      </c>
      <c r="I4" s="4" t="s">
        <v>54</v>
      </c>
      <c r="J4" s="5" t="s">
        <v>1789</v>
      </c>
      <c r="K4" s="85">
        <v>3.27</v>
      </c>
    </row>
    <row r="5" spans="1:11" s="4" customFormat="1" ht="18.75" customHeight="1" x14ac:dyDescent="0.25">
      <c r="A5" s="6" t="s">
        <v>65</v>
      </c>
      <c r="B5" s="5" t="s">
        <v>47</v>
      </c>
      <c r="C5" s="5" t="s">
        <v>66</v>
      </c>
      <c r="D5" s="5" t="s">
        <v>67</v>
      </c>
      <c r="E5" s="5" t="s">
        <v>68</v>
      </c>
      <c r="F5" s="6" t="s">
        <v>69</v>
      </c>
      <c r="G5" s="6" t="s">
        <v>70</v>
      </c>
      <c r="H5" s="5" t="s">
        <v>53</v>
      </c>
      <c r="I5" s="4" t="s">
        <v>54</v>
      </c>
      <c r="J5" s="5" t="s">
        <v>758</v>
      </c>
      <c r="K5" s="85">
        <v>1.86</v>
      </c>
    </row>
    <row r="6" spans="1:11" s="4" customFormat="1" ht="18.75" customHeight="1" x14ac:dyDescent="0.25">
      <c r="A6" s="5" t="s">
        <v>71</v>
      </c>
      <c r="B6" s="5" t="s">
        <v>72</v>
      </c>
      <c r="C6" s="5" t="s">
        <v>73</v>
      </c>
      <c r="D6" s="5" t="s">
        <v>73</v>
      </c>
      <c r="E6" s="5" t="s">
        <v>74</v>
      </c>
      <c r="F6" s="5" t="s">
        <v>75</v>
      </c>
      <c r="G6" s="5" t="s">
        <v>76</v>
      </c>
      <c r="H6" s="5" t="s">
        <v>53</v>
      </c>
      <c r="I6" s="4" t="s">
        <v>54</v>
      </c>
      <c r="J6" s="5" t="s">
        <v>1790</v>
      </c>
      <c r="K6" s="85">
        <v>204.6</v>
      </c>
    </row>
    <row r="7" spans="1:11" s="4" customFormat="1" ht="18.75" customHeight="1" x14ac:dyDescent="0.25">
      <c r="A7" s="4" t="s">
        <v>77</v>
      </c>
      <c r="B7" s="4" t="s">
        <v>72</v>
      </c>
      <c r="C7" s="5" t="s">
        <v>78</v>
      </c>
      <c r="D7" s="4" t="s">
        <v>79</v>
      </c>
      <c r="E7" s="4" t="s">
        <v>80</v>
      </c>
      <c r="F7" s="4" t="s">
        <v>81</v>
      </c>
      <c r="G7" s="7" t="s">
        <v>82</v>
      </c>
      <c r="H7" s="4" t="s">
        <v>53</v>
      </c>
      <c r="I7" s="4" t="s">
        <v>54</v>
      </c>
      <c r="J7" s="4" t="s">
        <v>1791</v>
      </c>
      <c r="K7" s="84">
        <v>168</v>
      </c>
    </row>
    <row r="8" spans="1:11" s="4" customFormat="1" ht="18.75" customHeight="1" x14ac:dyDescent="0.25">
      <c r="A8" s="4" t="s">
        <v>83</v>
      </c>
      <c r="B8" s="4" t="s">
        <v>72</v>
      </c>
      <c r="C8" s="5" t="s">
        <v>84</v>
      </c>
      <c r="D8" s="4" t="s">
        <v>85</v>
      </c>
      <c r="E8" s="4" t="s">
        <v>74</v>
      </c>
      <c r="F8" s="4" t="s">
        <v>86</v>
      </c>
      <c r="G8" s="8" t="s">
        <v>87</v>
      </c>
      <c r="H8" s="4" t="s">
        <v>53</v>
      </c>
      <c r="I8" s="4" t="s">
        <v>54</v>
      </c>
      <c r="J8" s="4" t="s">
        <v>1792</v>
      </c>
      <c r="K8" s="84">
        <v>211.65</v>
      </c>
    </row>
    <row r="9" spans="1:11" s="4" customFormat="1" ht="18.75" customHeight="1" x14ac:dyDescent="0.25">
      <c r="A9" s="4" t="s">
        <v>88</v>
      </c>
      <c r="B9" s="4" t="s">
        <v>72</v>
      </c>
      <c r="C9" s="5" t="s">
        <v>84</v>
      </c>
      <c r="D9" s="4" t="s">
        <v>89</v>
      </c>
      <c r="E9" s="4" t="s">
        <v>74</v>
      </c>
      <c r="F9" s="4" t="s">
        <v>89</v>
      </c>
      <c r="G9" s="9" t="s">
        <v>90</v>
      </c>
      <c r="H9" s="4" t="s">
        <v>53</v>
      </c>
      <c r="I9" s="4" t="s">
        <v>54</v>
      </c>
      <c r="J9" s="4" t="s">
        <v>1793</v>
      </c>
      <c r="K9" s="84">
        <v>386.05</v>
      </c>
    </row>
    <row r="10" spans="1:11" s="5" customFormat="1" ht="18.75" customHeight="1" x14ac:dyDescent="0.25">
      <c r="A10" s="5" t="s">
        <v>91</v>
      </c>
      <c r="B10" s="5" t="s">
        <v>72</v>
      </c>
      <c r="C10" s="5" t="s">
        <v>92</v>
      </c>
      <c r="D10" s="5" t="s">
        <v>93</v>
      </c>
      <c r="E10" s="5" t="s">
        <v>63</v>
      </c>
      <c r="F10" s="5" t="s">
        <v>94</v>
      </c>
      <c r="G10" s="5" t="s">
        <v>95</v>
      </c>
      <c r="H10" s="5" t="s">
        <v>53</v>
      </c>
      <c r="I10" s="4" t="s">
        <v>54</v>
      </c>
      <c r="J10" s="5" t="s">
        <v>1794</v>
      </c>
      <c r="K10" s="85">
        <v>10.65</v>
      </c>
    </row>
    <row r="11" spans="1:11" s="5" customFormat="1" ht="18.75" customHeight="1" x14ac:dyDescent="0.25">
      <c r="A11" s="5" t="s">
        <v>96</v>
      </c>
      <c r="B11" s="5" t="s">
        <v>72</v>
      </c>
      <c r="C11" s="5" t="s">
        <v>92</v>
      </c>
      <c r="D11" s="5" t="s">
        <v>97</v>
      </c>
      <c r="E11" s="5" t="s">
        <v>63</v>
      </c>
      <c r="F11" s="5" t="s">
        <v>98</v>
      </c>
      <c r="G11" s="5" t="s">
        <v>99</v>
      </c>
      <c r="H11" s="5" t="s">
        <v>53</v>
      </c>
      <c r="I11" s="4" t="s">
        <v>54</v>
      </c>
      <c r="J11" s="5" t="s">
        <v>1795</v>
      </c>
      <c r="K11" s="85">
        <v>4.8899999999999997</v>
      </c>
    </row>
    <row r="12" spans="1:11" s="4" customFormat="1" ht="18.75" customHeight="1" x14ac:dyDescent="0.25">
      <c r="A12" s="5" t="s">
        <v>100</v>
      </c>
      <c r="B12" s="5" t="s">
        <v>72</v>
      </c>
      <c r="C12" s="5" t="s">
        <v>92</v>
      </c>
      <c r="D12" s="5" t="s">
        <v>101</v>
      </c>
      <c r="E12" s="5" t="s">
        <v>63</v>
      </c>
      <c r="F12" s="5" t="s">
        <v>102</v>
      </c>
      <c r="G12" s="5" t="s">
        <v>103</v>
      </c>
      <c r="H12" s="5" t="s">
        <v>53</v>
      </c>
      <c r="I12" s="4" t="s">
        <v>54</v>
      </c>
      <c r="J12" s="5" t="s">
        <v>1796</v>
      </c>
      <c r="K12" s="85">
        <v>9.31</v>
      </c>
    </row>
    <row r="13" spans="1:11" s="4" customFormat="1" ht="18.75" customHeight="1" x14ac:dyDescent="0.25">
      <c r="A13" s="5" t="s">
        <v>104</v>
      </c>
      <c r="B13" s="5" t="s">
        <v>72</v>
      </c>
      <c r="C13" s="5" t="s">
        <v>92</v>
      </c>
      <c r="D13" s="5" t="s">
        <v>105</v>
      </c>
      <c r="E13" s="5" t="s">
        <v>63</v>
      </c>
      <c r="F13" s="5" t="s">
        <v>106</v>
      </c>
      <c r="G13" s="5" t="s">
        <v>107</v>
      </c>
      <c r="H13" s="5" t="s">
        <v>53</v>
      </c>
      <c r="I13" s="4" t="s">
        <v>54</v>
      </c>
      <c r="J13" s="5" t="s">
        <v>1797</v>
      </c>
      <c r="K13" s="85">
        <v>4.6900000000000004</v>
      </c>
    </row>
    <row r="14" spans="1:11" s="5" customFormat="1" ht="18.75" customHeight="1" x14ac:dyDescent="0.25">
      <c r="A14" s="5" t="s">
        <v>108</v>
      </c>
      <c r="B14" s="5" t="s">
        <v>72</v>
      </c>
      <c r="C14" s="5" t="s">
        <v>92</v>
      </c>
      <c r="D14" s="5" t="s">
        <v>109</v>
      </c>
      <c r="E14" s="5" t="s">
        <v>63</v>
      </c>
      <c r="F14" s="5" t="s">
        <v>109</v>
      </c>
      <c r="G14" s="5" t="s">
        <v>110</v>
      </c>
      <c r="H14" s="5" t="s">
        <v>53</v>
      </c>
      <c r="I14" s="4" t="s">
        <v>54</v>
      </c>
      <c r="J14" s="5" t="s">
        <v>108</v>
      </c>
      <c r="K14" s="85">
        <v>5</v>
      </c>
    </row>
    <row r="15" spans="1:11" s="4" customFormat="1" ht="18.75" customHeight="1" x14ac:dyDescent="0.25">
      <c r="A15" s="5" t="s">
        <v>111</v>
      </c>
      <c r="B15" s="5" t="s">
        <v>72</v>
      </c>
      <c r="C15" s="5" t="s">
        <v>92</v>
      </c>
      <c r="D15" s="5" t="s">
        <v>112</v>
      </c>
      <c r="E15" s="5" t="s">
        <v>63</v>
      </c>
      <c r="F15" s="5" t="s">
        <v>113</v>
      </c>
      <c r="G15" s="5" t="s">
        <v>114</v>
      </c>
      <c r="H15" s="5" t="s">
        <v>53</v>
      </c>
      <c r="I15" s="4" t="s">
        <v>54</v>
      </c>
      <c r="J15" s="5" t="s">
        <v>111</v>
      </c>
      <c r="K15" s="85">
        <v>0.68</v>
      </c>
    </row>
    <row r="16" spans="1:11" s="5" customFormat="1" ht="18.75" customHeight="1" x14ac:dyDescent="0.25">
      <c r="A16" s="5" t="s">
        <v>115</v>
      </c>
      <c r="B16" s="5" t="s">
        <v>72</v>
      </c>
      <c r="C16" s="5" t="s">
        <v>92</v>
      </c>
      <c r="D16" s="5" t="s">
        <v>116</v>
      </c>
      <c r="E16" s="5" t="s">
        <v>63</v>
      </c>
      <c r="F16" s="5" t="s">
        <v>117</v>
      </c>
      <c r="G16" s="5" t="s">
        <v>118</v>
      </c>
      <c r="H16" s="5" t="s">
        <v>53</v>
      </c>
      <c r="I16" s="4" t="s">
        <v>54</v>
      </c>
      <c r="J16" s="5" t="s">
        <v>115</v>
      </c>
      <c r="K16" s="85">
        <v>0.68</v>
      </c>
    </row>
    <row r="17" spans="1:11" s="5" customFormat="1" ht="18.75" customHeight="1" x14ac:dyDescent="0.25">
      <c r="A17" s="5" t="s">
        <v>119</v>
      </c>
      <c r="B17" s="5" t="s">
        <v>72</v>
      </c>
      <c r="C17" s="5" t="s">
        <v>92</v>
      </c>
      <c r="D17" s="5" t="s">
        <v>120</v>
      </c>
      <c r="E17" s="5" t="s">
        <v>63</v>
      </c>
      <c r="F17" s="5" t="s">
        <v>120</v>
      </c>
      <c r="G17" s="5" t="s">
        <v>121</v>
      </c>
      <c r="H17" s="5" t="s">
        <v>53</v>
      </c>
      <c r="I17" s="4" t="s">
        <v>54</v>
      </c>
      <c r="J17" s="5" t="s">
        <v>119</v>
      </c>
      <c r="K17" s="85">
        <v>1.78</v>
      </c>
    </row>
    <row r="18" spans="1:11" s="5" customFormat="1" ht="18.75" customHeight="1" x14ac:dyDescent="0.25">
      <c r="A18" s="5" t="s">
        <v>122</v>
      </c>
      <c r="B18" s="5" t="s">
        <v>72</v>
      </c>
      <c r="C18" s="5" t="s">
        <v>92</v>
      </c>
      <c r="D18" s="5" t="s">
        <v>123</v>
      </c>
      <c r="E18" s="5" t="s">
        <v>63</v>
      </c>
      <c r="F18" s="5" t="s">
        <v>123</v>
      </c>
      <c r="G18" s="5" t="s">
        <v>124</v>
      </c>
      <c r="H18" s="5" t="s">
        <v>53</v>
      </c>
      <c r="I18" s="4" t="s">
        <v>54</v>
      </c>
      <c r="J18" s="5" t="s">
        <v>1798</v>
      </c>
      <c r="K18" s="85">
        <v>0.57999999999999996</v>
      </c>
    </row>
    <row r="19" spans="1:11" s="5" customFormat="1" ht="18.75" customHeight="1" x14ac:dyDescent="0.25">
      <c r="A19" s="4" t="s">
        <v>125</v>
      </c>
      <c r="B19" s="4" t="s">
        <v>72</v>
      </c>
      <c r="C19" s="5" t="s">
        <v>92</v>
      </c>
      <c r="D19" s="4" t="s">
        <v>126</v>
      </c>
      <c r="E19" s="5" t="s">
        <v>63</v>
      </c>
      <c r="F19" s="4" t="s">
        <v>127</v>
      </c>
      <c r="G19" s="7" t="s">
        <v>128</v>
      </c>
      <c r="H19" s="4" t="s">
        <v>53</v>
      </c>
      <c r="I19" s="4" t="s">
        <v>54</v>
      </c>
      <c r="J19" s="4" t="s">
        <v>1799</v>
      </c>
      <c r="K19" s="84">
        <v>13.25</v>
      </c>
    </row>
    <row r="20" spans="1:11" s="5" customFormat="1" ht="18.75" customHeight="1" x14ac:dyDescent="0.25">
      <c r="A20" s="4" t="s">
        <v>129</v>
      </c>
      <c r="B20" s="4" t="s">
        <v>72</v>
      </c>
      <c r="C20" s="5" t="s">
        <v>92</v>
      </c>
      <c r="D20" s="4" t="s">
        <v>130</v>
      </c>
      <c r="E20" s="5" t="s">
        <v>63</v>
      </c>
      <c r="F20" s="4" t="s">
        <v>131</v>
      </c>
      <c r="G20" s="7" t="s">
        <v>132</v>
      </c>
      <c r="H20" s="4" t="s">
        <v>53</v>
      </c>
      <c r="I20" s="4" t="s">
        <v>54</v>
      </c>
      <c r="J20" s="4" t="s">
        <v>1800</v>
      </c>
      <c r="K20" s="84">
        <v>20.3</v>
      </c>
    </row>
    <row r="21" spans="1:11" s="5" customFormat="1" ht="18.75" customHeight="1" x14ac:dyDescent="0.25">
      <c r="A21" s="5" t="s">
        <v>133</v>
      </c>
      <c r="B21" s="5" t="s">
        <v>72</v>
      </c>
      <c r="C21" s="5" t="s">
        <v>92</v>
      </c>
      <c r="D21" s="5" t="s">
        <v>134</v>
      </c>
      <c r="E21" s="5" t="s">
        <v>63</v>
      </c>
      <c r="F21" s="5" t="s">
        <v>135</v>
      </c>
      <c r="G21" s="5" t="s">
        <v>135</v>
      </c>
      <c r="H21" s="5" t="s">
        <v>53</v>
      </c>
      <c r="I21" s="4" t="s">
        <v>54</v>
      </c>
      <c r="J21" s="5" t="s">
        <v>1801</v>
      </c>
      <c r="K21" s="85">
        <v>0.8</v>
      </c>
    </row>
    <row r="22" spans="1:11" s="5" customFormat="1" ht="18.75" customHeight="1" x14ac:dyDescent="0.25">
      <c r="A22" s="5" t="s">
        <v>136</v>
      </c>
      <c r="B22" s="5" t="s">
        <v>72</v>
      </c>
      <c r="C22" s="5" t="s">
        <v>92</v>
      </c>
      <c r="D22" s="5" t="s">
        <v>137</v>
      </c>
      <c r="E22" s="5" t="s">
        <v>63</v>
      </c>
      <c r="F22" s="5" t="s">
        <v>138</v>
      </c>
      <c r="G22" s="5" t="s">
        <v>139</v>
      </c>
      <c r="H22" s="5" t="s">
        <v>53</v>
      </c>
      <c r="I22" s="4" t="s">
        <v>54</v>
      </c>
      <c r="J22" s="5" t="s">
        <v>136</v>
      </c>
      <c r="K22" s="85">
        <v>3</v>
      </c>
    </row>
    <row r="23" spans="1:11" s="5" customFormat="1" ht="18.75" customHeight="1" x14ac:dyDescent="0.25">
      <c r="A23" s="4" t="s">
        <v>140</v>
      </c>
      <c r="B23" s="4" t="s">
        <v>72</v>
      </c>
      <c r="C23" s="4" t="s">
        <v>92</v>
      </c>
      <c r="D23" s="7" t="s">
        <v>141</v>
      </c>
      <c r="E23" s="4" t="s">
        <v>63</v>
      </c>
      <c r="F23" s="4" t="s">
        <v>142</v>
      </c>
      <c r="G23" s="4" t="s">
        <v>143</v>
      </c>
      <c r="H23" s="4" t="s">
        <v>53</v>
      </c>
      <c r="I23" s="4" t="s">
        <v>54</v>
      </c>
      <c r="J23" s="4" t="s">
        <v>140</v>
      </c>
      <c r="K23" s="84">
        <v>64.61</v>
      </c>
    </row>
    <row r="24" spans="1:11" s="5" customFormat="1" ht="18.75" customHeight="1" x14ac:dyDescent="0.25">
      <c r="A24" s="4" t="s">
        <v>144</v>
      </c>
      <c r="B24" s="4" t="s">
        <v>145</v>
      </c>
      <c r="C24" s="4" t="s">
        <v>146</v>
      </c>
      <c r="D24" s="4" t="s">
        <v>147</v>
      </c>
      <c r="E24" s="4" t="s">
        <v>63</v>
      </c>
      <c r="F24" s="4" t="s">
        <v>147</v>
      </c>
      <c r="G24" s="7" t="s">
        <v>148</v>
      </c>
      <c r="H24" s="4" t="s">
        <v>53</v>
      </c>
      <c r="I24" s="4" t="s">
        <v>54</v>
      </c>
      <c r="J24" s="4" t="s">
        <v>1802</v>
      </c>
      <c r="K24" s="84">
        <v>8.11</v>
      </c>
    </row>
    <row r="25" spans="1:11" s="4" customFormat="1" ht="18.75" customHeight="1" x14ac:dyDescent="0.25">
      <c r="A25" s="5" t="s">
        <v>149</v>
      </c>
      <c r="B25" s="4" t="s">
        <v>145</v>
      </c>
      <c r="C25" s="5" t="s">
        <v>150</v>
      </c>
      <c r="D25" s="5" t="s">
        <v>151</v>
      </c>
      <c r="E25" s="5" t="s">
        <v>63</v>
      </c>
      <c r="F25" s="5" t="s">
        <v>151</v>
      </c>
      <c r="G25" s="5" t="s">
        <v>152</v>
      </c>
      <c r="H25" s="5" t="s">
        <v>53</v>
      </c>
      <c r="I25" s="4" t="s">
        <v>54</v>
      </c>
      <c r="J25" s="5" t="s">
        <v>149</v>
      </c>
      <c r="K25" s="85">
        <v>7.43</v>
      </c>
    </row>
    <row r="26" spans="1:11" s="5" customFormat="1" ht="18.75" customHeight="1" x14ac:dyDescent="0.25">
      <c r="A26" s="5" t="s">
        <v>153</v>
      </c>
      <c r="B26" s="4" t="s">
        <v>145</v>
      </c>
      <c r="C26" s="5" t="s">
        <v>154</v>
      </c>
      <c r="D26" s="5" t="s">
        <v>155</v>
      </c>
      <c r="E26" s="5" t="s">
        <v>156</v>
      </c>
      <c r="F26" s="5" t="s">
        <v>157</v>
      </c>
      <c r="G26" s="5" t="s">
        <v>158</v>
      </c>
      <c r="H26" s="5" t="s">
        <v>53</v>
      </c>
      <c r="I26" s="4" t="s">
        <v>54</v>
      </c>
      <c r="J26" s="5" t="s">
        <v>1803</v>
      </c>
      <c r="K26" s="85">
        <v>7</v>
      </c>
    </row>
    <row r="27" spans="1:11" s="4" customFormat="1" ht="18.75" customHeight="1" x14ac:dyDescent="0.25">
      <c r="A27" s="5" t="s">
        <v>159</v>
      </c>
      <c r="B27" s="4" t="s">
        <v>145</v>
      </c>
      <c r="C27" s="5" t="s">
        <v>154</v>
      </c>
      <c r="D27" s="5" t="s">
        <v>155</v>
      </c>
      <c r="E27" s="5" t="s">
        <v>156</v>
      </c>
      <c r="F27" s="5" t="s">
        <v>160</v>
      </c>
      <c r="G27" s="5" t="s">
        <v>161</v>
      </c>
      <c r="H27" s="5" t="s">
        <v>53</v>
      </c>
      <c r="I27" s="4" t="s">
        <v>54</v>
      </c>
      <c r="J27" s="5" t="s">
        <v>1804</v>
      </c>
      <c r="K27" s="85">
        <v>7</v>
      </c>
    </row>
    <row r="28" spans="1:11" s="4" customFormat="1" ht="18.75" customHeight="1" x14ac:dyDescent="0.25">
      <c r="A28" s="10" t="s">
        <v>162</v>
      </c>
      <c r="B28" s="10" t="s">
        <v>163</v>
      </c>
      <c r="C28" s="10" t="s">
        <v>164</v>
      </c>
      <c r="D28" s="10" t="s">
        <v>165</v>
      </c>
      <c r="E28" s="10" t="s">
        <v>63</v>
      </c>
      <c r="F28" s="10" t="s">
        <v>165</v>
      </c>
      <c r="G28" s="7" t="s">
        <v>166</v>
      </c>
      <c r="H28" s="10" t="s">
        <v>167</v>
      </c>
      <c r="I28" s="10" t="s">
        <v>168</v>
      </c>
      <c r="J28" s="40" t="s">
        <v>1805</v>
      </c>
      <c r="K28" s="86">
        <v>15.4</v>
      </c>
    </row>
    <row r="29" spans="1:11" s="5" customFormat="1" ht="18.75" customHeight="1" x14ac:dyDescent="0.25">
      <c r="A29" s="4" t="s">
        <v>169</v>
      </c>
      <c r="B29" s="4" t="s">
        <v>170</v>
      </c>
      <c r="C29" s="4" t="s">
        <v>171</v>
      </c>
      <c r="D29" s="4" t="s">
        <v>172</v>
      </c>
      <c r="E29" s="4" t="s">
        <v>173</v>
      </c>
      <c r="F29" s="4" t="s">
        <v>174</v>
      </c>
      <c r="G29" s="4" t="s">
        <v>175</v>
      </c>
      <c r="H29" s="4" t="s">
        <v>53</v>
      </c>
      <c r="I29" s="4" t="s">
        <v>54</v>
      </c>
      <c r="J29" s="4" t="s">
        <v>1806</v>
      </c>
      <c r="K29" s="84">
        <v>148.19999999999999</v>
      </c>
    </row>
    <row r="30" spans="1:11" s="5" customFormat="1" ht="18.75" customHeight="1" x14ac:dyDescent="0.25">
      <c r="A30" s="4" t="s">
        <v>176</v>
      </c>
      <c r="B30" s="4" t="s">
        <v>170</v>
      </c>
      <c r="C30" s="4" t="s">
        <v>171</v>
      </c>
      <c r="D30" s="4" t="s">
        <v>172</v>
      </c>
      <c r="E30" s="4" t="s">
        <v>173</v>
      </c>
      <c r="F30" s="4" t="s">
        <v>174</v>
      </c>
      <c r="G30" s="4" t="s">
        <v>177</v>
      </c>
      <c r="H30" s="4" t="s">
        <v>53</v>
      </c>
      <c r="I30" s="4" t="s">
        <v>54</v>
      </c>
      <c r="J30" s="4" t="s">
        <v>1807</v>
      </c>
      <c r="K30" s="84">
        <v>148.19999999999999</v>
      </c>
    </row>
    <row r="31" spans="1:11" s="5" customFormat="1" ht="18.75" customHeight="1" x14ac:dyDescent="0.25">
      <c r="A31" s="4" t="s">
        <v>178</v>
      </c>
      <c r="B31" s="4" t="s">
        <v>170</v>
      </c>
      <c r="C31" s="4" t="s">
        <v>171</v>
      </c>
      <c r="D31" s="4" t="s">
        <v>172</v>
      </c>
      <c r="E31" s="4" t="s">
        <v>173</v>
      </c>
      <c r="F31" s="4" t="s">
        <v>174</v>
      </c>
      <c r="G31" s="4" t="s">
        <v>179</v>
      </c>
      <c r="H31" s="4" t="s">
        <v>167</v>
      </c>
      <c r="I31" s="4" t="s">
        <v>168</v>
      </c>
      <c r="J31" s="4" t="s">
        <v>1808</v>
      </c>
      <c r="K31" s="84">
        <v>148.19999999999999</v>
      </c>
    </row>
    <row r="32" spans="1:11" s="5" customFormat="1" ht="18.75" customHeight="1" x14ac:dyDescent="0.25">
      <c r="A32" s="4" t="s">
        <v>180</v>
      </c>
      <c r="B32" s="4" t="s">
        <v>170</v>
      </c>
      <c r="C32" s="4" t="s">
        <v>171</v>
      </c>
      <c r="D32" s="4" t="s">
        <v>172</v>
      </c>
      <c r="E32" s="4" t="s">
        <v>173</v>
      </c>
      <c r="F32" s="4" t="s">
        <v>174</v>
      </c>
      <c r="G32" s="7" t="s">
        <v>181</v>
      </c>
      <c r="H32" s="4" t="s">
        <v>167</v>
      </c>
      <c r="I32" s="4" t="s">
        <v>168</v>
      </c>
      <c r="J32" s="4" t="s">
        <v>1809</v>
      </c>
      <c r="K32" s="84">
        <v>148.19999999999999</v>
      </c>
    </row>
    <row r="33" spans="1:11" s="5" customFormat="1" ht="18.75" customHeight="1" x14ac:dyDescent="0.25">
      <c r="A33" s="4" t="s">
        <v>182</v>
      </c>
      <c r="B33" s="4" t="s">
        <v>170</v>
      </c>
      <c r="C33" s="4" t="s">
        <v>171</v>
      </c>
      <c r="D33" s="4" t="s">
        <v>172</v>
      </c>
      <c r="E33" s="4" t="s">
        <v>173</v>
      </c>
      <c r="F33" s="4" t="s">
        <v>174</v>
      </c>
      <c r="G33" s="7" t="s">
        <v>183</v>
      </c>
      <c r="H33" s="4" t="s">
        <v>167</v>
      </c>
      <c r="I33" s="4" t="s">
        <v>168</v>
      </c>
      <c r="J33" s="4" t="s">
        <v>1810</v>
      </c>
      <c r="K33" s="84">
        <v>148.19999999999999</v>
      </c>
    </row>
    <row r="34" spans="1:11" s="4" customFormat="1" ht="18.75" customHeight="1" x14ac:dyDescent="0.25">
      <c r="A34" s="4" t="s">
        <v>184</v>
      </c>
      <c r="B34" s="4" t="s">
        <v>170</v>
      </c>
      <c r="C34" s="4" t="s">
        <v>171</v>
      </c>
      <c r="D34" s="4" t="s">
        <v>172</v>
      </c>
      <c r="E34" s="4" t="s">
        <v>173</v>
      </c>
      <c r="F34" s="4" t="s">
        <v>174</v>
      </c>
      <c r="G34" s="7" t="s">
        <v>185</v>
      </c>
      <c r="H34" s="4" t="s">
        <v>167</v>
      </c>
      <c r="I34" s="4" t="s">
        <v>168</v>
      </c>
      <c r="J34" s="4" t="s">
        <v>1811</v>
      </c>
      <c r="K34" s="84">
        <v>148.19999999999999</v>
      </c>
    </row>
    <row r="35" spans="1:11" s="4" customFormat="1" ht="18.75" customHeight="1" x14ac:dyDescent="0.25">
      <c r="A35" s="4" t="s">
        <v>186</v>
      </c>
      <c r="B35" s="4" t="s">
        <v>170</v>
      </c>
      <c r="C35" s="4" t="s">
        <v>171</v>
      </c>
      <c r="D35" s="4" t="s">
        <v>172</v>
      </c>
      <c r="E35" s="4" t="s">
        <v>187</v>
      </c>
      <c r="F35" s="4" t="s">
        <v>188</v>
      </c>
      <c r="G35" s="7" t="s">
        <v>189</v>
      </c>
      <c r="H35" s="4" t="s">
        <v>167</v>
      </c>
      <c r="I35" s="4" t="s">
        <v>168</v>
      </c>
      <c r="J35" s="4" t="s">
        <v>1812</v>
      </c>
      <c r="K35" s="84">
        <v>134.19999999999999</v>
      </c>
    </row>
    <row r="36" spans="1:11" s="5" customFormat="1" ht="18.75" customHeight="1" x14ac:dyDescent="0.25">
      <c r="A36" s="4" t="s">
        <v>190</v>
      </c>
      <c r="B36" s="4" t="s">
        <v>170</v>
      </c>
      <c r="C36" s="4" t="s">
        <v>171</v>
      </c>
      <c r="D36" s="4" t="s">
        <v>172</v>
      </c>
      <c r="E36" s="4" t="s">
        <v>187</v>
      </c>
      <c r="F36" s="4" t="s">
        <v>188</v>
      </c>
      <c r="G36" s="7" t="s">
        <v>191</v>
      </c>
      <c r="H36" s="4" t="s">
        <v>167</v>
      </c>
      <c r="I36" s="4" t="s">
        <v>168</v>
      </c>
      <c r="J36" s="4" t="s">
        <v>1813</v>
      </c>
      <c r="K36" s="84">
        <v>134.19999999999999</v>
      </c>
    </row>
    <row r="37" spans="1:11" s="5" customFormat="1" ht="18.75" customHeight="1" x14ac:dyDescent="0.25">
      <c r="A37" s="5" t="s">
        <v>192</v>
      </c>
      <c r="B37" s="4" t="s">
        <v>170</v>
      </c>
      <c r="C37" s="4" t="s">
        <v>171</v>
      </c>
      <c r="D37" s="4" t="s">
        <v>172</v>
      </c>
      <c r="E37" s="4" t="s">
        <v>173</v>
      </c>
      <c r="F37" s="4" t="s">
        <v>174</v>
      </c>
      <c r="G37" s="7" t="s">
        <v>193</v>
      </c>
      <c r="H37" s="5" t="s">
        <v>167</v>
      </c>
      <c r="I37" s="5" t="s">
        <v>168</v>
      </c>
      <c r="J37" s="5" t="s">
        <v>192</v>
      </c>
      <c r="K37" s="85">
        <v>148.19999999999999</v>
      </c>
    </row>
    <row r="38" spans="1:11" s="5" customFormat="1" ht="18.75" customHeight="1" x14ac:dyDescent="0.25">
      <c r="A38" s="5" t="s">
        <v>194</v>
      </c>
      <c r="B38" s="4" t="s">
        <v>170</v>
      </c>
      <c r="C38" s="4" t="s">
        <v>171</v>
      </c>
      <c r="D38" s="4" t="s">
        <v>172</v>
      </c>
      <c r="E38" s="4" t="s">
        <v>173</v>
      </c>
      <c r="F38" s="4" t="s">
        <v>174</v>
      </c>
      <c r="G38" s="7" t="s">
        <v>195</v>
      </c>
      <c r="H38" s="5" t="s">
        <v>167</v>
      </c>
      <c r="I38" s="5" t="s">
        <v>168</v>
      </c>
      <c r="J38" s="5" t="s">
        <v>194</v>
      </c>
      <c r="K38" s="85">
        <v>148.19999999999999</v>
      </c>
    </row>
    <row r="39" spans="1:11" s="5" customFormat="1" ht="18.75" customHeight="1" x14ac:dyDescent="0.25">
      <c r="A39" s="4" t="s">
        <v>196</v>
      </c>
      <c r="B39" s="4" t="s">
        <v>170</v>
      </c>
      <c r="C39" s="4" t="s">
        <v>197</v>
      </c>
      <c r="D39" s="4" t="s">
        <v>198</v>
      </c>
      <c r="E39" s="4" t="s">
        <v>173</v>
      </c>
      <c r="F39" s="4" t="s">
        <v>199</v>
      </c>
      <c r="G39" s="7" t="s">
        <v>200</v>
      </c>
      <c r="H39" s="4" t="s">
        <v>53</v>
      </c>
      <c r="I39" s="4" t="s">
        <v>54</v>
      </c>
      <c r="J39" s="4" t="s">
        <v>1814</v>
      </c>
      <c r="K39" s="84">
        <v>389.4</v>
      </c>
    </row>
    <row r="40" spans="1:11" s="5" customFormat="1" ht="18.75" customHeight="1" x14ac:dyDescent="0.25">
      <c r="A40" s="4" t="s">
        <v>201</v>
      </c>
      <c r="B40" s="4" t="s">
        <v>170</v>
      </c>
      <c r="C40" s="4" t="s">
        <v>197</v>
      </c>
      <c r="D40" s="4" t="s">
        <v>198</v>
      </c>
      <c r="E40" s="4" t="s">
        <v>173</v>
      </c>
      <c r="F40" s="4" t="s">
        <v>199</v>
      </c>
      <c r="G40" s="7" t="s">
        <v>202</v>
      </c>
      <c r="H40" s="4" t="s">
        <v>53</v>
      </c>
      <c r="I40" s="4" t="s">
        <v>54</v>
      </c>
      <c r="J40" s="4" t="s">
        <v>1815</v>
      </c>
      <c r="K40" s="84">
        <v>389.4</v>
      </c>
    </row>
    <row r="41" spans="1:11" s="4" customFormat="1" ht="18.75" customHeight="1" x14ac:dyDescent="0.25">
      <c r="A41" s="5" t="s">
        <v>203</v>
      </c>
      <c r="B41" s="4" t="s">
        <v>170</v>
      </c>
      <c r="C41" s="5" t="s">
        <v>204</v>
      </c>
      <c r="D41" s="5" t="s">
        <v>205</v>
      </c>
      <c r="E41" s="4" t="s">
        <v>173</v>
      </c>
      <c r="F41" s="5" t="s">
        <v>206</v>
      </c>
      <c r="G41" s="9" t="s">
        <v>207</v>
      </c>
      <c r="H41" s="5" t="s">
        <v>167</v>
      </c>
      <c r="I41" s="5" t="s">
        <v>168</v>
      </c>
      <c r="J41" s="5" t="s">
        <v>1816</v>
      </c>
      <c r="K41" s="85">
        <v>201.8</v>
      </c>
    </row>
    <row r="42" spans="1:11" s="5" customFormat="1" ht="18.75" customHeight="1" x14ac:dyDescent="0.25">
      <c r="A42" s="4" t="s">
        <v>208</v>
      </c>
      <c r="B42" s="4" t="s">
        <v>170</v>
      </c>
      <c r="C42" s="5" t="s">
        <v>204</v>
      </c>
      <c r="D42" s="4" t="s">
        <v>205</v>
      </c>
      <c r="E42" s="4" t="s">
        <v>173</v>
      </c>
      <c r="F42" s="5" t="s">
        <v>206</v>
      </c>
      <c r="G42" s="7" t="s">
        <v>209</v>
      </c>
      <c r="H42" s="4" t="s">
        <v>53</v>
      </c>
      <c r="I42" s="4" t="s">
        <v>54</v>
      </c>
      <c r="J42" s="4" t="s">
        <v>1817</v>
      </c>
      <c r="K42" s="84">
        <v>201.8</v>
      </c>
    </row>
    <row r="43" spans="1:11" s="5" customFormat="1" ht="18.75" customHeight="1" x14ac:dyDescent="0.25">
      <c r="A43" s="5" t="s">
        <v>210</v>
      </c>
      <c r="B43" s="4" t="s">
        <v>170</v>
      </c>
      <c r="C43" s="5" t="s">
        <v>204</v>
      </c>
      <c r="D43" s="5" t="s">
        <v>205</v>
      </c>
      <c r="E43" s="4" t="s">
        <v>173</v>
      </c>
      <c r="F43" s="5" t="s">
        <v>206</v>
      </c>
      <c r="G43" s="9" t="s">
        <v>211</v>
      </c>
      <c r="H43" s="5" t="s">
        <v>167</v>
      </c>
      <c r="I43" s="5" t="s">
        <v>168</v>
      </c>
      <c r="J43" s="5" t="s">
        <v>1818</v>
      </c>
      <c r="K43" s="85">
        <v>201.8</v>
      </c>
    </row>
    <row r="44" spans="1:11" s="5" customFormat="1" ht="18.75" customHeight="1" x14ac:dyDescent="0.25">
      <c r="A44" s="5" t="s">
        <v>212</v>
      </c>
      <c r="B44" s="4" t="s">
        <v>170</v>
      </c>
      <c r="C44" s="5" t="s">
        <v>204</v>
      </c>
      <c r="D44" s="5" t="s">
        <v>205</v>
      </c>
      <c r="E44" s="4" t="s">
        <v>173</v>
      </c>
      <c r="F44" s="5" t="s">
        <v>206</v>
      </c>
      <c r="G44" s="7" t="s">
        <v>213</v>
      </c>
      <c r="H44" s="5" t="s">
        <v>53</v>
      </c>
      <c r="I44" s="4" t="s">
        <v>54</v>
      </c>
      <c r="J44" s="5" t="s">
        <v>1819</v>
      </c>
      <c r="K44" s="85">
        <v>201.8</v>
      </c>
    </row>
    <row r="45" spans="1:11" s="5" customFormat="1" ht="18.75" customHeight="1" x14ac:dyDescent="0.25">
      <c r="A45" s="5" t="s">
        <v>214</v>
      </c>
      <c r="B45" s="4" t="s">
        <v>170</v>
      </c>
      <c r="C45" s="5" t="s">
        <v>204</v>
      </c>
      <c r="D45" s="5" t="s">
        <v>205</v>
      </c>
      <c r="E45" s="4" t="s">
        <v>173</v>
      </c>
      <c r="F45" s="5" t="s">
        <v>206</v>
      </c>
      <c r="G45" s="7" t="s">
        <v>215</v>
      </c>
      <c r="H45" s="5" t="s">
        <v>167</v>
      </c>
      <c r="I45" s="5" t="s">
        <v>168</v>
      </c>
      <c r="J45" s="5" t="s">
        <v>1820</v>
      </c>
      <c r="K45" s="85">
        <v>201.8</v>
      </c>
    </row>
    <row r="46" spans="1:11" s="5" customFormat="1" ht="18.75" customHeight="1" x14ac:dyDescent="0.25">
      <c r="A46" s="5" t="s">
        <v>216</v>
      </c>
      <c r="B46" s="4" t="s">
        <v>170</v>
      </c>
      <c r="C46" s="5" t="s">
        <v>204</v>
      </c>
      <c r="D46" s="5" t="s">
        <v>205</v>
      </c>
      <c r="E46" s="4" t="s">
        <v>173</v>
      </c>
      <c r="F46" s="5" t="s">
        <v>206</v>
      </c>
      <c r="G46" s="9" t="s">
        <v>217</v>
      </c>
      <c r="H46" s="5" t="s">
        <v>167</v>
      </c>
      <c r="I46" s="5" t="s">
        <v>168</v>
      </c>
      <c r="J46" s="5" t="s">
        <v>216</v>
      </c>
      <c r="K46" s="85">
        <v>201.8</v>
      </c>
    </row>
    <row r="47" spans="1:11" s="5" customFormat="1" ht="18.75" customHeight="1" x14ac:dyDescent="0.25">
      <c r="A47" s="5" t="s">
        <v>218</v>
      </c>
      <c r="B47" s="4" t="s">
        <v>170</v>
      </c>
      <c r="C47" s="5" t="s">
        <v>204</v>
      </c>
      <c r="D47" s="5" t="s">
        <v>205</v>
      </c>
      <c r="E47" s="4" t="s">
        <v>173</v>
      </c>
      <c r="F47" s="5" t="s">
        <v>206</v>
      </c>
      <c r="G47" s="9" t="s">
        <v>219</v>
      </c>
      <c r="H47" s="5" t="s">
        <v>167</v>
      </c>
      <c r="I47" s="5" t="s">
        <v>168</v>
      </c>
      <c r="J47" s="5" t="s">
        <v>218</v>
      </c>
      <c r="K47" s="85">
        <v>201.8</v>
      </c>
    </row>
    <row r="48" spans="1:11" s="5" customFormat="1" ht="18.75" customHeight="1" x14ac:dyDescent="0.25">
      <c r="A48" s="5" t="s">
        <v>220</v>
      </c>
      <c r="B48" s="4" t="s">
        <v>170</v>
      </c>
      <c r="C48" s="5" t="s">
        <v>204</v>
      </c>
      <c r="D48" s="5" t="s">
        <v>205</v>
      </c>
      <c r="E48" s="4" t="s">
        <v>173</v>
      </c>
      <c r="F48" s="5" t="s">
        <v>206</v>
      </c>
      <c r="G48" s="9" t="s">
        <v>221</v>
      </c>
      <c r="H48" s="5" t="s">
        <v>167</v>
      </c>
      <c r="I48" s="5" t="s">
        <v>168</v>
      </c>
      <c r="J48" s="5" t="s">
        <v>1821</v>
      </c>
      <c r="K48" s="85">
        <v>201.8</v>
      </c>
    </row>
    <row r="49" spans="1:11" s="5" customFormat="1" ht="18.75" customHeight="1" x14ac:dyDescent="0.25">
      <c r="A49" s="5" t="s">
        <v>222</v>
      </c>
      <c r="B49" s="4" t="s">
        <v>170</v>
      </c>
      <c r="C49" s="5" t="s">
        <v>204</v>
      </c>
      <c r="D49" s="5" t="s">
        <v>205</v>
      </c>
      <c r="E49" s="4" t="s">
        <v>187</v>
      </c>
      <c r="F49" s="5" t="s">
        <v>223</v>
      </c>
      <c r="G49" s="7" t="s">
        <v>224</v>
      </c>
      <c r="H49" s="5" t="s">
        <v>167</v>
      </c>
      <c r="I49" s="5" t="s">
        <v>168</v>
      </c>
      <c r="J49" s="5" t="s">
        <v>1822</v>
      </c>
      <c r="K49" s="85">
        <v>189.2</v>
      </c>
    </row>
    <row r="50" spans="1:11" s="5" customFormat="1" ht="18.75" customHeight="1" x14ac:dyDescent="0.25">
      <c r="A50" s="5" t="s">
        <v>225</v>
      </c>
      <c r="B50" s="4" t="s">
        <v>170</v>
      </c>
      <c r="C50" s="5" t="s">
        <v>204</v>
      </c>
      <c r="D50" s="5" t="s">
        <v>205</v>
      </c>
      <c r="E50" s="4" t="s">
        <v>187</v>
      </c>
      <c r="F50" s="5" t="s">
        <v>223</v>
      </c>
      <c r="G50" s="7" t="s">
        <v>226</v>
      </c>
      <c r="H50" s="5" t="s">
        <v>167</v>
      </c>
      <c r="I50" s="5" t="s">
        <v>168</v>
      </c>
      <c r="J50" s="5" t="s">
        <v>1823</v>
      </c>
      <c r="K50" s="85">
        <v>189.2</v>
      </c>
    </row>
    <row r="51" spans="1:11" s="5" customFormat="1" ht="18.75" customHeight="1" x14ac:dyDescent="0.25">
      <c r="A51" s="5" t="s">
        <v>227</v>
      </c>
      <c r="B51" s="4" t="s">
        <v>170</v>
      </c>
      <c r="C51" s="5" t="s">
        <v>204</v>
      </c>
      <c r="D51" s="5" t="s">
        <v>228</v>
      </c>
      <c r="E51" s="4" t="s">
        <v>173</v>
      </c>
      <c r="F51" s="5" t="s">
        <v>206</v>
      </c>
      <c r="G51" s="9" t="s">
        <v>229</v>
      </c>
      <c r="H51" s="5" t="s">
        <v>167</v>
      </c>
      <c r="I51" s="5" t="s">
        <v>168</v>
      </c>
      <c r="J51" s="5" t="s">
        <v>1824</v>
      </c>
      <c r="K51" s="85">
        <v>224.58</v>
      </c>
    </row>
    <row r="52" spans="1:11" s="5" customFormat="1" ht="18.75" customHeight="1" x14ac:dyDescent="0.25">
      <c r="A52" s="4" t="s">
        <v>230</v>
      </c>
      <c r="B52" s="4" t="s">
        <v>170</v>
      </c>
      <c r="C52" s="5" t="s">
        <v>204</v>
      </c>
      <c r="D52" s="4" t="s">
        <v>228</v>
      </c>
      <c r="E52" s="4" t="s">
        <v>173</v>
      </c>
      <c r="F52" s="5" t="s">
        <v>206</v>
      </c>
      <c r="G52" s="7" t="s">
        <v>231</v>
      </c>
      <c r="H52" s="4" t="s">
        <v>53</v>
      </c>
      <c r="I52" s="4" t="s">
        <v>54</v>
      </c>
      <c r="J52" s="4" t="s">
        <v>1825</v>
      </c>
      <c r="K52" s="84">
        <v>224.58</v>
      </c>
    </row>
    <row r="53" spans="1:11" s="4" customFormat="1" ht="18.75" customHeight="1" x14ac:dyDescent="0.25">
      <c r="A53" s="5" t="s">
        <v>232</v>
      </c>
      <c r="B53" s="4" t="s">
        <v>170</v>
      </c>
      <c r="C53" s="5" t="s">
        <v>204</v>
      </c>
      <c r="D53" s="5" t="s">
        <v>228</v>
      </c>
      <c r="E53" s="4" t="s">
        <v>173</v>
      </c>
      <c r="F53" s="5" t="s">
        <v>206</v>
      </c>
      <c r="G53" s="9" t="s">
        <v>233</v>
      </c>
      <c r="H53" s="5" t="s">
        <v>167</v>
      </c>
      <c r="I53" s="5" t="s">
        <v>168</v>
      </c>
      <c r="J53" s="5" t="s">
        <v>1826</v>
      </c>
      <c r="K53" s="85">
        <v>224.58</v>
      </c>
    </row>
    <row r="54" spans="1:11" s="5" customFormat="1" ht="18.75" customHeight="1" x14ac:dyDescent="0.25">
      <c r="A54" s="4" t="s">
        <v>234</v>
      </c>
      <c r="B54" s="4" t="s">
        <v>170</v>
      </c>
      <c r="C54" s="5" t="s">
        <v>204</v>
      </c>
      <c r="D54" s="4" t="s">
        <v>228</v>
      </c>
      <c r="E54" s="4" t="s">
        <v>173</v>
      </c>
      <c r="F54" s="5" t="s">
        <v>206</v>
      </c>
      <c r="G54" s="7" t="s">
        <v>235</v>
      </c>
      <c r="H54" s="4" t="s">
        <v>53</v>
      </c>
      <c r="I54" s="4" t="s">
        <v>54</v>
      </c>
      <c r="J54" s="4" t="s">
        <v>1827</v>
      </c>
      <c r="K54" s="84">
        <v>224.58</v>
      </c>
    </row>
    <row r="55" spans="1:11" s="5" customFormat="1" ht="18.75" customHeight="1" x14ac:dyDescent="0.25">
      <c r="A55" s="4" t="s">
        <v>236</v>
      </c>
      <c r="B55" s="4" t="s">
        <v>170</v>
      </c>
      <c r="C55" s="5" t="s">
        <v>204</v>
      </c>
      <c r="D55" s="4" t="s">
        <v>228</v>
      </c>
      <c r="E55" s="4" t="s">
        <v>173</v>
      </c>
      <c r="F55" s="5" t="s">
        <v>206</v>
      </c>
      <c r="G55" s="7" t="s">
        <v>237</v>
      </c>
      <c r="H55" s="4" t="s">
        <v>167</v>
      </c>
      <c r="I55" s="4" t="s">
        <v>168</v>
      </c>
      <c r="J55" s="4" t="s">
        <v>1828</v>
      </c>
      <c r="K55" s="84">
        <v>224.58</v>
      </c>
    </row>
    <row r="56" spans="1:11" s="4" customFormat="1" ht="18.75" customHeight="1" x14ac:dyDescent="0.25">
      <c r="A56" s="5" t="s">
        <v>238</v>
      </c>
      <c r="B56" s="4" t="s">
        <v>170</v>
      </c>
      <c r="C56" s="5" t="s">
        <v>204</v>
      </c>
      <c r="D56" s="5" t="s">
        <v>228</v>
      </c>
      <c r="E56" s="4" t="s">
        <v>173</v>
      </c>
      <c r="F56" s="5" t="s">
        <v>206</v>
      </c>
      <c r="G56" s="9" t="s">
        <v>239</v>
      </c>
      <c r="H56" s="5" t="s">
        <v>167</v>
      </c>
      <c r="I56" s="5" t="s">
        <v>168</v>
      </c>
      <c r="J56" s="5" t="s">
        <v>238</v>
      </c>
      <c r="K56" s="85">
        <v>224.58</v>
      </c>
    </row>
    <row r="57" spans="1:11" s="5" customFormat="1" ht="18.75" customHeight="1" x14ac:dyDescent="0.25">
      <c r="A57" s="5" t="s">
        <v>240</v>
      </c>
      <c r="B57" s="4" t="s">
        <v>170</v>
      </c>
      <c r="C57" s="5" t="s">
        <v>204</v>
      </c>
      <c r="D57" s="5" t="s">
        <v>228</v>
      </c>
      <c r="E57" s="4" t="s">
        <v>173</v>
      </c>
      <c r="F57" s="5" t="s">
        <v>206</v>
      </c>
      <c r="G57" s="9" t="s">
        <v>241</v>
      </c>
      <c r="H57" s="5" t="s">
        <v>167</v>
      </c>
      <c r="I57" s="5" t="s">
        <v>168</v>
      </c>
      <c r="J57" s="5" t="s">
        <v>240</v>
      </c>
      <c r="K57" s="85">
        <v>224.58</v>
      </c>
    </row>
    <row r="58" spans="1:11" s="5" customFormat="1" ht="18.75" customHeight="1" x14ac:dyDescent="0.25">
      <c r="A58" s="5" t="s">
        <v>242</v>
      </c>
      <c r="B58" s="4" t="s">
        <v>170</v>
      </c>
      <c r="C58" s="5" t="s">
        <v>204</v>
      </c>
      <c r="D58" s="5" t="s">
        <v>228</v>
      </c>
      <c r="E58" s="4" t="s">
        <v>173</v>
      </c>
      <c r="F58" s="5" t="s">
        <v>206</v>
      </c>
      <c r="G58" s="9" t="s">
        <v>243</v>
      </c>
      <c r="H58" s="5" t="s">
        <v>167</v>
      </c>
      <c r="I58" s="5" t="s">
        <v>168</v>
      </c>
      <c r="J58" s="5" t="s">
        <v>1829</v>
      </c>
      <c r="K58" s="85">
        <v>224.58</v>
      </c>
    </row>
    <row r="59" spans="1:11" s="5" customFormat="1" ht="18.75" customHeight="1" x14ac:dyDescent="0.25">
      <c r="A59" s="5" t="s">
        <v>244</v>
      </c>
      <c r="B59" s="4" t="s">
        <v>170</v>
      </c>
      <c r="C59" s="5" t="s">
        <v>204</v>
      </c>
      <c r="D59" s="5" t="s">
        <v>228</v>
      </c>
      <c r="E59" s="4" t="s">
        <v>187</v>
      </c>
      <c r="F59" s="5" t="s">
        <v>223</v>
      </c>
      <c r="G59" s="7" t="s">
        <v>245</v>
      </c>
      <c r="H59" s="5" t="s">
        <v>167</v>
      </c>
      <c r="I59" s="5" t="s">
        <v>168</v>
      </c>
      <c r="J59" s="5" t="s">
        <v>1830</v>
      </c>
      <c r="K59" s="85">
        <v>217.8</v>
      </c>
    </row>
    <row r="60" spans="1:11" s="5" customFormat="1" ht="18.75" customHeight="1" x14ac:dyDescent="0.25">
      <c r="A60" s="5" t="s">
        <v>246</v>
      </c>
      <c r="B60" s="4" t="s">
        <v>170</v>
      </c>
      <c r="C60" s="5" t="s">
        <v>204</v>
      </c>
      <c r="D60" s="5" t="s">
        <v>228</v>
      </c>
      <c r="E60" s="4" t="s">
        <v>187</v>
      </c>
      <c r="F60" s="5" t="s">
        <v>223</v>
      </c>
      <c r="G60" s="7" t="s">
        <v>247</v>
      </c>
      <c r="H60" s="5" t="s">
        <v>167</v>
      </c>
      <c r="I60" s="5" t="s">
        <v>168</v>
      </c>
      <c r="J60" s="5" t="s">
        <v>1831</v>
      </c>
      <c r="K60" s="85">
        <v>217.8</v>
      </c>
    </row>
    <row r="61" spans="1:11" s="5" customFormat="1" ht="18.75" customHeight="1" x14ac:dyDescent="0.25">
      <c r="A61" s="4" t="s">
        <v>248</v>
      </c>
      <c r="B61" s="4" t="s">
        <v>72</v>
      </c>
      <c r="C61" s="4" t="s">
        <v>249</v>
      </c>
      <c r="D61" s="4" t="s">
        <v>250</v>
      </c>
      <c r="E61" s="4" t="s">
        <v>251</v>
      </c>
      <c r="F61" s="4" t="s">
        <v>252</v>
      </c>
      <c r="G61" s="7" t="s">
        <v>253</v>
      </c>
      <c r="H61" s="4" t="s">
        <v>53</v>
      </c>
      <c r="I61" s="4" t="s">
        <v>54</v>
      </c>
      <c r="J61" s="4" t="s">
        <v>1832</v>
      </c>
      <c r="K61" s="84">
        <v>155.52000000000001</v>
      </c>
    </row>
    <row r="62" spans="1:11" s="5" customFormat="1" ht="18.75" customHeight="1" x14ac:dyDescent="0.25">
      <c r="A62" s="4" t="s">
        <v>254</v>
      </c>
      <c r="B62" s="4" t="s">
        <v>72</v>
      </c>
      <c r="C62" s="4" t="s">
        <v>249</v>
      </c>
      <c r="D62" s="4" t="s">
        <v>255</v>
      </c>
      <c r="E62" s="4" t="s">
        <v>251</v>
      </c>
      <c r="F62" s="4" t="s">
        <v>256</v>
      </c>
      <c r="G62" s="7" t="s">
        <v>257</v>
      </c>
      <c r="H62" s="4" t="s">
        <v>53</v>
      </c>
      <c r="I62" s="4" t="s">
        <v>54</v>
      </c>
      <c r="J62" s="4" t="s">
        <v>1833</v>
      </c>
      <c r="K62" s="84">
        <v>97.2</v>
      </c>
    </row>
    <row r="63" spans="1:11" s="5" customFormat="1" ht="18.75" customHeight="1" x14ac:dyDescent="0.25">
      <c r="A63" s="4" t="s">
        <v>258</v>
      </c>
      <c r="B63" s="4" t="s">
        <v>72</v>
      </c>
      <c r="C63" s="4" t="s">
        <v>249</v>
      </c>
      <c r="D63" s="4" t="s">
        <v>259</v>
      </c>
      <c r="E63" s="4" t="s">
        <v>251</v>
      </c>
      <c r="F63" s="4" t="s">
        <v>260</v>
      </c>
      <c r="G63" s="9" t="s">
        <v>261</v>
      </c>
      <c r="H63" s="4" t="s">
        <v>53</v>
      </c>
      <c r="I63" s="4" t="s">
        <v>54</v>
      </c>
      <c r="J63" s="4" t="s">
        <v>1834</v>
      </c>
      <c r="K63" s="84">
        <v>161.24</v>
      </c>
    </row>
    <row r="64" spans="1:11" s="5" customFormat="1" ht="18.75" customHeight="1" x14ac:dyDescent="0.25">
      <c r="A64" s="4" t="s">
        <v>262</v>
      </c>
      <c r="B64" s="4" t="s">
        <v>72</v>
      </c>
      <c r="C64" s="4" t="s">
        <v>249</v>
      </c>
      <c r="D64" s="4" t="s">
        <v>263</v>
      </c>
      <c r="E64" s="4" t="s">
        <v>251</v>
      </c>
      <c r="F64" s="4" t="s">
        <v>264</v>
      </c>
      <c r="G64" s="7" t="s">
        <v>265</v>
      </c>
      <c r="H64" s="4" t="s">
        <v>53</v>
      </c>
      <c r="I64" s="4" t="s">
        <v>54</v>
      </c>
      <c r="J64" s="4" t="s">
        <v>1835</v>
      </c>
      <c r="K64" s="84">
        <v>184.4</v>
      </c>
    </row>
    <row r="65" spans="1:11" s="4" customFormat="1" ht="18.75" customHeight="1" x14ac:dyDescent="0.25">
      <c r="A65" s="4" t="s">
        <v>266</v>
      </c>
      <c r="B65" s="4" t="s">
        <v>72</v>
      </c>
      <c r="C65" s="5" t="s">
        <v>84</v>
      </c>
      <c r="D65" s="4" t="s">
        <v>267</v>
      </c>
      <c r="E65" s="4" t="s">
        <v>251</v>
      </c>
      <c r="F65" s="4" t="s">
        <v>268</v>
      </c>
      <c r="G65" s="7" t="s">
        <v>269</v>
      </c>
      <c r="H65" s="4" t="s">
        <v>53</v>
      </c>
      <c r="I65" s="4" t="s">
        <v>54</v>
      </c>
      <c r="J65" s="4" t="s">
        <v>1836</v>
      </c>
      <c r="K65" s="84">
        <v>175</v>
      </c>
    </row>
    <row r="66" spans="1:11" s="4" customFormat="1" ht="18.75" customHeight="1" x14ac:dyDescent="0.25">
      <c r="A66" s="10" t="s">
        <v>270</v>
      </c>
      <c r="B66" s="10" t="s">
        <v>72</v>
      </c>
      <c r="C66" s="10" t="s">
        <v>249</v>
      </c>
      <c r="D66" s="11" t="s">
        <v>271</v>
      </c>
      <c r="E66" s="10" t="s">
        <v>251</v>
      </c>
      <c r="F66" s="4" t="s">
        <v>272</v>
      </c>
      <c r="G66" s="7" t="s">
        <v>273</v>
      </c>
      <c r="H66" s="10" t="s">
        <v>53</v>
      </c>
      <c r="I66" s="4" t="s">
        <v>54</v>
      </c>
      <c r="J66" s="40" t="s">
        <v>1837</v>
      </c>
      <c r="K66" s="86">
        <v>201.56</v>
      </c>
    </row>
    <row r="67" spans="1:11" s="5" customFormat="1" ht="18.75" customHeight="1" x14ac:dyDescent="0.25">
      <c r="A67" s="10" t="s">
        <v>274</v>
      </c>
      <c r="B67" s="10" t="s">
        <v>72</v>
      </c>
      <c r="C67" s="10" t="s">
        <v>249</v>
      </c>
      <c r="D67" s="11" t="s">
        <v>275</v>
      </c>
      <c r="E67" s="10" t="s">
        <v>251</v>
      </c>
      <c r="F67" s="4" t="s">
        <v>276</v>
      </c>
      <c r="G67" s="7" t="s">
        <v>277</v>
      </c>
      <c r="H67" s="10" t="s">
        <v>53</v>
      </c>
      <c r="I67" s="4" t="s">
        <v>54</v>
      </c>
      <c r="J67" s="40" t="s">
        <v>1838</v>
      </c>
      <c r="K67" s="86">
        <v>245.6</v>
      </c>
    </row>
    <row r="68" spans="1:11" s="5" customFormat="1" ht="18.75" customHeight="1" x14ac:dyDescent="0.25">
      <c r="A68" s="4" t="s">
        <v>278</v>
      </c>
      <c r="B68" s="4" t="s">
        <v>170</v>
      </c>
      <c r="C68" s="4" t="s">
        <v>279</v>
      </c>
      <c r="D68" s="4" t="s">
        <v>280</v>
      </c>
      <c r="E68" s="4" t="s">
        <v>281</v>
      </c>
      <c r="F68" s="4" t="s">
        <v>282</v>
      </c>
      <c r="G68" s="7" t="s">
        <v>283</v>
      </c>
      <c r="H68" s="4" t="s">
        <v>53</v>
      </c>
      <c r="I68" s="4" t="s">
        <v>54</v>
      </c>
      <c r="J68" s="4" t="s">
        <v>1839</v>
      </c>
      <c r="K68" s="84">
        <v>35</v>
      </c>
    </row>
    <row r="69" spans="1:11" s="5" customFormat="1" ht="18.75" customHeight="1" x14ac:dyDescent="0.25">
      <c r="A69" s="4" t="s">
        <v>284</v>
      </c>
      <c r="B69" s="4" t="s">
        <v>170</v>
      </c>
      <c r="C69" s="4" t="s">
        <v>285</v>
      </c>
      <c r="D69" s="4" t="s">
        <v>286</v>
      </c>
      <c r="E69" s="4" t="s">
        <v>287</v>
      </c>
      <c r="F69" s="4" t="s">
        <v>288</v>
      </c>
      <c r="G69" s="7" t="s">
        <v>289</v>
      </c>
      <c r="H69" s="4" t="s">
        <v>53</v>
      </c>
      <c r="I69" s="4" t="s">
        <v>54</v>
      </c>
      <c r="J69" s="4" t="s">
        <v>1840</v>
      </c>
      <c r="K69" s="84">
        <v>35.51</v>
      </c>
    </row>
    <row r="70" spans="1:11" s="4" customFormat="1" ht="18.75" customHeight="1" x14ac:dyDescent="0.25">
      <c r="A70" s="5" t="s">
        <v>290</v>
      </c>
      <c r="B70" s="5" t="s">
        <v>291</v>
      </c>
      <c r="C70" s="5" t="s">
        <v>292</v>
      </c>
      <c r="D70" s="5" t="s">
        <v>293</v>
      </c>
      <c r="E70" s="5" t="s">
        <v>294</v>
      </c>
      <c r="F70" s="5" t="s">
        <v>295</v>
      </c>
      <c r="G70" s="5" t="s">
        <v>296</v>
      </c>
      <c r="H70" s="5" t="s">
        <v>53</v>
      </c>
      <c r="I70" s="4" t="s">
        <v>54</v>
      </c>
      <c r="J70" s="5" t="s">
        <v>1841</v>
      </c>
      <c r="K70" s="85">
        <v>21.44</v>
      </c>
    </row>
    <row r="71" spans="1:11" s="5" customFormat="1" ht="18.75" customHeight="1" x14ac:dyDescent="0.25">
      <c r="A71" s="5" t="s">
        <v>297</v>
      </c>
      <c r="B71" s="5" t="s">
        <v>291</v>
      </c>
      <c r="C71" s="5" t="s">
        <v>292</v>
      </c>
      <c r="D71" s="5" t="s">
        <v>298</v>
      </c>
      <c r="E71" s="5" t="s">
        <v>281</v>
      </c>
      <c r="F71" s="5" t="s">
        <v>299</v>
      </c>
      <c r="G71" s="5" t="s">
        <v>300</v>
      </c>
      <c r="H71" s="5" t="s">
        <v>53</v>
      </c>
      <c r="I71" s="4" t="s">
        <v>54</v>
      </c>
      <c r="J71" s="5" t="s">
        <v>1842</v>
      </c>
      <c r="K71" s="85">
        <v>16.8</v>
      </c>
    </row>
    <row r="72" spans="1:11" s="5" customFormat="1" ht="18.75" customHeight="1" x14ac:dyDescent="0.25">
      <c r="A72" s="5" t="s">
        <v>301</v>
      </c>
      <c r="B72" s="5" t="s">
        <v>291</v>
      </c>
      <c r="C72" s="5" t="s">
        <v>302</v>
      </c>
      <c r="D72" s="5" t="s">
        <v>303</v>
      </c>
      <c r="E72" s="5" t="s">
        <v>281</v>
      </c>
      <c r="F72" s="5" t="s">
        <v>304</v>
      </c>
      <c r="G72" s="5" t="s">
        <v>305</v>
      </c>
      <c r="H72" s="5" t="s">
        <v>53</v>
      </c>
      <c r="I72" s="4" t="s">
        <v>54</v>
      </c>
      <c r="J72" s="5" t="s">
        <v>301</v>
      </c>
      <c r="K72" s="85">
        <v>55.78</v>
      </c>
    </row>
    <row r="73" spans="1:11" s="5" customFormat="1" ht="18.75" customHeight="1" x14ac:dyDescent="0.25">
      <c r="A73" s="5" t="s">
        <v>306</v>
      </c>
      <c r="B73" s="5" t="s">
        <v>291</v>
      </c>
      <c r="C73" s="5" t="s">
        <v>302</v>
      </c>
      <c r="D73" s="5" t="s">
        <v>307</v>
      </c>
      <c r="E73" s="5" t="s">
        <v>281</v>
      </c>
      <c r="F73" s="5" t="s">
        <v>308</v>
      </c>
      <c r="G73" s="5" t="s">
        <v>309</v>
      </c>
      <c r="H73" s="5" t="s">
        <v>53</v>
      </c>
      <c r="I73" s="4" t="s">
        <v>54</v>
      </c>
      <c r="J73" s="5" t="s">
        <v>1843</v>
      </c>
      <c r="K73" s="85">
        <v>56</v>
      </c>
    </row>
    <row r="74" spans="1:11" s="5" customFormat="1" ht="18.75" customHeight="1" x14ac:dyDescent="0.25">
      <c r="A74" s="5" t="s">
        <v>310</v>
      </c>
      <c r="B74" s="5" t="s">
        <v>291</v>
      </c>
      <c r="C74" s="5" t="s">
        <v>302</v>
      </c>
      <c r="D74" s="5" t="s">
        <v>311</v>
      </c>
      <c r="E74" s="5" t="s">
        <v>281</v>
      </c>
      <c r="F74" s="5" t="s">
        <v>312</v>
      </c>
      <c r="G74" s="5" t="s">
        <v>313</v>
      </c>
      <c r="H74" s="5" t="s">
        <v>53</v>
      </c>
      <c r="I74" s="4" t="s">
        <v>54</v>
      </c>
      <c r="J74" s="5" t="s">
        <v>310</v>
      </c>
      <c r="K74" s="85">
        <v>122.07</v>
      </c>
    </row>
    <row r="75" spans="1:11" s="5" customFormat="1" ht="18.75" customHeight="1" x14ac:dyDescent="0.25">
      <c r="A75" s="4" t="s">
        <v>314</v>
      </c>
      <c r="B75" s="4" t="s">
        <v>291</v>
      </c>
      <c r="C75" s="5" t="s">
        <v>302</v>
      </c>
      <c r="D75" s="4" t="s">
        <v>315</v>
      </c>
      <c r="E75" s="4" t="s">
        <v>294</v>
      </c>
      <c r="F75" s="4" t="s">
        <v>316</v>
      </c>
      <c r="G75" s="7" t="s">
        <v>317</v>
      </c>
      <c r="H75" s="4" t="s">
        <v>53</v>
      </c>
      <c r="I75" s="4" t="s">
        <v>54</v>
      </c>
      <c r="J75" s="4" t="s">
        <v>1844</v>
      </c>
      <c r="K75" s="84">
        <v>53.6</v>
      </c>
    </row>
    <row r="76" spans="1:11" s="5" customFormat="1" ht="18.75" customHeight="1" x14ac:dyDescent="0.25">
      <c r="A76" s="5" t="s">
        <v>318</v>
      </c>
      <c r="B76" s="5" t="s">
        <v>47</v>
      </c>
      <c r="C76" s="5" t="s">
        <v>319</v>
      </c>
      <c r="D76" s="5" t="s">
        <v>320</v>
      </c>
      <c r="E76" s="5" t="s">
        <v>287</v>
      </c>
      <c r="F76" s="5" t="s">
        <v>321</v>
      </c>
      <c r="G76" s="9" t="s">
        <v>322</v>
      </c>
      <c r="H76" s="5" t="s">
        <v>53</v>
      </c>
      <c r="I76" s="4" t="s">
        <v>54</v>
      </c>
      <c r="J76" s="5" t="s">
        <v>1845</v>
      </c>
      <c r="K76" s="85">
        <v>34.17</v>
      </c>
    </row>
    <row r="77" spans="1:11" s="5" customFormat="1" ht="18.75" customHeight="1" x14ac:dyDescent="0.25">
      <c r="A77" s="5" t="s">
        <v>323</v>
      </c>
      <c r="B77" s="5" t="s">
        <v>47</v>
      </c>
      <c r="C77" s="5" t="s">
        <v>324</v>
      </c>
      <c r="D77" s="5" t="s">
        <v>325</v>
      </c>
      <c r="E77" s="5" t="s">
        <v>287</v>
      </c>
      <c r="F77" s="5" t="s">
        <v>326</v>
      </c>
      <c r="G77" s="9" t="s">
        <v>327</v>
      </c>
      <c r="H77" s="5" t="s">
        <v>53</v>
      </c>
      <c r="I77" s="4" t="s">
        <v>54</v>
      </c>
      <c r="J77" s="5" t="s">
        <v>1846</v>
      </c>
      <c r="K77" s="85">
        <v>98.56</v>
      </c>
    </row>
    <row r="78" spans="1:11" s="5" customFormat="1" ht="18.75" customHeight="1" x14ac:dyDescent="0.25">
      <c r="A78" s="5" t="s">
        <v>328</v>
      </c>
      <c r="B78" s="5" t="s">
        <v>47</v>
      </c>
      <c r="C78" s="5" t="s">
        <v>324</v>
      </c>
      <c r="D78" s="5" t="s">
        <v>329</v>
      </c>
      <c r="E78" s="5" t="s">
        <v>287</v>
      </c>
      <c r="F78" s="5" t="s">
        <v>330</v>
      </c>
      <c r="G78" s="9" t="s">
        <v>331</v>
      </c>
      <c r="H78" s="5" t="s">
        <v>53</v>
      </c>
      <c r="I78" s="4" t="s">
        <v>54</v>
      </c>
      <c r="J78" s="5" t="s">
        <v>1847</v>
      </c>
      <c r="K78" s="85">
        <v>106.53</v>
      </c>
    </row>
    <row r="79" spans="1:11" s="5" customFormat="1" ht="18.75" customHeight="1" x14ac:dyDescent="0.25">
      <c r="A79" s="5" t="s">
        <v>332</v>
      </c>
      <c r="B79" s="5" t="s">
        <v>333</v>
      </c>
      <c r="C79" s="5" t="s">
        <v>334</v>
      </c>
      <c r="D79" s="5" t="s">
        <v>335</v>
      </c>
      <c r="E79" s="5" t="s">
        <v>287</v>
      </c>
      <c r="F79" s="5" t="s">
        <v>336</v>
      </c>
      <c r="G79" s="9" t="s">
        <v>337</v>
      </c>
      <c r="H79" s="5" t="s">
        <v>53</v>
      </c>
      <c r="I79" s="4" t="s">
        <v>54</v>
      </c>
      <c r="J79" s="5" t="s">
        <v>332</v>
      </c>
      <c r="K79" s="85">
        <v>75</v>
      </c>
    </row>
    <row r="80" spans="1:11" s="5" customFormat="1" ht="18.75" customHeight="1" x14ac:dyDescent="0.25">
      <c r="A80" s="5" t="s">
        <v>338</v>
      </c>
      <c r="B80" s="5" t="s">
        <v>47</v>
      </c>
      <c r="C80" s="5" t="s">
        <v>339</v>
      </c>
      <c r="D80" s="5" t="s">
        <v>340</v>
      </c>
      <c r="E80" s="5" t="s">
        <v>287</v>
      </c>
      <c r="F80" s="5" t="s">
        <v>341</v>
      </c>
      <c r="G80" s="9" t="s">
        <v>342</v>
      </c>
      <c r="H80" s="5" t="s">
        <v>53</v>
      </c>
      <c r="I80" s="4" t="s">
        <v>54</v>
      </c>
      <c r="J80" s="5" t="s">
        <v>1848</v>
      </c>
      <c r="K80" s="85">
        <v>11.99</v>
      </c>
    </row>
    <row r="81" spans="1:11" s="4" customFormat="1" ht="18.75" customHeight="1" x14ac:dyDescent="0.25">
      <c r="A81" s="110" t="s">
        <v>2461</v>
      </c>
      <c r="B81" s="5" t="s">
        <v>47</v>
      </c>
      <c r="C81" s="5" t="s">
        <v>339</v>
      </c>
      <c r="D81" s="5" t="s">
        <v>343</v>
      </c>
      <c r="E81" s="5" t="s">
        <v>287</v>
      </c>
      <c r="F81" s="5" t="s">
        <v>344</v>
      </c>
      <c r="G81" s="9" t="s">
        <v>345</v>
      </c>
      <c r="H81" s="5" t="s">
        <v>53</v>
      </c>
      <c r="I81" s="4" t="s">
        <v>54</v>
      </c>
      <c r="J81" s="5" t="s">
        <v>1849</v>
      </c>
      <c r="K81" s="85">
        <v>15.04</v>
      </c>
    </row>
    <row r="82" spans="1:11" s="5" customFormat="1" ht="18.75" customHeight="1" x14ac:dyDescent="0.25">
      <c r="A82" s="5" t="s">
        <v>346</v>
      </c>
      <c r="B82" s="5" t="s">
        <v>47</v>
      </c>
      <c r="C82" s="5" t="s">
        <v>347</v>
      </c>
      <c r="D82" s="5" t="s">
        <v>348</v>
      </c>
      <c r="E82" s="5" t="s">
        <v>287</v>
      </c>
      <c r="F82" s="5" t="s">
        <v>349</v>
      </c>
      <c r="G82" s="9" t="s">
        <v>350</v>
      </c>
      <c r="H82" s="5" t="s">
        <v>53</v>
      </c>
      <c r="I82" s="4" t="s">
        <v>54</v>
      </c>
      <c r="J82" s="5" t="s">
        <v>1850</v>
      </c>
      <c r="K82" s="85">
        <v>157</v>
      </c>
    </row>
    <row r="83" spans="1:11" s="5" customFormat="1" ht="18.75" customHeight="1" x14ac:dyDescent="0.25">
      <c r="A83" s="5" t="s">
        <v>351</v>
      </c>
      <c r="B83" s="5" t="s">
        <v>47</v>
      </c>
      <c r="C83" s="5" t="s">
        <v>347</v>
      </c>
      <c r="D83" s="5" t="s">
        <v>352</v>
      </c>
      <c r="E83" s="5" t="s">
        <v>287</v>
      </c>
      <c r="F83" s="5" t="s">
        <v>353</v>
      </c>
      <c r="G83" s="9" t="s">
        <v>354</v>
      </c>
      <c r="H83" s="5" t="s">
        <v>53</v>
      </c>
      <c r="I83" s="4" t="s">
        <v>54</v>
      </c>
      <c r="J83" s="5" t="s">
        <v>1851</v>
      </c>
      <c r="K83" s="85">
        <v>122</v>
      </c>
    </row>
    <row r="84" spans="1:11" s="5" customFormat="1" ht="18.75" customHeight="1" x14ac:dyDescent="0.25">
      <c r="A84" s="5" t="s">
        <v>355</v>
      </c>
      <c r="B84" s="5" t="s">
        <v>47</v>
      </c>
      <c r="C84" s="5" t="s">
        <v>347</v>
      </c>
      <c r="D84" s="5" t="s">
        <v>356</v>
      </c>
      <c r="E84" s="5" t="s">
        <v>287</v>
      </c>
      <c r="F84" s="5" t="s">
        <v>357</v>
      </c>
      <c r="G84" s="9" t="s">
        <v>358</v>
      </c>
      <c r="H84" s="5" t="s">
        <v>53</v>
      </c>
      <c r="I84" s="4" t="s">
        <v>54</v>
      </c>
      <c r="J84" s="5" t="s">
        <v>1852</v>
      </c>
      <c r="K84" s="85">
        <v>94.38</v>
      </c>
    </row>
    <row r="85" spans="1:11" s="5" customFormat="1" ht="18.75" customHeight="1" x14ac:dyDescent="0.25">
      <c r="A85" s="5" t="s">
        <v>359</v>
      </c>
      <c r="B85" s="5" t="s">
        <v>47</v>
      </c>
      <c r="C85" s="5" t="s">
        <v>360</v>
      </c>
      <c r="D85" s="5" t="s">
        <v>361</v>
      </c>
      <c r="E85" s="5" t="s">
        <v>362</v>
      </c>
      <c r="F85" s="5" t="s">
        <v>363</v>
      </c>
      <c r="G85" s="5" t="s">
        <v>364</v>
      </c>
      <c r="H85" s="5" t="s">
        <v>53</v>
      </c>
      <c r="I85" s="4" t="s">
        <v>54</v>
      </c>
      <c r="J85" s="5" t="s">
        <v>359</v>
      </c>
      <c r="K85" s="85">
        <v>43.2</v>
      </c>
    </row>
    <row r="86" spans="1:11" s="5" customFormat="1" ht="18.75" customHeight="1" x14ac:dyDescent="0.25">
      <c r="A86" s="5" t="s">
        <v>365</v>
      </c>
      <c r="B86" s="5" t="s">
        <v>47</v>
      </c>
      <c r="C86" s="5" t="s">
        <v>48</v>
      </c>
      <c r="D86" s="5" t="s">
        <v>366</v>
      </c>
      <c r="E86" s="5" t="s">
        <v>57</v>
      </c>
      <c r="F86" s="5" t="s">
        <v>367</v>
      </c>
      <c r="G86" s="5" t="s">
        <v>368</v>
      </c>
      <c r="H86" s="5" t="s">
        <v>53</v>
      </c>
      <c r="I86" s="4" t="s">
        <v>54</v>
      </c>
      <c r="J86" s="5" t="s">
        <v>365</v>
      </c>
      <c r="K86" s="85">
        <v>65.599999999999994</v>
      </c>
    </row>
    <row r="87" spans="1:11" s="5" customFormat="1" ht="18.75" customHeight="1" x14ac:dyDescent="0.25">
      <c r="A87" s="4" t="s">
        <v>369</v>
      </c>
      <c r="B87" s="4" t="s">
        <v>47</v>
      </c>
      <c r="C87" s="5" t="s">
        <v>48</v>
      </c>
      <c r="D87" s="4" t="s">
        <v>370</v>
      </c>
      <c r="E87" s="4" t="s">
        <v>50</v>
      </c>
      <c r="F87" s="4" t="s">
        <v>371</v>
      </c>
      <c r="G87" s="7" t="s">
        <v>372</v>
      </c>
      <c r="H87" s="4" t="s">
        <v>53</v>
      </c>
      <c r="I87" s="4" t="s">
        <v>54</v>
      </c>
      <c r="J87" s="4" t="s">
        <v>369</v>
      </c>
      <c r="K87" s="84">
        <v>44.64</v>
      </c>
    </row>
    <row r="88" spans="1:11" s="5" customFormat="1" ht="18.75" customHeight="1" x14ac:dyDescent="0.25">
      <c r="A88" s="5" t="s">
        <v>373</v>
      </c>
      <c r="B88" s="5" t="s">
        <v>47</v>
      </c>
      <c r="C88" s="5" t="s">
        <v>360</v>
      </c>
      <c r="D88" s="5" t="s">
        <v>374</v>
      </c>
      <c r="E88" s="5" t="s">
        <v>375</v>
      </c>
      <c r="F88" s="5" t="s">
        <v>376</v>
      </c>
      <c r="G88" s="9" t="s">
        <v>377</v>
      </c>
      <c r="H88" s="5" t="s">
        <v>53</v>
      </c>
      <c r="I88" s="4" t="s">
        <v>54</v>
      </c>
      <c r="J88" s="5" t="s">
        <v>373</v>
      </c>
      <c r="K88" s="85">
        <v>102.4</v>
      </c>
    </row>
    <row r="89" spans="1:11" s="5" customFormat="1" ht="18.75" customHeight="1" x14ac:dyDescent="0.25">
      <c r="A89" s="5" t="s">
        <v>378</v>
      </c>
      <c r="B89" s="5" t="s">
        <v>47</v>
      </c>
      <c r="C89" s="5" t="s">
        <v>360</v>
      </c>
      <c r="D89" s="5" t="s">
        <v>379</v>
      </c>
      <c r="E89" s="5" t="s">
        <v>362</v>
      </c>
      <c r="F89" s="5" t="s">
        <v>380</v>
      </c>
      <c r="G89" s="9" t="s">
        <v>381</v>
      </c>
      <c r="H89" s="5" t="s">
        <v>53</v>
      </c>
      <c r="I89" s="4" t="s">
        <v>54</v>
      </c>
      <c r="J89" s="5" t="s">
        <v>1853</v>
      </c>
      <c r="K89" s="85">
        <v>60.8</v>
      </c>
    </row>
    <row r="90" spans="1:11" s="5" customFormat="1" ht="18.75" customHeight="1" x14ac:dyDescent="0.25">
      <c r="A90" s="5" t="s">
        <v>382</v>
      </c>
      <c r="B90" s="5" t="s">
        <v>47</v>
      </c>
      <c r="C90" s="5" t="s">
        <v>360</v>
      </c>
      <c r="D90" s="5" t="s">
        <v>383</v>
      </c>
      <c r="E90" s="5" t="s">
        <v>384</v>
      </c>
      <c r="F90" s="8" t="s">
        <v>385</v>
      </c>
      <c r="G90" s="9" t="s">
        <v>386</v>
      </c>
      <c r="H90" s="5" t="s">
        <v>53</v>
      </c>
      <c r="I90" s="4" t="s">
        <v>54</v>
      </c>
      <c r="J90" s="5" t="s">
        <v>1854</v>
      </c>
      <c r="K90" s="85">
        <v>67.099999999999994</v>
      </c>
    </row>
    <row r="91" spans="1:11" s="5" customFormat="1" ht="18.75" customHeight="1" x14ac:dyDescent="0.25">
      <c r="A91" s="5" t="s">
        <v>387</v>
      </c>
      <c r="B91" s="5" t="s">
        <v>47</v>
      </c>
      <c r="C91" s="5" t="s">
        <v>360</v>
      </c>
      <c r="D91" s="5" t="s">
        <v>361</v>
      </c>
      <c r="E91" s="5" t="s">
        <v>384</v>
      </c>
      <c r="F91" s="5" t="s">
        <v>388</v>
      </c>
      <c r="G91" s="9" t="s">
        <v>389</v>
      </c>
      <c r="H91" s="5" t="s">
        <v>53</v>
      </c>
      <c r="I91" s="4" t="s">
        <v>54</v>
      </c>
      <c r="J91" s="5" t="s">
        <v>387</v>
      </c>
      <c r="K91" s="85">
        <v>49.46</v>
      </c>
    </row>
    <row r="92" spans="1:11" s="5" customFormat="1" ht="18.75" customHeight="1" x14ac:dyDescent="0.25">
      <c r="A92" s="5" t="s">
        <v>390</v>
      </c>
      <c r="B92" s="5" t="s">
        <v>47</v>
      </c>
      <c r="C92" s="5" t="s">
        <v>360</v>
      </c>
      <c r="D92" s="5" t="s">
        <v>391</v>
      </c>
      <c r="E92" s="5" t="s">
        <v>362</v>
      </c>
      <c r="F92" s="5" t="s">
        <v>392</v>
      </c>
      <c r="G92" s="9" t="s">
        <v>393</v>
      </c>
      <c r="H92" s="5" t="s">
        <v>167</v>
      </c>
      <c r="I92" s="5" t="s">
        <v>394</v>
      </c>
      <c r="J92" s="5" t="s">
        <v>390</v>
      </c>
      <c r="K92" s="85">
        <v>84.8</v>
      </c>
    </row>
    <row r="93" spans="1:11" s="5" customFormat="1" ht="18.75" customHeight="1" x14ac:dyDescent="0.25">
      <c r="A93" s="5" t="s">
        <v>395</v>
      </c>
      <c r="B93" s="5" t="s">
        <v>47</v>
      </c>
      <c r="C93" s="5" t="s">
        <v>360</v>
      </c>
      <c r="D93" s="5" t="s">
        <v>396</v>
      </c>
      <c r="E93" s="5" t="s">
        <v>375</v>
      </c>
      <c r="F93" s="5" t="s">
        <v>397</v>
      </c>
      <c r="G93" s="9" t="s">
        <v>398</v>
      </c>
      <c r="H93" s="5" t="s">
        <v>167</v>
      </c>
      <c r="I93" s="5" t="s">
        <v>394</v>
      </c>
      <c r="J93" s="5" t="s">
        <v>395</v>
      </c>
      <c r="K93" s="85">
        <v>115.49</v>
      </c>
    </row>
    <row r="94" spans="1:11" s="5" customFormat="1" ht="18.75" customHeight="1" x14ac:dyDescent="0.25">
      <c r="A94" s="5" t="s">
        <v>399</v>
      </c>
      <c r="B94" s="5" t="s">
        <v>47</v>
      </c>
      <c r="C94" s="5" t="s">
        <v>360</v>
      </c>
      <c r="D94" s="5" t="s">
        <v>400</v>
      </c>
      <c r="E94" s="5" t="s">
        <v>401</v>
      </c>
      <c r="F94" s="5" t="s">
        <v>402</v>
      </c>
      <c r="G94" s="9" t="s">
        <v>403</v>
      </c>
      <c r="H94" s="5" t="s">
        <v>167</v>
      </c>
      <c r="I94" s="5" t="s">
        <v>394</v>
      </c>
      <c r="J94" s="17" t="s">
        <v>1855</v>
      </c>
      <c r="K94" s="87">
        <v>105</v>
      </c>
    </row>
    <row r="95" spans="1:11" s="5" customFormat="1" ht="18.75" customHeight="1" x14ac:dyDescent="0.25">
      <c r="A95" s="5" t="s">
        <v>404</v>
      </c>
      <c r="B95" s="5" t="s">
        <v>47</v>
      </c>
      <c r="C95" s="5" t="s">
        <v>360</v>
      </c>
      <c r="D95" s="5" t="s">
        <v>405</v>
      </c>
      <c r="E95" s="5" t="s">
        <v>406</v>
      </c>
      <c r="F95" s="5" t="s">
        <v>407</v>
      </c>
      <c r="G95" s="9" t="s">
        <v>408</v>
      </c>
      <c r="H95" s="5" t="s">
        <v>53</v>
      </c>
      <c r="I95" s="4" t="s">
        <v>54</v>
      </c>
      <c r="J95" s="5" t="s">
        <v>404</v>
      </c>
      <c r="K95" s="87">
        <v>46.25</v>
      </c>
    </row>
    <row r="96" spans="1:11" s="5" customFormat="1" ht="18.75" customHeight="1" x14ac:dyDescent="0.25">
      <c r="A96" s="5" t="s">
        <v>409</v>
      </c>
      <c r="B96" s="5" t="s">
        <v>47</v>
      </c>
      <c r="C96" s="5" t="s">
        <v>360</v>
      </c>
      <c r="D96" s="5" t="s">
        <v>410</v>
      </c>
      <c r="E96" s="5" t="s">
        <v>406</v>
      </c>
      <c r="F96" s="5" t="s">
        <v>411</v>
      </c>
      <c r="G96" s="9" t="s">
        <v>412</v>
      </c>
      <c r="H96" s="5" t="s">
        <v>53</v>
      </c>
      <c r="I96" s="4" t="s">
        <v>54</v>
      </c>
      <c r="J96" s="17" t="s">
        <v>409</v>
      </c>
      <c r="K96" s="87">
        <v>64.16</v>
      </c>
    </row>
    <row r="97" spans="1:11" s="4" customFormat="1" ht="18.75" customHeight="1" x14ac:dyDescent="0.25">
      <c r="A97" s="4" t="s">
        <v>413</v>
      </c>
      <c r="B97" s="4" t="s">
        <v>47</v>
      </c>
      <c r="C97" s="4" t="s">
        <v>414</v>
      </c>
      <c r="D97" s="4" t="s">
        <v>414</v>
      </c>
      <c r="E97" s="4" t="s">
        <v>415</v>
      </c>
      <c r="F97" s="4" t="s">
        <v>416</v>
      </c>
      <c r="G97" s="7" t="s">
        <v>417</v>
      </c>
      <c r="H97" s="4" t="s">
        <v>53</v>
      </c>
      <c r="I97" s="4" t="s">
        <v>54</v>
      </c>
      <c r="J97" s="4" t="s">
        <v>1856</v>
      </c>
      <c r="K97" s="88">
        <v>129.97999999999999</v>
      </c>
    </row>
    <row r="98" spans="1:11" s="4" customFormat="1" ht="18.75" customHeight="1" x14ac:dyDescent="0.25">
      <c r="A98" s="4" t="s">
        <v>418</v>
      </c>
      <c r="B98" s="4" t="s">
        <v>47</v>
      </c>
      <c r="C98" s="4" t="s">
        <v>419</v>
      </c>
      <c r="D98" s="4" t="s">
        <v>420</v>
      </c>
      <c r="E98" s="4" t="s">
        <v>421</v>
      </c>
      <c r="F98" s="4" t="s">
        <v>422</v>
      </c>
      <c r="G98" s="7" t="s">
        <v>423</v>
      </c>
      <c r="H98" s="4" t="s">
        <v>53</v>
      </c>
      <c r="I98" s="4" t="s">
        <v>54</v>
      </c>
      <c r="J98" s="4" t="s">
        <v>418</v>
      </c>
      <c r="K98" s="88">
        <v>72.72</v>
      </c>
    </row>
    <row r="99" spans="1:11" s="4" customFormat="1" ht="18.75" customHeight="1" x14ac:dyDescent="0.25">
      <c r="A99" s="5" t="s">
        <v>424</v>
      </c>
      <c r="B99" s="5" t="s">
        <v>47</v>
      </c>
      <c r="C99" s="5" t="s">
        <v>425</v>
      </c>
      <c r="D99" s="5" t="s">
        <v>426</v>
      </c>
      <c r="E99" s="5" t="s">
        <v>401</v>
      </c>
      <c r="F99" s="5" t="s">
        <v>427</v>
      </c>
      <c r="G99" s="9" t="s">
        <v>428</v>
      </c>
      <c r="H99" s="5" t="s">
        <v>167</v>
      </c>
      <c r="I99" s="5" t="s">
        <v>394</v>
      </c>
      <c r="J99" s="17" t="s">
        <v>1855</v>
      </c>
      <c r="K99" s="87">
        <v>409.5</v>
      </c>
    </row>
    <row r="100" spans="1:11" s="4" customFormat="1" ht="18.75" customHeight="1" x14ac:dyDescent="0.25">
      <c r="A100" s="5" t="s">
        <v>429</v>
      </c>
      <c r="B100" s="5" t="s">
        <v>47</v>
      </c>
      <c r="C100" s="5" t="s">
        <v>164</v>
      </c>
      <c r="D100" s="5" t="s">
        <v>430</v>
      </c>
      <c r="E100" s="5" t="s">
        <v>362</v>
      </c>
      <c r="F100" s="5" t="s">
        <v>431</v>
      </c>
      <c r="G100" s="9" t="s">
        <v>432</v>
      </c>
      <c r="H100" s="5" t="s">
        <v>53</v>
      </c>
      <c r="I100" s="4" t="s">
        <v>54</v>
      </c>
      <c r="J100" s="5" t="s">
        <v>1857</v>
      </c>
      <c r="K100" s="85">
        <v>34.64</v>
      </c>
    </row>
    <row r="101" spans="1:11" s="5" customFormat="1" ht="18.75" customHeight="1" x14ac:dyDescent="0.25">
      <c r="A101" s="5" t="s">
        <v>433</v>
      </c>
      <c r="B101" s="5" t="s">
        <v>47</v>
      </c>
      <c r="C101" s="5" t="s">
        <v>164</v>
      </c>
      <c r="D101" s="5" t="s">
        <v>434</v>
      </c>
      <c r="E101" s="5" t="s">
        <v>435</v>
      </c>
      <c r="F101" s="5" t="s">
        <v>436</v>
      </c>
      <c r="G101" s="9" t="s">
        <v>437</v>
      </c>
      <c r="H101" s="5" t="s">
        <v>53</v>
      </c>
      <c r="I101" s="4" t="s">
        <v>54</v>
      </c>
      <c r="J101" s="41" t="s">
        <v>1858</v>
      </c>
      <c r="K101" s="85">
        <v>71.53</v>
      </c>
    </row>
    <row r="102" spans="1:11" s="4" customFormat="1" ht="18.75" customHeight="1" x14ac:dyDescent="0.25">
      <c r="A102" s="4" t="s">
        <v>438</v>
      </c>
      <c r="B102" s="4" t="s">
        <v>47</v>
      </c>
      <c r="C102" s="5" t="s">
        <v>164</v>
      </c>
      <c r="D102" s="4" t="s">
        <v>439</v>
      </c>
      <c r="E102" s="4" t="s">
        <v>375</v>
      </c>
      <c r="F102" s="4" t="s">
        <v>1859</v>
      </c>
      <c r="G102" s="7" t="s">
        <v>441</v>
      </c>
      <c r="H102" s="4" t="s">
        <v>167</v>
      </c>
      <c r="I102" s="4" t="s">
        <v>394</v>
      </c>
      <c r="J102" s="4" t="s">
        <v>1860</v>
      </c>
      <c r="K102" s="84">
        <v>103</v>
      </c>
    </row>
    <row r="103" spans="1:11" s="4" customFormat="1" ht="18.75" customHeight="1" x14ac:dyDescent="0.25">
      <c r="A103" s="5" t="s">
        <v>442</v>
      </c>
      <c r="B103" s="5" t="s">
        <v>47</v>
      </c>
      <c r="C103" s="5" t="s">
        <v>164</v>
      </c>
      <c r="D103" s="5" t="s">
        <v>443</v>
      </c>
      <c r="E103" s="5" t="s">
        <v>362</v>
      </c>
      <c r="F103" s="5" t="s">
        <v>444</v>
      </c>
      <c r="G103" s="9" t="s">
        <v>445</v>
      </c>
      <c r="H103" s="5" t="s">
        <v>53</v>
      </c>
      <c r="I103" s="4" t="s">
        <v>54</v>
      </c>
      <c r="J103" s="5" t="s">
        <v>1861</v>
      </c>
      <c r="K103" s="85">
        <v>56.76</v>
      </c>
    </row>
    <row r="104" spans="1:11" s="4" customFormat="1" ht="18.75" customHeight="1" x14ac:dyDescent="0.25">
      <c r="A104" s="5" t="s">
        <v>446</v>
      </c>
      <c r="B104" s="5" t="s">
        <v>47</v>
      </c>
      <c r="C104" s="5" t="s">
        <v>164</v>
      </c>
      <c r="D104" s="5" t="s">
        <v>447</v>
      </c>
      <c r="E104" s="5" t="s">
        <v>375</v>
      </c>
      <c r="F104" s="5" t="s">
        <v>448</v>
      </c>
      <c r="G104" s="9" t="s">
        <v>449</v>
      </c>
      <c r="H104" s="5" t="s">
        <v>53</v>
      </c>
      <c r="I104" s="4" t="s">
        <v>54</v>
      </c>
      <c r="J104" s="5" t="s">
        <v>1862</v>
      </c>
      <c r="K104" s="85">
        <v>75</v>
      </c>
    </row>
    <row r="105" spans="1:11" s="4" customFormat="1" ht="18.75" customHeight="1" x14ac:dyDescent="0.25">
      <c r="A105" s="5" t="s">
        <v>450</v>
      </c>
      <c r="B105" s="5" t="s">
        <v>47</v>
      </c>
      <c r="C105" s="5" t="s">
        <v>164</v>
      </c>
      <c r="D105" s="5" t="s">
        <v>451</v>
      </c>
      <c r="E105" s="5" t="s">
        <v>375</v>
      </c>
      <c r="F105" s="5" t="s">
        <v>452</v>
      </c>
      <c r="G105" s="9" t="s">
        <v>453</v>
      </c>
      <c r="H105" s="5" t="s">
        <v>167</v>
      </c>
      <c r="I105" s="5" t="s">
        <v>394</v>
      </c>
      <c r="J105" s="17" t="s">
        <v>450</v>
      </c>
      <c r="K105" s="85">
        <v>193.2</v>
      </c>
    </row>
    <row r="106" spans="1:11" s="4" customFormat="1" ht="18.75" customHeight="1" x14ac:dyDescent="0.25">
      <c r="A106" s="5" t="s">
        <v>454</v>
      </c>
      <c r="B106" s="5" t="s">
        <v>47</v>
      </c>
      <c r="C106" s="5" t="s">
        <v>164</v>
      </c>
      <c r="D106" s="5" t="s">
        <v>455</v>
      </c>
      <c r="E106" s="5" t="s">
        <v>362</v>
      </c>
      <c r="F106" s="5" t="s">
        <v>456</v>
      </c>
      <c r="G106" s="9" t="s">
        <v>457</v>
      </c>
      <c r="H106" s="5" t="s">
        <v>167</v>
      </c>
      <c r="I106" s="5" t="s">
        <v>394</v>
      </c>
      <c r="J106" s="17" t="s">
        <v>454</v>
      </c>
      <c r="K106" s="85">
        <v>112.7</v>
      </c>
    </row>
    <row r="107" spans="1:11" s="4" customFormat="1" ht="18.75" customHeight="1" x14ac:dyDescent="0.25">
      <c r="A107" s="5" t="s">
        <v>458</v>
      </c>
      <c r="B107" s="5" t="s">
        <v>47</v>
      </c>
      <c r="C107" s="5" t="s">
        <v>164</v>
      </c>
      <c r="D107" s="5" t="s">
        <v>459</v>
      </c>
      <c r="E107" s="5" t="s">
        <v>384</v>
      </c>
      <c r="F107" s="5" t="s">
        <v>460</v>
      </c>
      <c r="G107" s="9" t="s">
        <v>461</v>
      </c>
      <c r="H107" s="5" t="s">
        <v>53</v>
      </c>
      <c r="I107" s="4" t="s">
        <v>54</v>
      </c>
      <c r="J107" s="5" t="s">
        <v>1863</v>
      </c>
      <c r="K107" s="85">
        <v>71.53</v>
      </c>
    </row>
    <row r="108" spans="1:11" s="4" customFormat="1" ht="18.75" customHeight="1" x14ac:dyDescent="0.25">
      <c r="A108" s="5" t="s">
        <v>462</v>
      </c>
      <c r="B108" s="5" t="s">
        <v>47</v>
      </c>
      <c r="C108" s="5" t="s">
        <v>164</v>
      </c>
      <c r="D108" s="5" t="s">
        <v>463</v>
      </c>
      <c r="E108" s="5" t="s">
        <v>384</v>
      </c>
      <c r="F108" s="5" t="s">
        <v>464</v>
      </c>
      <c r="G108" s="9" t="s">
        <v>465</v>
      </c>
      <c r="H108" s="5" t="s">
        <v>53</v>
      </c>
      <c r="I108" s="4" t="s">
        <v>54</v>
      </c>
      <c r="J108" s="5" t="s">
        <v>1864</v>
      </c>
      <c r="K108" s="85">
        <v>91.5</v>
      </c>
    </row>
    <row r="109" spans="1:11" s="4" customFormat="1" ht="18.75" customHeight="1" x14ac:dyDescent="0.25">
      <c r="A109" s="5" t="s">
        <v>466</v>
      </c>
      <c r="B109" s="5" t="s">
        <v>47</v>
      </c>
      <c r="C109" s="5" t="s">
        <v>164</v>
      </c>
      <c r="D109" s="5" t="s">
        <v>467</v>
      </c>
      <c r="E109" s="5" t="s">
        <v>406</v>
      </c>
      <c r="F109" s="5" t="s">
        <v>436</v>
      </c>
      <c r="G109" s="9" t="s">
        <v>468</v>
      </c>
      <c r="H109" s="5" t="s">
        <v>53</v>
      </c>
      <c r="I109" s="4" t="s">
        <v>54</v>
      </c>
      <c r="J109" s="5" t="s">
        <v>1858</v>
      </c>
      <c r="K109" s="85">
        <v>71.53</v>
      </c>
    </row>
    <row r="110" spans="1:11" s="4" customFormat="1" ht="18.75" customHeight="1" x14ac:dyDescent="0.25">
      <c r="A110" s="5" t="s">
        <v>469</v>
      </c>
      <c r="B110" s="5" t="s">
        <v>47</v>
      </c>
      <c r="C110" s="5" t="s">
        <v>164</v>
      </c>
      <c r="D110" s="5" t="s">
        <v>470</v>
      </c>
      <c r="E110" s="5" t="s">
        <v>406</v>
      </c>
      <c r="F110" s="5" t="s">
        <v>471</v>
      </c>
      <c r="G110" s="9" t="s">
        <v>472</v>
      </c>
      <c r="H110" s="5" t="s">
        <v>53</v>
      </c>
      <c r="I110" s="4" t="s">
        <v>54</v>
      </c>
      <c r="J110" s="5" t="s">
        <v>1865</v>
      </c>
      <c r="K110" s="85">
        <v>91.5</v>
      </c>
    </row>
    <row r="111" spans="1:11" s="4" customFormat="1" ht="18.75" customHeight="1" x14ac:dyDescent="0.25">
      <c r="A111" s="5" t="s">
        <v>473</v>
      </c>
      <c r="B111" s="5" t="s">
        <v>47</v>
      </c>
      <c r="C111" s="5" t="s">
        <v>164</v>
      </c>
      <c r="D111" s="5" t="s">
        <v>474</v>
      </c>
      <c r="E111" s="5" t="s">
        <v>401</v>
      </c>
      <c r="F111" s="5" t="s">
        <v>475</v>
      </c>
      <c r="G111" s="12" t="s">
        <v>476</v>
      </c>
      <c r="H111" s="5" t="s">
        <v>477</v>
      </c>
      <c r="I111" s="5" t="s">
        <v>394</v>
      </c>
      <c r="J111" s="17" t="s">
        <v>1855</v>
      </c>
      <c r="K111" s="89">
        <v>105</v>
      </c>
    </row>
    <row r="112" spans="1:11" s="4" customFormat="1" ht="18.75" customHeight="1" x14ac:dyDescent="0.25">
      <c r="A112" s="5" t="s">
        <v>478</v>
      </c>
      <c r="B112" s="5" t="s">
        <v>47</v>
      </c>
      <c r="C112" s="5" t="s">
        <v>66</v>
      </c>
      <c r="D112" s="5" t="s">
        <v>479</v>
      </c>
      <c r="E112" s="5" t="s">
        <v>68</v>
      </c>
      <c r="F112" s="5" t="s">
        <v>480</v>
      </c>
      <c r="G112" s="5" t="s">
        <v>481</v>
      </c>
      <c r="H112" s="5" t="s">
        <v>53</v>
      </c>
      <c r="I112" s="4" t="s">
        <v>54</v>
      </c>
      <c r="J112" s="5" t="s">
        <v>1866</v>
      </c>
      <c r="K112" s="85">
        <v>3.92</v>
      </c>
    </row>
    <row r="113" spans="1:11" s="4" customFormat="1" ht="18.75" customHeight="1" x14ac:dyDescent="0.25">
      <c r="A113" s="4" t="s">
        <v>482</v>
      </c>
      <c r="B113" s="4" t="s">
        <v>47</v>
      </c>
      <c r="C113" s="5" t="s">
        <v>66</v>
      </c>
      <c r="D113" s="4" t="s">
        <v>483</v>
      </c>
      <c r="E113" s="4" t="s">
        <v>68</v>
      </c>
      <c r="F113" s="4" t="s">
        <v>484</v>
      </c>
      <c r="G113" s="7" t="s">
        <v>485</v>
      </c>
      <c r="H113" s="4" t="s">
        <v>53</v>
      </c>
      <c r="I113" s="4" t="s">
        <v>54</v>
      </c>
      <c r="J113" s="4" t="s">
        <v>1867</v>
      </c>
      <c r="K113" s="84">
        <v>5.84</v>
      </c>
    </row>
    <row r="114" spans="1:11" s="4" customFormat="1" ht="18.75" customHeight="1" x14ac:dyDescent="0.25">
      <c r="A114" s="5" t="s">
        <v>486</v>
      </c>
      <c r="B114" s="5" t="s">
        <v>47</v>
      </c>
      <c r="C114" s="5" t="s">
        <v>66</v>
      </c>
      <c r="D114" s="5" t="s">
        <v>487</v>
      </c>
      <c r="E114" s="5" t="s">
        <v>68</v>
      </c>
      <c r="F114" s="5" t="s">
        <v>488</v>
      </c>
      <c r="G114" s="5" t="s">
        <v>489</v>
      </c>
      <c r="H114" s="5" t="s">
        <v>53</v>
      </c>
      <c r="I114" s="4" t="s">
        <v>54</v>
      </c>
      <c r="J114" s="5" t="s">
        <v>1868</v>
      </c>
      <c r="K114" s="85">
        <v>6.3</v>
      </c>
    </row>
    <row r="115" spans="1:11" s="4" customFormat="1" ht="18.75" customHeight="1" x14ac:dyDescent="0.25">
      <c r="A115" s="5" t="s">
        <v>490</v>
      </c>
      <c r="B115" s="5" t="s">
        <v>47</v>
      </c>
      <c r="C115" s="5" t="s">
        <v>66</v>
      </c>
      <c r="D115" s="5" t="s">
        <v>491</v>
      </c>
      <c r="E115" s="5" t="s">
        <v>68</v>
      </c>
      <c r="F115" s="5" t="s">
        <v>492</v>
      </c>
      <c r="G115" s="5" t="s">
        <v>493</v>
      </c>
      <c r="H115" s="5" t="s">
        <v>53</v>
      </c>
      <c r="I115" s="4" t="s">
        <v>54</v>
      </c>
      <c r="J115" s="17" t="s">
        <v>1855</v>
      </c>
      <c r="K115" s="85">
        <v>9.3800000000000008</v>
      </c>
    </row>
    <row r="116" spans="1:11" s="5" customFormat="1" ht="18.75" customHeight="1" x14ac:dyDescent="0.25">
      <c r="A116" s="5" t="s">
        <v>494</v>
      </c>
      <c r="B116" s="5" t="s">
        <v>47</v>
      </c>
      <c r="C116" s="5" t="s">
        <v>66</v>
      </c>
      <c r="D116" s="5" t="s">
        <v>495</v>
      </c>
      <c r="E116" s="5" t="s">
        <v>68</v>
      </c>
      <c r="F116" s="5" t="s">
        <v>496</v>
      </c>
      <c r="G116" s="5" t="s">
        <v>497</v>
      </c>
      <c r="H116" s="5" t="s">
        <v>53</v>
      </c>
      <c r="I116" s="4" t="s">
        <v>54</v>
      </c>
      <c r="J116" s="17" t="s">
        <v>1855</v>
      </c>
      <c r="K116" s="85">
        <v>10.28</v>
      </c>
    </row>
    <row r="117" spans="1:11" s="5" customFormat="1" ht="18.75" customHeight="1" x14ac:dyDescent="0.25">
      <c r="A117" s="5" t="s">
        <v>498</v>
      </c>
      <c r="B117" s="5" t="s">
        <v>47</v>
      </c>
      <c r="C117" s="5" t="s">
        <v>61</v>
      </c>
      <c r="D117" s="5" t="s">
        <v>499</v>
      </c>
      <c r="E117" s="5" t="s">
        <v>63</v>
      </c>
      <c r="F117" s="5" t="s">
        <v>500</v>
      </c>
      <c r="G117" s="5" t="s">
        <v>501</v>
      </c>
      <c r="H117" s="5" t="s">
        <v>53</v>
      </c>
      <c r="I117" s="4" t="s">
        <v>54</v>
      </c>
      <c r="J117" s="5" t="s">
        <v>1869</v>
      </c>
      <c r="K117" s="85">
        <v>7.65</v>
      </c>
    </row>
    <row r="118" spans="1:11" s="5" customFormat="1" ht="18.75" customHeight="1" x14ac:dyDescent="0.25">
      <c r="A118" s="5" t="s">
        <v>502</v>
      </c>
      <c r="B118" s="5" t="s">
        <v>47</v>
      </c>
      <c r="C118" s="5" t="s">
        <v>61</v>
      </c>
      <c r="D118" s="5" t="s">
        <v>499</v>
      </c>
      <c r="E118" s="5" t="s">
        <v>63</v>
      </c>
      <c r="F118" s="5" t="s">
        <v>503</v>
      </c>
      <c r="G118" s="5" t="s">
        <v>504</v>
      </c>
      <c r="H118" s="5" t="s">
        <v>53</v>
      </c>
      <c r="I118" s="4" t="s">
        <v>54</v>
      </c>
      <c r="J118" s="5" t="s">
        <v>1870</v>
      </c>
      <c r="K118" s="85">
        <v>10.14</v>
      </c>
    </row>
    <row r="119" spans="1:11" s="5" customFormat="1" ht="18.75" customHeight="1" x14ac:dyDescent="0.25">
      <c r="A119" s="5" t="s">
        <v>505</v>
      </c>
      <c r="B119" s="5" t="s">
        <v>47</v>
      </c>
      <c r="C119" s="5" t="s">
        <v>61</v>
      </c>
      <c r="D119" s="5" t="s">
        <v>499</v>
      </c>
      <c r="E119" s="5" t="s">
        <v>63</v>
      </c>
      <c r="F119" s="5" t="s">
        <v>506</v>
      </c>
      <c r="G119" s="5" t="s">
        <v>507</v>
      </c>
      <c r="H119" s="5" t="s">
        <v>53</v>
      </c>
      <c r="I119" s="4" t="s">
        <v>54</v>
      </c>
      <c r="J119" s="5" t="s">
        <v>505</v>
      </c>
      <c r="K119" s="85">
        <v>17.809999999999999</v>
      </c>
    </row>
    <row r="120" spans="1:11" s="5" customFormat="1" ht="18.75" customHeight="1" x14ac:dyDescent="0.25">
      <c r="A120" s="5" t="s">
        <v>508</v>
      </c>
      <c r="B120" s="5" t="s">
        <v>47</v>
      </c>
      <c r="C120" s="5" t="s">
        <v>61</v>
      </c>
      <c r="D120" s="5" t="s">
        <v>499</v>
      </c>
      <c r="E120" s="5" t="s">
        <v>63</v>
      </c>
      <c r="F120" s="5" t="s">
        <v>509</v>
      </c>
      <c r="G120" s="5" t="s">
        <v>510</v>
      </c>
      <c r="H120" s="5" t="s">
        <v>53</v>
      </c>
      <c r="I120" s="4" t="s">
        <v>54</v>
      </c>
      <c r="J120" s="5" t="s">
        <v>508</v>
      </c>
      <c r="K120" s="85">
        <v>14.78</v>
      </c>
    </row>
    <row r="121" spans="1:11" s="5" customFormat="1" ht="18.75" customHeight="1" x14ac:dyDescent="0.25">
      <c r="A121" s="5" t="s">
        <v>511</v>
      </c>
      <c r="B121" s="5" t="s">
        <v>47</v>
      </c>
      <c r="C121" s="5" t="s">
        <v>66</v>
      </c>
      <c r="D121" s="5" t="s">
        <v>512</v>
      </c>
      <c r="E121" s="5" t="s">
        <v>68</v>
      </c>
      <c r="F121" s="5" t="s">
        <v>513</v>
      </c>
      <c r="G121" s="5" t="s">
        <v>514</v>
      </c>
      <c r="H121" s="5" t="s">
        <v>53</v>
      </c>
      <c r="I121" s="4" t="s">
        <v>54</v>
      </c>
      <c r="J121" s="5" t="s">
        <v>511</v>
      </c>
      <c r="K121" s="85">
        <v>3.26</v>
      </c>
    </row>
    <row r="122" spans="1:11" s="5" customFormat="1" ht="18.75" customHeight="1" x14ac:dyDescent="0.25">
      <c r="A122" s="5" t="s">
        <v>515</v>
      </c>
      <c r="B122" s="5" t="s">
        <v>47</v>
      </c>
      <c r="C122" s="5" t="s">
        <v>66</v>
      </c>
      <c r="D122" s="5" t="s">
        <v>512</v>
      </c>
      <c r="E122" s="5" t="s">
        <v>68</v>
      </c>
      <c r="F122" s="5" t="s">
        <v>516</v>
      </c>
      <c r="G122" s="5" t="s">
        <v>517</v>
      </c>
      <c r="H122" s="5" t="s">
        <v>53</v>
      </c>
      <c r="I122" s="4" t="s">
        <v>54</v>
      </c>
      <c r="J122" s="5" t="s">
        <v>515</v>
      </c>
      <c r="K122" s="85">
        <v>4.12</v>
      </c>
    </row>
    <row r="123" spans="1:11" s="5" customFormat="1" ht="18.75" customHeight="1" x14ac:dyDescent="0.25">
      <c r="A123" s="5" t="s">
        <v>518</v>
      </c>
      <c r="B123" s="5" t="s">
        <v>47</v>
      </c>
      <c r="C123" s="5" t="s">
        <v>66</v>
      </c>
      <c r="D123" s="5" t="s">
        <v>512</v>
      </c>
      <c r="E123" s="5" t="s">
        <v>68</v>
      </c>
      <c r="F123" s="5" t="s">
        <v>519</v>
      </c>
      <c r="G123" s="5" t="s">
        <v>520</v>
      </c>
      <c r="H123" s="5" t="s">
        <v>53</v>
      </c>
      <c r="I123" s="4" t="s">
        <v>54</v>
      </c>
      <c r="J123" s="5" t="s">
        <v>518</v>
      </c>
      <c r="K123" s="85">
        <v>9.81</v>
      </c>
    </row>
    <row r="124" spans="1:11" s="5" customFormat="1" ht="18.75" customHeight="1" x14ac:dyDescent="0.25">
      <c r="A124" s="5" t="s">
        <v>521</v>
      </c>
      <c r="B124" s="5" t="s">
        <v>47</v>
      </c>
      <c r="C124" s="5" t="s">
        <v>66</v>
      </c>
      <c r="D124" s="5" t="s">
        <v>512</v>
      </c>
      <c r="E124" s="5" t="s">
        <v>68</v>
      </c>
      <c r="F124" s="5" t="s">
        <v>522</v>
      </c>
      <c r="G124" s="5" t="s">
        <v>523</v>
      </c>
      <c r="H124" s="5" t="s">
        <v>53</v>
      </c>
      <c r="I124" s="4" t="s">
        <v>54</v>
      </c>
      <c r="J124" s="5" t="s">
        <v>521</v>
      </c>
      <c r="K124" s="85">
        <v>12.98</v>
      </c>
    </row>
    <row r="125" spans="1:11" s="5" customFormat="1" ht="18.75" customHeight="1" x14ac:dyDescent="0.25">
      <c r="A125" s="5" t="s">
        <v>524</v>
      </c>
      <c r="B125" s="5" t="s">
        <v>47</v>
      </c>
      <c r="C125" s="5" t="s">
        <v>66</v>
      </c>
      <c r="D125" s="5" t="s">
        <v>525</v>
      </c>
      <c r="E125" s="5" t="s">
        <v>68</v>
      </c>
      <c r="F125" s="5" t="s">
        <v>526</v>
      </c>
      <c r="G125" s="5" t="s">
        <v>527</v>
      </c>
      <c r="H125" s="5" t="s">
        <v>53</v>
      </c>
      <c r="I125" s="4" t="s">
        <v>54</v>
      </c>
      <c r="J125" s="5" t="s">
        <v>524</v>
      </c>
      <c r="K125" s="85">
        <v>2.21</v>
      </c>
    </row>
    <row r="126" spans="1:11" s="5" customFormat="1" ht="18.75" customHeight="1" x14ac:dyDescent="0.25">
      <c r="A126" s="5" t="s">
        <v>528</v>
      </c>
      <c r="B126" s="5" t="s">
        <v>145</v>
      </c>
      <c r="C126" s="5" t="s">
        <v>529</v>
      </c>
      <c r="D126" s="5" t="s">
        <v>530</v>
      </c>
      <c r="E126" s="5" t="s">
        <v>63</v>
      </c>
      <c r="F126" s="5" t="s">
        <v>530</v>
      </c>
      <c r="G126" s="5" t="s">
        <v>531</v>
      </c>
      <c r="H126" s="5" t="s">
        <v>53</v>
      </c>
      <c r="I126" s="4" t="s">
        <v>54</v>
      </c>
      <c r="J126" s="5" t="s">
        <v>528</v>
      </c>
      <c r="K126" s="85">
        <v>0.32</v>
      </c>
    </row>
    <row r="127" spans="1:11" s="5" customFormat="1" ht="18.75" customHeight="1" x14ac:dyDescent="0.25">
      <c r="A127" s="4" t="s">
        <v>532</v>
      </c>
      <c r="B127" s="4" t="s">
        <v>72</v>
      </c>
      <c r="C127" s="4" t="s">
        <v>249</v>
      </c>
      <c r="D127" s="4" t="s">
        <v>533</v>
      </c>
      <c r="E127" s="4" t="s">
        <v>534</v>
      </c>
      <c r="F127" s="4" t="s">
        <v>535</v>
      </c>
      <c r="G127" s="7" t="s">
        <v>536</v>
      </c>
      <c r="H127" s="4" t="s">
        <v>53</v>
      </c>
      <c r="I127" s="4" t="s">
        <v>54</v>
      </c>
      <c r="J127" s="4" t="s">
        <v>1871</v>
      </c>
      <c r="K127" s="84">
        <v>308</v>
      </c>
    </row>
    <row r="128" spans="1:11" s="5" customFormat="1" ht="18.75" customHeight="1" x14ac:dyDescent="0.25">
      <c r="A128" s="4" t="s">
        <v>537</v>
      </c>
      <c r="B128" s="4" t="s">
        <v>72</v>
      </c>
      <c r="C128" s="4" t="s">
        <v>249</v>
      </c>
      <c r="D128" s="4" t="s">
        <v>538</v>
      </c>
      <c r="E128" s="4" t="s">
        <v>539</v>
      </c>
      <c r="F128" s="4" t="s">
        <v>540</v>
      </c>
      <c r="G128" s="7" t="s">
        <v>541</v>
      </c>
      <c r="H128" s="4" t="s">
        <v>53</v>
      </c>
      <c r="I128" s="4" t="s">
        <v>54</v>
      </c>
      <c r="J128" s="4" t="s">
        <v>537</v>
      </c>
      <c r="K128" s="84">
        <v>104.25</v>
      </c>
    </row>
    <row r="129" spans="1:12" s="4" customFormat="1" ht="18.75" customHeight="1" x14ac:dyDescent="0.25">
      <c r="A129" s="4" t="s">
        <v>542</v>
      </c>
      <c r="B129" s="4" t="s">
        <v>72</v>
      </c>
      <c r="C129" s="4" t="s">
        <v>249</v>
      </c>
      <c r="D129" s="4" t="s">
        <v>543</v>
      </c>
      <c r="E129" s="4" t="s">
        <v>539</v>
      </c>
      <c r="F129" s="4" t="s">
        <v>544</v>
      </c>
      <c r="G129" s="7" t="s">
        <v>545</v>
      </c>
      <c r="H129" s="4" t="s">
        <v>53</v>
      </c>
      <c r="I129" s="4" t="s">
        <v>54</v>
      </c>
      <c r="J129" s="4" t="s">
        <v>542</v>
      </c>
      <c r="K129" s="84">
        <v>75.17</v>
      </c>
    </row>
    <row r="130" spans="1:12" s="5" customFormat="1" ht="18.75" customHeight="1" x14ac:dyDescent="0.25">
      <c r="A130" s="4" t="s">
        <v>546</v>
      </c>
      <c r="B130" s="4" t="s">
        <v>72</v>
      </c>
      <c r="C130" s="5" t="s">
        <v>78</v>
      </c>
      <c r="D130" s="4" t="s">
        <v>547</v>
      </c>
      <c r="E130" s="4" t="s">
        <v>539</v>
      </c>
      <c r="F130" s="4" t="s">
        <v>548</v>
      </c>
      <c r="G130" s="7" t="s">
        <v>549</v>
      </c>
      <c r="H130" s="4" t="s">
        <v>53</v>
      </c>
      <c r="I130" s="4" t="s">
        <v>54</v>
      </c>
      <c r="J130" s="4" t="s">
        <v>1872</v>
      </c>
      <c r="K130" s="84">
        <v>109</v>
      </c>
    </row>
    <row r="131" spans="1:12" s="5" customFormat="1" ht="18.75" customHeight="1" x14ac:dyDescent="0.25">
      <c r="A131" s="4" t="s">
        <v>550</v>
      </c>
      <c r="B131" s="4" t="s">
        <v>72</v>
      </c>
      <c r="C131" s="5" t="s">
        <v>78</v>
      </c>
      <c r="D131" s="4" t="s">
        <v>551</v>
      </c>
      <c r="E131" s="4" t="s">
        <v>539</v>
      </c>
      <c r="F131" s="4" t="s">
        <v>552</v>
      </c>
      <c r="G131" s="7" t="s">
        <v>553</v>
      </c>
      <c r="H131" s="4" t="s">
        <v>53</v>
      </c>
      <c r="I131" s="4" t="s">
        <v>54</v>
      </c>
      <c r="J131" s="4" t="s">
        <v>550</v>
      </c>
      <c r="K131" s="84">
        <v>112.23</v>
      </c>
    </row>
    <row r="132" spans="1:12" s="5" customFormat="1" ht="18.75" customHeight="1" x14ac:dyDescent="0.25">
      <c r="A132" s="4" t="s">
        <v>554</v>
      </c>
      <c r="B132" s="4" t="s">
        <v>72</v>
      </c>
      <c r="C132" s="5" t="s">
        <v>78</v>
      </c>
      <c r="D132" s="4" t="s">
        <v>555</v>
      </c>
      <c r="E132" s="4" t="s">
        <v>539</v>
      </c>
      <c r="F132" s="4" t="s">
        <v>556</v>
      </c>
      <c r="G132" s="7" t="s">
        <v>557</v>
      </c>
      <c r="H132" s="4" t="s">
        <v>53</v>
      </c>
      <c r="I132" s="4" t="s">
        <v>54</v>
      </c>
      <c r="J132" s="4" t="s">
        <v>554</v>
      </c>
      <c r="K132" s="84">
        <v>140.85</v>
      </c>
    </row>
    <row r="133" spans="1:12" s="5" customFormat="1" ht="18.75" customHeight="1" x14ac:dyDescent="0.25">
      <c r="A133" s="4" t="s">
        <v>558</v>
      </c>
      <c r="B133" s="4" t="s">
        <v>72</v>
      </c>
      <c r="C133" s="5" t="s">
        <v>84</v>
      </c>
      <c r="D133" s="4" t="s">
        <v>559</v>
      </c>
      <c r="E133" s="4" t="s">
        <v>74</v>
      </c>
      <c r="F133" s="4" t="s">
        <v>559</v>
      </c>
      <c r="G133" s="9" t="s">
        <v>560</v>
      </c>
      <c r="H133" s="4" t="s">
        <v>53</v>
      </c>
      <c r="I133" s="4" t="s">
        <v>54</v>
      </c>
      <c r="J133" s="4" t="s">
        <v>1873</v>
      </c>
      <c r="K133" s="84">
        <v>162.6</v>
      </c>
    </row>
    <row r="134" spans="1:12" s="5" customFormat="1" ht="18.75" customHeight="1" x14ac:dyDescent="0.25">
      <c r="A134" s="4" t="s">
        <v>561</v>
      </c>
      <c r="B134" s="4" t="s">
        <v>72</v>
      </c>
      <c r="C134" s="4" t="s">
        <v>562</v>
      </c>
      <c r="D134" s="4" t="s">
        <v>563</v>
      </c>
      <c r="E134" s="4" t="s">
        <v>539</v>
      </c>
      <c r="F134" s="4" t="s">
        <v>564</v>
      </c>
      <c r="G134" s="7" t="s">
        <v>565</v>
      </c>
      <c r="H134" s="4" t="s">
        <v>53</v>
      </c>
      <c r="I134" s="4" t="s">
        <v>54</v>
      </c>
      <c r="J134" s="4" t="s">
        <v>1874</v>
      </c>
      <c r="K134" s="84">
        <v>16.16</v>
      </c>
    </row>
    <row r="135" spans="1:12" s="5" customFormat="1" ht="18.75" customHeight="1" x14ac:dyDescent="0.25">
      <c r="A135" s="4" t="s">
        <v>566</v>
      </c>
      <c r="B135" s="4" t="s">
        <v>72</v>
      </c>
      <c r="C135" s="4" t="s">
        <v>562</v>
      </c>
      <c r="D135" s="4" t="s">
        <v>567</v>
      </c>
      <c r="E135" s="4" t="s">
        <v>539</v>
      </c>
      <c r="F135" s="4" t="s">
        <v>568</v>
      </c>
      <c r="G135" s="7" t="s">
        <v>569</v>
      </c>
      <c r="H135" s="4" t="s">
        <v>53</v>
      </c>
      <c r="I135" s="4" t="s">
        <v>54</v>
      </c>
      <c r="J135" s="4" t="s">
        <v>1875</v>
      </c>
      <c r="K135" s="84">
        <v>6.72</v>
      </c>
    </row>
    <row r="136" spans="1:12" s="5" customFormat="1" ht="18.75" customHeight="1" x14ac:dyDescent="0.25">
      <c r="A136" s="4" t="s">
        <v>570</v>
      </c>
      <c r="B136" s="4" t="s">
        <v>72</v>
      </c>
      <c r="C136" s="4" t="s">
        <v>562</v>
      </c>
      <c r="D136" s="4" t="s">
        <v>571</v>
      </c>
      <c r="E136" s="4" t="s">
        <v>539</v>
      </c>
      <c r="F136" s="4" t="s">
        <v>572</v>
      </c>
      <c r="G136" s="7" t="s">
        <v>573</v>
      </c>
      <c r="H136" s="4" t="s">
        <v>53</v>
      </c>
      <c r="I136" s="4" t="s">
        <v>54</v>
      </c>
      <c r="J136" s="4" t="s">
        <v>1876</v>
      </c>
      <c r="K136" s="84">
        <v>39.770000000000003</v>
      </c>
    </row>
    <row r="137" spans="1:12" s="5" customFormat="1" ht="18.75" customHeight="1" x14ac:dyDescent="0.25">
      <c r="A137" s="5" t="s">
        <v>574</v>
      </c>
      <c r="B137" s="5" t="s">
        <v>72</v>
      </c>
      <c r="C137" s="4" t="s">
        <v>562</v>
      </c>
      <c r="D137" s="5" t="s">
        <v>575</v>
      </c>
      <c r="E137" s="5" t="s">
        <v>539</v>
      </c>
      <c r="F137" s="5" t="s">
        <v>576</v>
      </c>
      <c r="G137" s="9" t="s">
        <v>577</v>
      </c>
      <c r="H137" s="5" t="s">
        <v>53</v>
      </c>
      <c r="I137" s="4" t="s">
        <v>54</v>
      </c>
      <c r="J137" s="5" t="s">
        <v>1877</v>
      </c>
      <c r="K137" s="85">
        <v>7.88</v>
      </c>
    </row>
    <row r="138" spans="1:12" s="5" customFormat="1" ht="18.75" customHeight="1" x14ac:dyDescent="0.25">
      <c r="A138" s="5" t="s">
        <v>578</v>
      </c>
      <c r="B138" s="4" t="s">
        <v>145</v>
      </c>
      <c r="C138" s="4" t="s">
        <v>579</v>
      </c>
      <c r="D138" s="5" t="s">
        <v>580</v>
      </c>
      <c r="E138" s="5" t="s">
        <v>581</v>
      </c>
      <c r="F138" s="5" t="s">
        <v>582</v>
      </c>
      <c r="G138" s="5" t="s">
        <v>583</v>
      </c>
      <c r="H138" s="5" t="s">
        <v>53</v>
      </c>
      <c r="I138" s="4" t="s">
        <v>54</v>
      </c>
      <c r="J138" s="5" t="s">
        <v>1878</v>
      </c>
      <c r="K138" s="85">
        <v>52</v>
      </c>
    </row>
    <row r="139" spans="1:12" s="4" customFormat="1" ht="18.75" customHeight="1" x14ac:dyDescent="0.25">
      <c r="A139" s="5" t="s">
        <v>584</v>
      </c>
      <c r="B139" s="5" t="s">
        <v>72</v>
      </c>
      <c r="C139" s="5" t="s">
        <v>92</v>
      </c>
      <c r="D139" s="5" t="s">
        <v>585</v>
      </c>
      <c r="E139" s="5" t="s">
        <v>63</v>
      </c>
      <c r="F139" s="5" t="s">
        <v>586</v>
      </c>
      <c r="G139" s="5" t="s">
        <v>587</v>
      </c>
      <c r="H139" s="5" t="s">
        <v>53</v>
      </c>
      <c r="I139" s="4" t="s">
        <v>54</v>
      </c>
      <c r="J139" s="5" t="s">
        <v>1879</v>
      </c>
      <c r="K139" s="85">
        <v>0.93</v>
      </c>
    </row>
    <row r="140" spans="1:12" s="4" customFormat="1" ht="18.75" customHeight="1" x14ac:dyDescent="0.25">
      <c r="A140" s="5" t="s">
        <v>588</v>
      </c>
      <c r="B140" s="5" t="s">
        <v>72</v>
      </c>
      <c r="C140" s="5" t="s">
        <v>92</v>
      </c>
      <c r="D140" s="5" t="s">
        <v>589</v>
      </c>
      <c r="E140" s="5" t="s">
        <v>63</v>
      </c>
      <c r="F140" s="5" t="s">
        <v>590</v>
      </c>
      <c r="G140" s="5" t="s">
        <v>591</v>
      </c>
      <c r="H140" s="5" t="s">
        <v>53</v>
      </c>
      <c r="I140" s="4" t="s">
        <v>54</v>
      </c>
      <c r="J140" s="5" t="s">
        <v>1880</v>
      </c>
      <c r="K140" s="85">
        <v>6.74</v>
      </c>
    </row>
    <row r="141" spans="1:12" s="5" customFormat="1" ht="18.75" customHeight="1" x14ac:dyDescent="0.25">
      <c r="A141" s="5" t="s">
        <v>592</v>
      </c>
      <c r="B141" s="5" t="s">
        <v>72</v>
      </c>
      <c r="C141" s="5" t="s">
        <v>92</v>
      </c>
      <c r="D141" s="5" t="s">
        <v>593</v>
      </c>
      <c r="E141" s="5" t="s">
        <v>63</v>
      </c>
      <c r="F141" s="5" t="s">
        <v>594</v>
      </c>
      <c r="G141" s="5" t="s">
        <v>595</v>
      </c>
      <c r="H141" s="5" t="s">
        <v>53</v>
      </c>
      <c r="I141" s="4" t="s">
        <v>54</v>
      </c>
      <c r="J141" s="5" t="s">
        <v>1881</v>
      </c>
      <c r="K141" s="85">
        <v>1.19</v>
      </c>
    </row>
    <row r="142" spans="1:12" s="5" customFormat="1" ht="18.75" customHeight="1" x14ac:dyDescent="0.25">
      <c r="A142" s="5" t="s">
        <v>596</v>
      </c>
      <c r="B142" s="5" t="s">
        <v>72</v>
      </c>
      <c r="C142" s="5" t="s">
        <v>92</v>
      </c>
      <c r="D142" s="5" t="s">
        <v>597</v>
      </c>
      <c r="E142" s="5" t="s">
        <v>63</v>
      </c>
      <c r="F142" s="5" t="s">
        <v>597</v>
      </c>
      <c r="G142" s="5" t="s">
        <v>598</v>
      </c>
      <c r="H142" s="5" t="s">
        <v>53</v>
      </c>
      <c r="I142" s="4" t="s">
        <v>54</v>
      </c>
      <c r="J142" s="5" t="s">
        <v>1882</v>
      </c>
      <c r="K142" s="85">
        <v>0.84</v>
      </c>
    </row>
    <row r="143" spans="1:12" s="4" customFormat="1" ht="15" customHeight="1" x14ac:dyDescent="0.25">
      <c r="A143" s="8" t="s">
        <v>599</v>
      </c>
      <c r="B143" s="8" t="s">
        <v>72</v>
      </c>
      <c r="C143" s="8" t="s">
        <v>92</v>
      </c>
      <c r="D143" s="8" t="s">
        <v>600</v>
      </c>
      <c r="E143" s="8" t="s">
        <v>63</v>
      </c>
      <c r="F143" s="8" t="s">
        <v>601</v>
      </c>
      <c r="G143" s="8" t="s">
        <v>602</v>
      </c>
      <c r="H143" s="8" t="s">
        <v>53</v>
      </c>
      <c r="I143" s="4" t="s">
        <v>54</v>
      </c>
      <c r="J143" s="8" t="s">
        <v>1883</v>
      </c>
      <c r="K143" s="90">
        <v>2.2400000000000002</v>
      </c>
      <c r="L143" s="91"/>
    </row>
    <row r="144" spans="1:12" s="4" customFormat="1" ht="18.75" customHeight="1" x14ac:dyDescent="0.25">
      <c r="A144" s="5" t="s">
        <v>603</v>
      </c>
      <c r="B144" s="5" t="s">
        <v>72</v>
      </c>
      <c r="C144" s="5" t="s">
        <v>92</v>
      </c>
      <c r="D144" s="5" t="s">
        <v>604</v>
      </c>
      <c r="E144" s="5" t="s">
        <v>63</v>
      </c>
      <c r="F144" s="5" t="s">
        <v>605</v>
      </c>
      <c r="G144" s="5" t="s">
        <v>606</v>
      </c>
      <c r="H144" s="5" t="s">
        <v>53</v>
      </c>
      <c r="I144" s="4" t="s">
        <v>54</v>
      </c>
      <c r="J144" s="5" t="s">
        <v>1884</v>
      </c>
      <c r="K144" s="85">
        <v>1.06</v>
      </c>
    </row>
    <row r="145" spans="1:11" s="4" customFormat="1" ht="18.75" customHeight="1" x14ac:dyDescent="0.25">
      <c r="A145" s="4" t="s">
        <v>607</v>
      </c>
      <c r="B145" s="4" t="s">
        <v>72</v>
      </c>
      <c r="C145" s="5" t="s">
        <v>92</v>
      </c>
      <c r="D145" s="4" t="s">
        <v>608</v>
      </c>
      <c r="E145" s="4" t="s">
        <v>63</v>
      </c>
      <c r="F145" s="4" t="s">
        <v>608</v>
      </c>
      <c r="G145" s="7" t="s">
        <v>609</v>
      </c>
      <c r="H145" s="4" t="s">
        <v>53</v>
      </c>
      <c r="I145" s="4" t="s">
        <v>54</v>
      </c>
      <c r="J145" s="4" t="s">
        <v>1885</v>
      </c>
      <c r="K145" s="84">
        <v>13.39</v>
      </c>
    </row>
    <row r="146" spans="1:11" s="5" customFormat="1" ht="18.75" customHeight="1" x14ac:dyDescent="0.25">
      <c r="A146" s="5" t="s">
        <v>610</v>
      </c>
      <c r="B146" s="5" t="s">
        <v>72</v>
      </c>
      <c r="C146" s="5" t="s">
        <v>92</v>
      </c>
      <c r="D146" s="5" t="s">
        <v>611</v>
      </c>
      <c r="E146" s="5" t="s">
        <v>63</v>
      </c>
      <c r="F146" s="5" t="s">
        <v>611</v>
      </c>
      <c r="G146" s="5" t="s">
        <v>612</v>
      </c>
      <c r="H146" s="5" t="s">
        <v>53</v>
      </c>
      <c r="I146" s="4" t="s">
        <v>54</v>
      </c>
      <c r="J146" s="5" t="s">
        <v>1886</v>
      </c>
      <c r="K146" s="85">
        <v>2.83</v>
      </c>
    </row>
    <row r="147" spans="1:11" s="5" customFormat="1" ht="18.75" customHeight="1" x14ac:dyDescent="0.25">
      <c r="A147" s="5" t="s">
        <v>613</v>
      </c>
      <c r="B147" s="5" t="s">
        <v>72</v>
      </c>
      <c r="C147" s="5" t="s">
        <v>92</v>
      </c>
      <c r="D147" s="5" t="s">
        <v>614</v>
      </c>
      <c r="E147" s="5" t="s">
        <v>63</v>
      </c>
      <c r="F147" s="5" t="s">
        <v>614</v>
      </c>
      <c r="G147" s="5" t="s">
        <v>615</v>
      </c>
      <c r="H147" s="5" t="s">
        <v>53</v>
      </c>
      <c r="I147" s="4" t="s">
        <v>54</v>
      </c>
      <c r="J147" s="5" t="s">
        <v>1887</v>
      </c>
      <c r="K147" s="85">
        <v>9.25</v>
      </c>
    </row>
    <row r="148" spans="1:11" s="5" customFormat="1" ht="18.75" customHeight="1" x14ac:dyDescent="0.25">
      <c r="A148" s="5" t="s">
        <v>616</v>
      </c>
      <c r="B148" s="5" t="s">
        <v>72</v>
      </c>
      <c r="C148" s="5" t="s">
        <v>92</v>
      </c>
      <c r="D148" s="5" t="s">
        <v>617</v>
      </c>
      <c r="E148" s="5" t="s">
        <v>63</v>
      </c>
      <c r="F148" s="5" t="s">
        <v>617</v>
      </c>
      <c r="G148" s="5" t="s">
        <v>618</v>
      </c>
      <c r="H148" s="5" t="s">
        <v>53</v>
      </c>
      <c r="I148" s="4" t="s">
        <v>54</v>
      </c>
      <c r="J148" s="5" t="s">
        <v>1888</v>
      </c>
      <c r="K148" s="85">
        <v>2.2799999999999998</v>
      </c>
    </row>
    <row r="149" spans="1:11" s="5" customFormat="1" ht="18.75" customHeight="1" x14ac:dyDescent="0.25">
      <c r="A149" s="5" t="s">
        <v>619</v>
      </c>
      <c r="B149" s="5" t="s">
        <v>72</v>
      </c>
      <c r="C149" s="5" t="s">
        <v>92</v>
      </c>
      <c r="D149" s="5" t="s">
        <v>620</v>
      </c>
      <c r="E149" s="5" t="s">
        <v>63</v>
      </c>
      <c r="F149" s="5" t="s">
        <v>620</v>
      </c>
      <c r="G149" s="5" t="s">
        <v>621</v>
      </c>
      <c r="H149" s="5" t="s">
        <v>53</v>
      </c>
      <c r="I149" s="4" t="s">
        <v>54</v>
      </c>
      <c r="J149" s="5" t="s">
        <v>1889</v>
      </c>
      <c r="K149" s="85">
        <v>3.47</v>
      </c>
    </row>
    <row r="150" spans="1:11" s="5" customFormat="1" ht="18.75" customHeight="1" x14ac:dyDescent="0.25">
      <c r="A150" s="5" t="s">
        <v>622</v>
      </c>
      <c r="B150" s="5" t="s">
        <v>145</v>
      </c>
      <c r="C150" s="5" t="s">
        <v>529</v>
      </c>
      <c r="D150" s="5" t="s">
        <v>623</v>
      </c>
      <c r="E150" s="5" t="s">
        <v>63</v>
      </c>
      <c r="F150" s="5" t="s">
        <v>623</v>
      </c>
      <c r="G150" s="5" t="s">
        <v>624</v>
      </c>
      <c r="H150" s="5" t="s">
        <v>53</v>
      </c>
      <c r="I150" s="4" t="s">
        <v>54</v>
      </c>
      <c r="J150" s="5" t="s">
        <v>622</v>
      </c>
      <c r="K150" s="85">
        <v>41.34</v>
      </c>
    </row>
    <row r="151" spans="1:11" s="5" customFormat="1" ht="18.75" customHeight="1" x14ac:dyDescent="0.25">
      <c r="A151" s="4" t="s">
        <v>625</v>
      </c>
      <c r="B151" s="4" t="s">
        <v>145</v>
      </c>
      <c r="C151" s="4" t="s">
        <v>146</v>
      </c>
      <c r="D151" s="4" t="s">
        <v>626</v>
      </c>
      <c r="E151" s="4" t="s">
        <v>63</v>
      </c>
      <c r="F151" s="4" t="s">
        <v>626</v>
      </c>
      <c r="G151" s="7" t="s">
        <v>627</v>
      </c>
      <c r="H151" s="4" t="s">
        <v>53</v>
      </c>
      <c r="I151" s="4" t="s">
        <v>54</v>
      </c>
      <c r="J151" s="4" t="s">
        <v>1890</v>
      </c>
      <c r="K151" s="84">
        <v>4.3600000000000003</v>
      </c>
    </row>
    <row r="152" spans="1:11" s="5" customFormat="1" ht="18.75" customHeight="1" x14ac:dyDescent="0.25">
      <c r="A152" s="5" t="s">
        <v>628</v>
      </c>
      <c r="B152" s="4" t="s">
        <v>145</v>
      </c>
      <c r="C152" s="5" t="s">
        <v>146</v>
      </c>
      <c r="D152" s="5" t="s">
        <v>629</v>
      </c>
      <c r="E152" s="5" t="s">
        <v>63</v>
      </c>
      <c r="F152" s="5" t="s">
        <v>629</v>
      </c>
      <c r="G152" s="5" t="s">
        <v>630</v>
      </c>
      <c r="H152" s="5" t="s">
        <v>53</v>
      </c>
      <c r="I152" s="4" t="s">
        <v>54</v>
      </c>
      <c r="J152" s="5" t="s">
        <v>1891</v>
      </c>
      <c r="K152" s="85">
        <v>2.08</v>
      </c>
    </row>
    <row r="153" spans="1:11" s="5" customFormat="1" ht="18.75" customHeight="1" x14ac:dyDescent="0.25">
      <c r="A153" s="5" t="s">
        <v>631</v>
      </c>
      <c r="B153" s="5" t="s">
        <v>163</v>
      </c>
      <c r="C153" s="5" t="s">
        <v>632</v>
      </c>
      <c r="D153" s="5" t="s">
        <v>633</v>
      </c>
      <c r="E153" s="5" t="s">
        <v>63</v>
      </c>
      <c r="F153" s="5" t="s">
        <v>633</v>
      </c>
      <c r="G153" s="9" t="s">
        <v>634</v>
      </c>
      <c r="H153" s="5" t="s">
        <v>53</v>
      </c>
      <c r="I153" s="4" t="s">
        <v>54</v>
      </c>
      <c r="J153" s="5" t="s">
        <v>631</v>
      </c>
      <c r="K153" s="85">
        <v>94.4</v>
      </c>
    </row>
    <row r="154" spans="1:11" s="5" customFormat="1" ht="18.75" customHeight="1" x14ac:dyDescent="0.25">
      <c r="A154" s="5" t="s">
        <v>635</v>
      </c>
      <c r="B154" s="5" t="s">
        <v>163</v>
      </c>
      <c r="C154" s="5" t="s">
        <v>164</v>
      </c>
      <c r="D154" s="5" t="s">
        <v>636</v>
      </c>
      <c r="E154" s="5" t="s">
        <v>63</v>
      </c>
      <c r="F154" s="5" t="s">
        <v>636</v>
      </c>
      <c r="G154" s="5" t="s">
        <v>637</v>
      </c>
      <c r="H154" s="5" t="s">
        <v>53</v>
      </c>
      <c r="I154" s="4" t="s">
        <v>54</v>
      </c>
      <c r="J154" s="5" t="s">
        <v>635</v>
      </c>
      <c r="K154" s="85">
        <v>41.87</v>
      </c>
    </row>
    <row r="155" spans="1:11" s="5" customFormat="1" ht="18.75" customHeight="1" x14ac:dyDescent="0.25">
      <c r="A155" s="5" t="s">
        <v>638</v>
      </c>
      <c r="B155" s="4" t="s">
        <v>145</v>
      </c>
      <c r="C155" s="5" t="s">
        <v>150</v>
      </c>
      <c r="D155" s="5" t="s">
        <v>639</v>
      </c>
      <c r="E155" s="5" t="s">
        <v>63</v>
      </c>
      <c r="F155" s="5" t="s">
        <v>639</v>
      </c>
      <c r="G155" s="5" t="s">
        <v>640</v>
      </c>
      <c r="H155" s="5" t="s">
        <v>53</v>
      </c>
      <c r="I155" s="4" t="s">
        <v>54</v>
      </c>
      <c r="J155" s="5" t="s">
        <v>638</v>
      </c>
      <c r="K155" s="85">
        <v>32.93</v>
      </c>
    </row>
    <row r="156" spans="1:11" s="5" customFormat="1" ht="18.75" customHeight="1" x14ac:dyDescent="0.25">
      <c r="A156" s="5" t="s">
        <v>641</v>
      </c>
      <c r="B156" s="4" t="s">
        <v>145</v>
      </c>
      <c r="C156" s="5" t="s">
        <v>529</v>
      </c>
      <c r="D156" s="5" t="s">
        <v>642</v>
      </c>
      <c r="E156" s="5" t="s">
        <v>63</v>
      </c>
      <c r="F156" s="5" t="s">
        <v>642</v>
      </c>
      <c r="G156" s="5" t="s">
        <v>643</v>
      </c>
      <c r="H156" s="5" t="s">
        <v>53</v>
      </c>
      <c r="I156" s="4" t="s">
        <v>54</v>
      </c>
      <c r="J156" s="5" t="s">
        <v>641</v>
      </c>
      <c r="K156" s="85">
        <v>5.78</v>
      </c>
    </row>
    <row r="157" spans="1:11" s="5" customFormat="1" ht="18.75" customHeight="1" x14ac:dyDescent="0.25">
      <c r="A157" s="5" t="s">
        <v>644</v>
      </c>
      <c r="B157" s="4" t="s">
        <v>145</v>
      </c>
      <c r="C157" s="5" t="s">
        <v>645</v>
      </c>
      <c r="D157" s="5" t="s">
        <v>646</v>
      </c>
      <c r="E157" s="5" t="s">
        <v>647</v>
      </c>
      <c r="F157" s="5" t="s">
        <v>648</v>
      </c>
      <c r="G157" s="5" t="s">
        <v>649</v>
      </c>
      <c r="H157" s="5" t="s">
        <v>53</v>
      </c>
      <c r="I157" s="4" t="s">
        <v>54</v>
      </c>
      <c r="J157" s="5" t="s">
        <v>1892</v>
      </c>
      <c r="K157" s="85">
        <v>6.6</v>
      </c>
    </row>
    <row r="158" spans="1:11" s="5" customFormat="1" ht="18.75" customHeight="1" x14ac:dyDescent="0.25">
      <c r="A158" s="5" t="s">
        <v>650</v>
      </c>
      <c r="B158" s="4" t="s">
        <v>145</v>
      </c>
      <c r="C158" s="5" t="s">
        <v>645</v>
      </c>
      <c r="D158" s="5" t="s">
        <v>646</v>
      </c>
      <c r="E158" s="5" t="s">
        <v>651</v>
      </c>
      <c r="F158" s="5" t="s">
        <v>648</v>
      </c>
      <c r="G158" s="5" t="s">
        <v>652</v>
      </c>
      <c r="H158" s="5" t="s">
        <v>53</v>
      </c>
      <c r="I158" s="4" t="s">
        <v>54</v>
      </c>
      <c r="J158" s="5" t="s">
        <v>1893</v>
      </c>
      <c r="K158" s="85">
        <v>6.6</v>
      </c>
    </row>
    <row r="159" spans="1:11" s="5" customFormat="1" ht="18.75" customHeight="1" x14ac:dyDescent="0.25">
      <c r="A159" s="5" t="s">
        <v>653</v>
      </c>
      <c r="B159" s="4" t="s">
        <v>145</v>
      </c>
      <c r="C159" s="5" t="s">
        <v>645</v>
      </c>
      <c r="D159" s="5" t="s">
        <v>646</v>
      </c>
      <c r="E159" s="5" t="s">
        <v>654</v>
      </c>
      <c r="F159" s="5" t="s">
        <v>648</v>
      </c>
      <c r="G159" s="5" t="s">
        <v>655</v>
      </c>
      <c r="H159" s="5" t="s">
        <v>53</v>
      </c>
      <c r="I159" s="4" t="s">
        <v>54</v>
      </c>
      <c r="J159" s="5" t="s">
        <v>1894</v>
      </c>
      <c r="K159" s="85">
        <v>6.6</v>
      </c>
    </row>
    <row r="160" spans="1:11" s="5" customFormat="1" ht="18.75" customHeight="1" x14ac:dyDescent="0.25">
      <c r="A160" s="5" t="s">
        <v>656</v>
      </c>
      <c r="B160" s="4" t="s">
        <v>145</v>
      </c>
      <c r="C160" s="5" t="s">
        <v>645</v>
      </c>
      <c r="D160" s="5" t="s">
        <v>646</v>
      </c>
      <c r="E160" s="5" t="s">
        <v>657</v>
      </c>
      <c r="F160" s="5" t="s">
        <v>648</v>
      </c>
      <c r="G160" s="5" t="s">
        <v>658</v>
      </c>
      <c r="H160" s="5" t="s">
        <v>53</v>
      </c>
      <c r="I160" s="4" t="s">
        <v>54</v>
      </c>
      <c r="J160" s="5" t="s">
        <v>1895</v>
      </c>
      <c r="K160" s="85">
        <v>6.6</v>
      </c>
    </row>
    <row r="161" spans="1:11" s="5" customFormat="1" ht="18.75" customHeight="1" x14ac:dyDescent="0.25">
      <c r="A161" s="5" t="s">
        <v>659</v>
      </c>
      <c r="B161" s="4" t="s">
        <v>145</v>
      </c>
      <c r="C161" s="5" t="s">
        <v>645</v>
      </c>
      <c r="D161" s="5" t="s">
        <v>646</v>
      </c>
      <c r="E161" s="5" t="s">
        <v>660</v>
      </c>
      <c r="F161" s="5" t="s">
        <v>648</v>
      </c>
      <c r="G161" s="5" t="s">
        <v>661</v>
      </c>
      <c r="H161" s="5" t="s">
        <v>53</v>
      </c>
      <c r="I161" s="4" t="s">
        <v>54</v>
      </c>
      <c r="J161" s="5" t="s">
        <v>1896</v>
      </c>
      <c r="K161" s="85">
        <v>6.6</v>
      </c>
    </row>
    <row r="162" spans="1:11" s="4" customFormat="1" ht="18.75" customHeight="1" x14ac:dyDescent="0.25">
      <c r="A162" s="5" t="s">
        <v>662</v>
      </c>
      <c r="B162" s="4" t="s">
        <v>145</v>
      </c>
      <c r="C162" s="5" t="s">
        <v>645</v>
      </c>
      <c r="D162" s="5" t="s">
        <v>646</v>
      </c>
      <c r="E162" s="5" t="s">
        <v>663</v>
      </c>
      <c r="F162" s="5" t="s">
        <v>664</v>
      </c>
      <c r="G162" s="5" t="s">
        <v>665</v>
      </c>
      <c r="H162" s="5" t="s">
        <v>53</v>
      </c>
      <c r="I162" s="4" t="s">
        <v>54</v>
      </c>
      <c r="J162" s="5" t="s">
        <v>1895</v>
      </c>
      <c r="K162" s="85">
        <v>8.4</v>
      </c>
    </row>
    <row r="163" spans="1:11" s="5" customFormat="1" ht="18.75" customHeight="1" x14ac:dyDescent="0.25">
      <c r="A163" s="5" t="s">
        <v>666</v>
      </c>
      <c r="B163" s="4" t="s">
        <v>145</v>
      </c>
      <c r="C163" s="5" t="s">
        <v>645</v>
      </c>
      <c r="D163" s="5" t="s">
        <v>646</v>
      </c>
      <c r="E163" s="5" t="s">
        <v>667</v>
      </c>
      <c r="F163" s="5" t="s">
        <v>664</v>
      </c>
      <c r="G163" s="5" t="s">
        <v>668</v>
      </c>
      <c r="H163" s="5" t="s">
        <v>53</v>
      </c>
      <c r="I163" s="4" t="s">
        <v>54</v>
      </c>
      <c r="J163" s="5" t="s">
        <v>1897</v>
      </c>
      <c r="K163" s="85">
        <v>8.4</v>
      </c>
    </row>
    <row r="164" spans="1:11" s="5" customFormat="1" ht="18.75" customHeight="1" x14ac:dyDescent="0.25">
      <c r="A164" s="5" t="s">
        <v>669</v>
      </c>
      <c r="B164" s="4" t="s">
        <v>145</v>
      </c>
      <c r="C164" s="5" t="s">
        <v>645</v>
      </c>
      <c r="D164" s="5" t="s">
        <v>646</v>
      </c>
      <c r="E164" s="5" t="s">
        <v>670</v>
      </c>
      <c r="F164" s="5" t="s">
        <v>664</v>
      </c>
      <c r="G164" s="5" t="s">
        <v>671</v>
      </c>
      <c r="H164" s="5" t="s">
        <v>53</v>
      </c>
      <c r="I164" s="4" t="s">
        <v>54</v>
      </c>
      <c r="J164" s="5" t="s">
        <v>1898</v>
      </c>
      <c r="K164" s="85">
        <v>8.4</v>
      </c>
    </row>
    <row r="165" spans="1:11" s="10" customFormat="1" ht="18.75" customHeight="1" x14ac:dyDescent="0.25">
      <c r="A165" s="5" t="s">
        <v>672</v>
      </c>
      <c r="B165" s="4" t="s">
        <v>145</v>
      </c>
      <c r="C165" s="5" t="s">
        <v>645</v>
      </c>
      <c r="D165" s="5" t="s">
        <v>646</v>
      </c>
      <c r="E165" s="5" t="s">
        <v>673</v>
      </c>
      <c r="F165" s="5" t="s">
        <v>664</v>
      </c>
      <c r="G165" s="5" t="s">
        <v>674</v>
      </c>
      <c r="H165" s="5" t="s">
        <v>53</v>
      </c>
      <c r="I165" s="4" t="s">
        <v>54</v>
      </c>
      <c r="J165" s="5" t="s">
        <v>1899</v>
      </c>
      <c r="K165" s="85">
        <v>8.4</v>
      </c>
    </row>
    <row r="166" spans="1:11" s="10" customFormat="1" ht="18.75" customHeight="1" x14ac:dyDescent="0.25">
      <c r="A166" s="5" t="s">
        <v>675</v>
      </c>
      <c r="B166" s="4" t="s">
        <v>145</v>
      </c>
      <c r="C166" s="5" t="s">
        <v>645</v>
      </c>
      <c r="D166" s="5" t="s">
        <v>646</v>
      </c>
      <c r="E166" s="5" t="s">
        <v>676</v>
      </c>
      <c r="F166" s="5" t="s">
        <v>664</v>
      </c>
      <c r="G166" s="5" t="s">
        <v>677</v>
      </c>
      <c r="H166" s="5" t="s">
        <v>53</v>
      </c>
      <c r="I166" s="4" t="s">
        <v>54</v>
      </c>
      <c r="J166" s="5" t="s">
        <v>1900</v>
      </c>
      <c r="K166" s="85">
        <v>8.4</v>
      </c>
    </row>
    <row r="167" spans="1:11" s="10" customFormat="1" ht="18.75" customHeight="1" x14ac:dyDescent="0.25">
      <c r="A167" s="4" t="s">
        <v>678</v>
      </c>
      <c r="B167" s="4" t="s">
        <v>145</v>
      </c>
      <c r="C167" s="5" t="s">
        <v>645</v>
      </c>
      <c r="D167" s="4" t="s">
        <v>646</v>
      </c>
      <c r="E167" s="4" t="s">
        <v>679</v>
      </c>
      <c r="F167" s="4" t="s">
        <v>679</v>
      </c>
      <c r="G167" s="7" t="s">
        <v>680</v>
      </c>
      <c r="H167" s="4" t="s">
        <v>53</v>
      </c>
      <c r="I167" s="4" t="s">
        <v>54</v>
      </c>
      <c r="J167" s="4" t="s">
        <v>1901</v>
      </c>
      <c r="K167" s="84">
        <v>12.4</v>
      </c>
    </row>
    <row r="168" spans="1:11" s="14" customFormat="1" ht="18.75" customHeight="1" x14ac:dyDescent="0.25">
      <c r="A168" s="13" t="s">
        <v>681</v>
      </c>
      <c r="B168" s="10" t="s">
        <v>72</v>
      </c>
      <c r="C168" s="10" t="s">
        <v>78</v>
      </c>
      <c r="D168" s="10" t="s">
        <v>682</v>
      </c>
      <c r="E168" s="10" t="s">
        <v>539</v>
      </c>
      <c r="F168" s="4" t="s">
        <v>683</v>
      </c>
      <c r="G168" s="7" t="s">
        <v>684</v>
      </c>
      <c r="H168" s="10" t="s">
        <v>53</v>
      </c>
      <c r="I168" s="4" t="s">
        <v>54</v>
      </c>
      <c r="J168" s="42" t="s">
        <v>681</v>
      </c>
      <c r="K168" s="86">
        <v>128.32</v>
      </c>
    </row>
    <row r="169" spans="1:11" s="10" customFormat="1" ht="18.75" customHeight="1" x14ac:dyDescent="0.25">
      <c r="A169" s="14" t="s">
        <v>685</v>
      </c>
      <c r="B169" s="14" t="s">
        <v>72</v>
      </c>
      <c r="C169" s="14" t="s">
        <v>84</v>
      </c>
      <c r="D169" s="14" t="s">
        <v>686</v>
      </c>
      <c r="E169" s="14" t="s">
        <v>687</v>
      </c>
      <c r="F169" s="5" t="s">
        <v>688</v>
      </c>
      <c r="G169" s="9" t="s">
        <v>689</v>
      </c>
      <c r="H169" s="14" t="s">
        <v>53</v>
      </c>
      <c r="I169" s="4" t="s">
        <v>54</v>
      </c>
      <c r="J169" s="41" t="s">
        <v>1902</v>
      </c>
      <c r="K169" s="92">
        <v>203.75</v>
      </c>
    </row>
    <row r="170" spans="1:11" s="10" customFormat="1" ht="18.75" customHeight="1" x14ac:dyDescent="0.25">
      <c r="A170" s="10" t="s">
        <v>690</v>
      </c>
      <c r="B170" s="10" t="s">
        <v>72</v>
      </c>
      <c r="C170" s="10" t="s">
        <v>92</v>
      </c>
      <c r="D170" s="10" t="s">
        <v>691</v>
      </c>
      <c r="E170" s="10" t="s">
        <v>692</v>
      </c>
      <c r="F170" s="10" t="s">
        <v>691</v>
      </c>
      <c r="G170" s="7" t="s">
        <v>693</v>
      </c>
      <c r="H170" s="10" t="s">
        <v>53</v>
      </c>
      <c r="I170" s="4" t="s">
        <v>54</v>
      </c>
      <c r="J170" s="40" t="s">
        <v>1903</v>
      </c>
      <c r="K170" s="86">
        <v>7.85</v>
      </c>
    </row>
    <row r="171" spans="1:11" s="10" customFormat="1" ht="18.75" customHeight="1" x14ac:dyDescent="0.25">
      <c r="A171" s="10" t="s">
        <v>694</v>
      </c>
      <c r="B171" s="10" t="s">
        <v>163</v>
      </c>
      <c r="C171" s="10" t="s">
        <v>632</v>
      </c>
      <c r="D171" s="10" t="s">
        <v>695</v>
      </c>
      <c r="E171" s="10" t="s">
        <v>63</v>
      </c>
      <c r="F171" s="10" t="s">
        <v>696</v>
      </c>
      <c r="G171" s="7" t="s">
        <v>697</v>
      </c>
      <c r="H171" s="10" t="s">
        <v>167</v>
      </c>
      <c r="I171" s="10" t="s">
        <v>168</v>
      </c>
      <c r="J171" s="40" t="s">
        <v>1904</v>
      </c>
      <c r="K171" s="86">
        <v>40.6</v>
      </c>
    </row>
    <row r="172" spans="1:11" s="10" customFormat="1" ht="18.75" customHeight="1" x14ac:dyDescent="0.25">
      <c r="A172" s="10" t="s">
        <v>698</v>
      </c>
      <c r="B172" s="10" t="s">
        <v>163</v>
      </c>
      <c r="C172" s="10" t="s">
        <v>632</v>
      </c>
      <c r="D172" s="10" t="s">
        <v>699</v>
      </c>
      <c r="E172" s="10" t="s">
        <v>63</v>
      </c>
      <c r="F172" s="10" t="s">
        <v>699</v>
      </c>
      <c r="G172" s="7" t="s">
        <v>700</v>
      </c>
      <c r="H172" s="10" t="s">
        <v>167</v>
      </c>
      <c r="I172" s="10" t="s">
        <v>168</v>
      </c>
      <c r="J172" s="40" t="s">
        <v>1905</v>
      </c>
      <c r="K172" s="86">
        <v>32.700000000000003</v>
      </c>
    </row>
    <row r="173" spans="1:11" s="14" customFormat="1" ht="18.75" customHeight="1" x14ac:dyDescent="0.25">
      <c r="A173" s="14" t="s">
        <v>701</v>
      </c>
      <c r="B173" s="14" t="s">
        <v>163</v>
      </c>
      <c r="C173" s="14" t="s">
        <v>61</v>
      </c>
      <c r="D173" s="14" t="s">
        <v>702</v>
      </c>
      <c r="E173" s="14" t="s">
        <v>68</v>
      </c>
      <c r="F173" s="14" t="s">
        <v>702</v>
      </c>
      <c r="G173" s="8" t="s">
        <v>703</v>
      </c>
      <c r="H173" s="14" t="s">
        <v>167</v>
      </c>
      <c r="I173" s="14" t="s">
        <v>168</v>
      </c>
      <c r="J173" s="41" t="s">
        <v>1906</v>
      </c>
      <c r="K173" s="92">
        <v>6.5</v>
      </c>
    </row>
    <row r="174" spans="1:11" s="10" customFormat="1" ht="18.75" customHeight="1" x14ac:dyDescent="0.25">
      <c r="A174" s="10" t="s">
        <v>704</v>
      </c>
      <c r="B174" s="10" t="s">
        <v>163</v>
      </c>
      <c r="C174" s="10" t="s">
        <v>61</v>
      </c>
      <c r="D174" s="10" t="s">
        <v>705</v>
      </c>
      <c r="E174" s="10" t="s">
        <v>68</v>
      </c>
      <c r="F174" s="10" t="s">
        <v>706</v>
      </c>
      <c r="G174" s="7" t="s">
        <v>707</v>
      </c>
      <c r="H174" s="10" t="s">
        <v>167</v>
      </c>
      <c r="I174" s="10" t="s">
        <v>168</v>
      </c>
      <c r="J174" s="40" t="s">
        <v>1907</v>
      </c>
      <c r="K174" s="86">
        <v>4.7699999999999996</v>
      </c>
    </row>
    <row r="175" spans="1:11" s="14" customFormat="1" ht="18.75" customHeight="1" x14ac:dyDescent="0.25">
      <c r="A175" s="14" t="s">
        <v>708</v>
      </c>
      <c r="B175" s="14" t="s">
        <v>47</v>
      </c>
      <c r="C175" s="14" t="s">
        <v>61</v>
      </c>
      <c r="D175" s="4" t="s">
        <v>709</v>
      </c>
      <c r="E175" s="14" t="s">
        <v>68</v>
      </c>
      <c r="F175" s="15" t="s">
        <v>710</v>
      </c>
      <c r="G175" s="7" t="s">
        <v>711</v>
      </c>
      <c r="H175" s="14" t="s">
        <v>53</v>
      </c>
      <c r="I175" s="4" t="s">
        <v>54</v>
      </c>
      <c r="J175" s="41" t="s">
        <v>1908</v>
      </c>
      <c r="K175" s="92">
        <v>7.35</v>
      </c>
    </row>
    <row r="176" spans="1:11" s="14" customFormat="1" ht="18.75" customHeight="1" x14ac:dyDescent="0.25">
      <c r="A176" s="16" t="s">
        <v>712</v>
      </c>
      <c r="B176" s="14" t="s">
        <v>47</v>
      </c>
      <c r="C176" s="14" t="s">
        <v>360</v>
      </c>
      <c r="D176" s="14" t="s">
        <v>713</v>
      </c>
      <c r="E176" s="14" t="s">
        <v>375</v>
      </c>
      <c r="F176" s="5" t="s">
        <v>1909</v>
      </c>
      <c r="G176" s="9" t="s">
        <v>715</v>
      </c>
      <c r="H176" s="14" t="s">
        <v>167</v>
      </c>
      <c r="I176" s="5" t="s">
        <v>394</v>
      </c>
      <c r="J176" s="43" t="s">
        <v>395</v>
      </c>
      <c r="K176" s="92">
        <v>115.49</v>
      </c>
    </row>
    <row r="177" spans="1:11" s="14" customFormat="1" ht="18.75" customHeight="1" x14ac:dyDescent="0.25">
      <c r="A177" s="17" t="s">
        <v>716</v>
      </c>
      <c r="B177" s="14" t="s">
        <v>47</v>
      </c>
      <c r="C177" s="14" t="s">
        <v>66</v>
      </c>
      <c r="D177" s="5" t="s">
        <v>717</v>
      </c>
      <c r="E177" s="14" t="s">
        <v>68</v>
      </c>
      <c r="F177" s="5" t="s">
        <v>718</v>
      </c>
      <c r="G177" s="5" t="s">
        <v>719</v>
      </c>
      <c r="H177" s="14" t="s">
        <v>53</v>
      </c>
      <c r="I177" s="4" t="s">
        <v>54</v>
      </c>
      <c r="J177" s="17" t="s">
        <v>716</v>
      </c>
      <c r="K177" s="92">
        <v>6.47</v>
      </c>
    </row>
    <row r="178" spans="1:11" s="5" customFormat="1" ht="18.75" customHeight="1" x14ac:dyDescent="0.25">
      <c r="A178" s="17" t="s">
        <v>720</v>
      </c>
      <c r="B178" s="14" t="s">
        <v>47</v>
      </c>
      <c r="C178" s="14" t="s">
        <v>66</v>
      </c>
      <c r="D178" s="5" t="s">
        <v>721</v>
      </c>
      <c r="E178" s="14" t="s">
        <v>68</v>
      </c>
      <c r="F178" s="5" t="s">
        <v>722</v>
      </c>
      <c r="G178" s="5" t="s">
        <v>723</v>
      </c>
      <c r="H178" s="14" t="s">
        <v>53</v>
      </c>
      <c r="I178" s="4" t="s">
        <v>54</v>
      </c>
      <c r="J178" s="17" t="s">
        <v>720</v>
      </c>
      <c r="K178" s="85">
        <v>12.49</v>
      </c>
    </row>
    <row r="179" spans="1:11" s="5" customFormat="1" ht="18.75" customHeight="1" x14ac:dyDescent="0.25">
      <c r="A179" s="17" t="s">
        <v>724</v>
      </c>
      <c r="B179" s="14" t="s">
        <v>47</v>
      </c>
      <c r="C179" s="14" t="s">
        <v>66</v>
      </c>
      <c r="D179" s="5" t="s">
        <v>725</v>
      </c>
      <c r="E179" s="14" t="s">
        <v>68</v>
      </c>
      <c r="F179" s="5" t="s">
        <v>726</v>
      </c>
      <c r="G179" s="5" t="s">
        <v>727</v>
      </c>
      <c r="H179" s="14" t="s">
        <v>53</v>
      </c>
      <c r="I179" s="4" t="s">
        <v>54</v>
      </c>
      <c r="J179" s="17" t="s">
        <v>724</v>
      </c>
      <c r="K179" s="85">
        <v>9.09</v>
      </c>
    </row>
    <row r="180" spans="1:11" s="5" customFormat="1" ht="18.75" customHeight="1" x14ac:dyDescent="0.25">
      <c r="A180" s="17" t="s">
        <v>728</v>
      </c>
      <c r="B180" s="14" t="s">
        <v>47</v>
      </c>
      <c r="C180" s="14" t="s">
        <v>66</v>
      </c>
      <c r="D180" s="5" t="s">
        <v>729</v>
      </c>
      <c r="E180" s="14" t="s">
        <v>68</v>
      </c>
      <c r="F180" s="5" t="s">
        <v>730</v>
      </c>
      <c r="G180" s="5" t="s">
        <v>731</v>
      </c>
      <c r="H180" s="14" t="s">
        <v>53</v>
      </c>
      <c r="I180" s="4" t="s">
        <v>54</v>
      </c>
      <c r="J180" s="17" t="s">
        <v>728</v>
      </c>
      <c r="K180" s="85">
        <v>16.84</v>
      </c>
    </row>
    <row r="181" spans="1:11" s="5" customFormat="1" ht="18.75" customHeight="1" x14ac:dyDescent="0.25">
      <c r="A181" s="52" t="s">
        <v>2463</v>
      </c>
      <c r="B181" s="14" t="s">
        <v>47</v>
      </c>
      <c r="C181" s="14" t="s">
        <v>66</v>
      </c>
      <c r="D181" s="5" t="s">
        <v>732</v>
      </c>
      <c r="E181" s="14" t="s">
        <v>68</v>
      </c>
      <c r="F181" s="5" t="s">
        <v>733</v>
      </c>
      <c r="G181" s="5" t="s">
        <v>734</v>
      </c>
      <c r="H181" s="14" t="s">
        <v>167</v>
      </c>
      <c r="I181" s="5" t="s">
        <v>168</v>
      </c>
      <c r="J181" s="17" t="s">
        <v>1855</v>
      </c>
      <c r="K181" s="85">
        <v>15.68</v>
      </c>
    </row>
    <row r="182" spans="1:11" s="5" customFormat="1" ht="18.75" customHeight="1" x14ac:dyDescent="0.25">
      <c r="A182" s="52" t="s">
        <v>2464</v>
      </c>
      <c r="B182" s="14" t="s">
        <v>47</v>
      </c>
      <c r="C182" s="14" t="s">
        <v>66</v>
      </c>
      <c r="D182" s="5" t="s">
        <v>735</v>
      </c>
      <c r="E182" s="14" t="s">
        <v>68</v>
      </c>
      <c r="F182" s="5" t="s">
        <v>736</v>
      </c>
      <c r="G182" s="5" t="s">
        <v>737</v>
      </c>
      <c r="H182" s="14" t="s">
        <v>167</v>
      </c>
      <c r="I182" s="5" t="s">
        <v>168</v>
      </c>
      <c r="J182" s="17" t="s">
        <v>1855</v>
      </c>
      <c r="K182" s="85">
        <v>20.63</v>
      </c>
    </row>
    <row r="183" spans="1:11" s="5" customFormat="1" ht="18.75" customHeight="1" x14ac:dyDescent="0.25">
      <c r="A183" s="17" t="s">
        <v>738</v>
      </c>
      <c r="B183" s="14" t="s">
        <v>47</v>
      </c>
      <c r="C183" s="14" t="s">
        <v>66</v>
      </c>
      <c r="D183" s="5" t="s">
        <v>739</v>
      </c>
      <c r="E183" s="14" t="s">
        <v>68</v>
      </c>
      <c r="F183" s="5" t="s">
        <v>740</v>
      </c>
      <c r="G183" s="5" t="s">
        <v>741</v>
      </c>
      <c r="H183" s="14" t="s">
        <v>53</v>
      </c>
      <c r="I183" s="4" t="s">
        <v>54</v>
      </c>
      <c r="J183" s="17" t="s">
        <v>738</v>
      </c>
      <c r="K183" s="85">
        <v>11.14</v>
      </c>
    </row>
    <row r="184" spans="1:11" s="5" customFormat="1" ht="18.75" customHeight="1" x14ac:dyDescent="0.25">
      <c r="A184" s="17" t="s">
        <v>742</v>
      </c>
      <c r="B184" s="14" t="s">
        <v>47</v>
      </c>
      <c r="C184" s="14" t="s">
        <v>66</v>
      </c>
      <c r="D184" s="5" t="s">
        <v>743</v>
      </c>
      <c r="E184" s="14" t="s">
        <v>68</v>
      </c>
      <c r="F184" s="5" t="s">
        <v>744</v>
      </c>
      <c r="G184" s="5" t="s">
        <v>745</v>
      </c>
      <c r="H184" s="14" t="s">
        <v>53</v>
      </c>
      <c r="I184" s="4" t="s">
        <v>54</v>
      </c>
      <c r="J184" s="17" t="s">
        <v>742</v>
      </c>
      <c r="K184" s="85">
        <v>19.12</v>
      </c>
    </row>
    <row r="185" spans="1:11" s="5" customFormat="1" ht="18.75" customHeight="1" x14ac:dyDescent="0.25">
      <c r="A185" s="52" t="s">
        <v>2465</v>
      </c>
      <c r="B185" s="14" t="s">
        <v>47</v>
      </c>
      <c r="C185" s="14" t="s">
        <v>66</v>
      </c>
      <c r="D185" s="5" t="s">
        <v>746</v>
      </c>
      <c r="E185" s="14" t="s">
        <v>68</v>
      </c>
      <c r="F185" s="5" t="s">
        <v>747</v>
      </c>
      <c r="G185" s="5" t="s">
        <v>748</v>
      </c>
      <c r="H185" s="14" t="s">
        <v>167</v>
      </c>
      <c r="I185" s="5" t="s">
        <v>168</v>
      </c>
      <c r="J185" s="17" t="s">
        <v>1855</v>
      </c>
      <c r="K185" s="85">
        <v>31.13</v>
      </c>
    </row>
    <row r="186" spans="1:11" s="5" customFormat="1" ht="18.75" customHeight="1" x14ac:dyDescent="0.25">
      <c r="A186" s="52" t="s">
        <v>2466</v>
      </c>
      <c r="B186" s="14" t="s">
        <v>47</v>
      </c>
      <c r="C186" s="14" t="s">
        <v>66</v>
      </c>
      <c r="D186" s="5" t="s">
        <v>749</v>
      </c>
      <c r="E186" s="14" t="s">
        <v>68</v>
      </c>
      <c r="F186" s="5" t="s">
        <v>750</v>
      </c>
      <c r="G186" s="5" t="s">
        <v>751</v>
      </c>
      <c r="H186" s="14" t="s">
        <v>167</v>
      </c>
      <c r="I186" s="5" t="s">
        <v>168</v>
      </c>
      <c r="J186" s="17" t="s">
        <v>1855</v>
      </c>
      <c r="K186" s="85">
        <v>18.98</v>
      </c>
    </row>
    <row r="187" spans="1:11" s="5" customFormat="1" ht="18.75" customHeight="1" x14ac:dyDescent="0.25">
      <c r="A187" s="52" t="s">
        <v>2467</v>
      </c>
      <c r="B187" s="14" t="s">
        <v>47</v>
      </c>
      <c r="C187" s="14" t="s">
        <v>66</v>
      </c>
      <c r="D187" s="5" t="s">
        <v>752</v>
      </c>
      <c r="E187" s="14" t="s">
        <v>68</v>
      </c>
      <c r="F187" s="5" t="s">
        <v>753</v>
      </c>
      <c r="G187" s="5" t="s">
        <v>754</v>
      </c>
      <c r="H187" s="14" t="s">
        <v>167</v>
      </c>
      <c r="I187" s="5" t="s">
        <v>168</v>
      </c>
      <c r="J187" s="17" t="s">
        <v>1855</v>
      </c>
      <c r="K187" s="85">
        <v>22.65</v>
      </c>
    </row>
    <row r="188" spans="1:11" s="5" customFormat="1" ht="18.75" customHeight="1" x14ac:dyDescent="0.25">
      <c r="A188" s="52" t="s">
        <v>2468</v>
      </c>
      <c r="B188" s="14" t="s">
        <v>47</v>
      </c>
      <c r="C188" s="14" t="s">
        <v>66</v>
      </c>
      <c r="D188" s="5" t="s">
        <v>755</v>
      </c>
      <c r="E188" s="14" t="s">
        <v>68</v>
      </c>
      <c r="F188" s="5" t="s">
        <v>756</v>
      </c>
      <c r="G188" s="5" t="s">
        <v>757</v>
      </c>
      <c r="H188" s="14" t="s">
        <v>167</v>
      </c>
      <c r="I188" s="5" t="s">
        <v>168</v>
      </c>
      <c r="J188" s="17" t="s">
        <v>1855</v>
      </c>
      <c r="K188" s="85">
        <v>24.53</v>
      </c>
    </row>
    <row r="189" spans="1:11" s="5" customFormat="1" ht="18.75" customHeight="1" x14ac:dyDescent="0.25">
      <c r="A189" s="17" t="s">
        <v>758</v>
      </c>
      <c r="B189" s="14" t="s">
        <v>47</v>
      </c>
      <c r="C189" s="14" t="s">
        <v>66</v>
      </c>
      <c r="D189" s="5" t="s">
        <v>759</v>
      </c>
      <c r="E189" s="14" t="s">
        <v>68</v>
      </c>
      <c r="F189" s="5" t="s">
        <v>760</v>
      </c>
      <c r="G189" s="5" t="s">
        <v>761</v>
      </c>
      <c r="H189" s="14" t="s">
        <v>53</v>
      </c>
      <c r="I189" s="4" t="s">
        <v>54</v>
      </c>
      <c r="J189" s="17" t="s">
        <v>758</v>
      </c>
      <c r="K189" s="85">
        <v>1.86</v>
      </c>
    </row>
    <row r="190" spans="1:11" s="4" customFormat="1" ht="18.75" customHeight="1" x14ac:dyDescent="0.25">
      <c r="A190" s="18" t="s">
        <v>762</v>
      </c>
      <c r="B190" s="4" t="s">
        <v>145</v>
      </c>
      <c r="C190" s="4" t="s">
        <v>579</v>
      </c>
      <c r="D190" s="4" t="s">
        <v>763</v>
      </c>
      <c r="E190" s="4" t="s">
        <v>764</v>
      </c>
      <c r="F190" s="4" t="s">
        <v>765</v>
      </c>
      <c r="G190" s="7" t="s">
        <v>766</v>
      </c>
      <c r="H190" s="10" t="s">
        <v>167</v>
      </c>
      <c r="I190" s="10" t="s">
        <v>168</v>
      </c>
      <c r="J190" s="18" t="s">
        <v>762</v>
      </c>
      <c r="K190" s="84">
        <v>132.5</v>
      </c>
    </row>
    <row r="191" spans="1:11" s="5" customFormat="1" ht="18.75" customHeight="1" x14ac:dyDescent="0.25">
      <c r="A191" s="5" t="s">
        <v>767</v>
      </c>
      <c r="B191" s="4" t="s">
        <v>145</v>
      </c>
      <c r="C191" s="14" t="s">
        <v>768</v>
      </c>
      <c r="D191" s="5" t="s">
        <v>769</v>
      </c>
      <c r="E191" s="5" t="s">
        <v>63</v>
      </c>
      <c r="F191" s="5" t="s">
        <v>769</v>
      </c>
      <c r="G191" s="5" t="s">
        <v>770</v>
      </c>
      <c r="H191" s="14" t="s">
        <v>53</v>
      </c>
      <c r="I191" s="4" t="s">
        <v>54</v>
      </c>
      <c r="J191" s="5" t="s">
        <v>767</v>
      </c>
      <c r="K191" s="85">
        <v>11.19</v>
      </c>
    </row>
    <row r="192" spans="1:11" s="5" customFormat="1" ht="18.75" customHeight="1" x14ac:dyDescent="0.25">
      <c r="A192" s="17" t="s">
        <v>771</v>
      </c>
      <c r="B192" s="4" t="s">
        <v>145</v>
      </c>
      <c r="C192" s="14" t="s">
        <v>768</v>
      </c>
      <c r="D192" s="5" t="s">
        <v>772</v>
      </c>
      <c r="E192" s="5" t="s">
        <v>63</v>
      </c>
      <c r="F192" s="5" t="s">
        <v>772</v>
      </c>
      <c r="G192" s="5" t="s">
        <v>773</v>
      </c>
      <c r="H192" s="14" t="s">
        <v>53</v>
      </c>
      <c r="I192" s="4" t="s">
        <v>54</v>
      </c>
      <c r="J192" s="17" t="s">
        <v>771</v>
      </c>
      <c r="K192" s="85">
        <v>13.47</v>
      </c>
    </row>
    <row r="193" spans="1:11" s="5" customFormat="1" ht="18.75" customHeight="1" x14ac:dyDescent="0.25">
      <c r="A193" s="17" t="s">
        <v>774</v>
      </c>
      <c r="B193" s="4" t="s">
        <v>145</v>
      </c>
      <c r="C193" s="14" t="s">
        <v>768</v>
      </c>
      <c r="D193" s="5" t="s">
        <v>775</v>
      </c>
      <c r="E193" s="5" t="s">
        <v>63</v>
      </c>
      <c r="F193" s="5" t="s">
        <v>775</v>
      </c>
      <c r="G193" s="5" t="s">
        <v>776</v>
      </c>
      <c r="H193" s="14" t="s">
        <v>53</v>
      </c>
      <c r="I193" s="4" t="s">
        <v>54</v>
      </c>
      <c r="J193" s="17" t="s">
        <v>774</v>
      </c>
      <c r="K193" s="85">
        <v>15.99</v>
      </c>
    </row>
    <row r="194" spans="1:11" s="5" customFormat="1" ht="18.75" customHeight="1" x14ac:dyDescent="0.25">
      <c r="A194" s="5" t="s">
        <v>777</v>
      </c>
      <c r="B194" s="4" t="s">
        <v>145</v>
      </c>
      <c r="C194" s="14" t="s">
        <v>768</v>
      </c>
      <c r="D194" s="5" t="s">
        <v>778</v>
      </c>
      <c r="E194" s="5" t="s">
        <v>63</v>
      </c>
      <c r="F194" s="5" t="s">
        <v>778</v>
      </c>
      <c r="G194" s="5" t="s">
        <v>779</v>
      </c>
      <c r="H194" s="14" t="s">
        <v>53</v>
      </c>
      <c r="I194" s="4" t="s">
        <v>54</v>
      </c>
      <c r="J194" s="5" t="s">
        <v>777</v>
      </c>
      <c r="K194" s="85">
        <v>11.39</v>
      </c>
    </row>
    <row r="195" spans="1:11" s="5" customFormat="1" ht="18.75" customHeight="1" x14ac:dyDescent="0.25">
      <c r="A195" s="5" t="s">
        <v>777</v>
      </c>
      <c r="B195" s="4" t="s">
        <v>145</v>
      </c>
      <c r="C195" s="14" t="s">
        <v>768</v>
      </c>
      <c r="D195" s="5" t="s">
        <v>780</v>
      </c>
      <c r="E195" s="5" t="s">
        <v>63</v>
      </c>
      <c r="F195" s="5" t="s">
        <v>780</v>
      </c>
      <c r="G195" s="5" t="s">
        <v>781</v>
      </c>
      <c r="H195" s="14" t="s">
        <v>53</v>
      </c>
      <c r="I195" s="4" t="s">
        <v>54</v>
      </c>
      <c r="J195" s="5" t="s">
        <v>777</v>
      </c>
      <c r="K195" s="85">
        <v>13.04</v>
      </c>
    </row>
    <row r="196" spans="1:11" s="5" customFormat="1" ht="18.75" customHeight="1" x14ac:dyDescent="0.25">
      <c r="A196" s="19" t="s">
        <v>782</v>
      </c>
      <c r="B196" s="4" t="s">
        <v>145</v>
      </c>
      <c r="C196" s="5" t="s">
        <v>783</v>
      </c>
      <c r="D196" s="5" t="s">
        <v>784</v>
      </c>
      <c r="E196" s="5" t="s">
        <v>63</v>
      </c>
      <c r="F196" s="5" t="s">
        <v>785</v>
      </c>
      <c r="G196" s="5" t="s">
        <v>786</v>
      </c>
      <c r="H196" s="5" t="s">
        <v>53</v>
      </c>
      <c r="I196" s="4" t="s">
        <v>54</v>
      </c>
      <c r="J196" s="41" t="s">
        <v>1910</v>
      </c>
      <c r="K196" s="85">
        <v>2.1</v>
      </c>
    </row>
    <row r="197" spans="1:11" s="4" customFormat="1" ht="19.5" customHeight="1" x14ac:dyDescent="0.25">
      <c r="A197" s="20" t="s">
        <v>787</v>
      </c>
      <c r="B197" s="4" t="s">
        <v>72</v>
      </c>
      <c r="C197" s="4" t="s">
        <v>78</v>
      </c>
      <c r="D197" s="20" t="s">
        <v>788</v>
      </c>
      <c r="E197" s="10" t="s">
        <v>539</v>
      </c>
      <c r="F197" s="4" t="s">
        <v>788</v>
      </c>
      <c r="G197" s="4" t="s">
        <v>789</v>
      </c>
      <c r="H197" s="10" t="s">
        <v>53</v>
      </c>
      <c r="I197" s="4" t="s">
        <v>54</v>
      </c>
      <c r="J197" s="40" t="s">
        <v>1911</v>
      </c>
      <c r="K197" s="84">
        <v>108</v>
      </c>
    </row>
    <row r="198" spans="1:11" s="5" customFormat="1" ht="18.75" customHeight="1" x14ac:dyDescent="0.25">
      <c r="G198" s="21"/>
      <c r="K198" s="93"/>
    </row>
    <row r="199" spans="1:11" ht="18.75" customHeight="1" x14ac:dyDescent="0.25">
      <c r="G199" s="23"/>
    </row>
    <row r="200" spans="1:11" ht="18.75" customHeight="1" x14ac:dyDescent="0.25">
      <c r="G200" s="6"/>
    </row>
    <row r="201" spans="1:11" ht="18.75" customHeight="1" x14ac:dyDescent="0.25">
      <c r="G201" s="24"/>
    </row>
    <row r="202" spans="1:11" ht="18.75" customHeight="1" x14ac:dyDescent="0.25">
      <c r="G202" s="1"/>
    </row>
    <row r="203" spans="1:11" ht="18.75" customHeight="1" x14ac:dyDescent="0.25">
      <c r="G203" s="1"/>
    </row>
    <row r="204" spans="1:11" ht="18.75" customHeight="1" x14ac:dyDescent="0.25">
      <c r="G204" s="25"/>
    </row>
    <row r="205" spans="1:11" ht="18.75" customHeight="1" x14ac:dyDescent="0.25">
      <c r="G205" s="25"/>
    </row>
    <row r="206" spans="1:11" ht="18.75" customHeight="1" x14ac:dyDescent="0.25">
      <c r="G206" s="25"/>
    </row>
    <row r="207" spans="1:11" ht="18.75" customHeight="1" x14ac:dyDescent="0.25">
      <c r="G207" s="25"/>
    </row>
    <row r="208" spans="1:11" ht="18.75" customHeight="1" x14ac:dyDescent="0.25">
      <c r="G208" s="25"/>
    </row>
    <row r="209" spans="7:7" ht="18.75" customHeight="1" x14ac:dyDescent="0.25">
      <c r="G209" s="25"/>
    </row>
    <row r="210" spans="7:7" ht="18.75" customHeight="1" x14ac:dyDescent="0.25">
      <c r="G210" s="1"/>
    </row>
  </sheetData>
  <autoFilter ref="A1:L197"/>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59999389629810485"/>
  </sheetPr>
  <dimension ref="A1:L536"/>
  <sheetViews>
    <sheetView zoomScale="80" zoomScaleNormal="80" workbookViewId="0">
      <selection activeCell="K1" sqref="K1"/>
    </sheetView>
  </sheetViews>
  <sheetFormatPr defaultRowHeight="15" x14ac:dyDescent="0.25"/>
  <cols>
    <col min="1" max="1" width="17.42578125" style="5" customWidth="1"/>
    <col min="2" max="2" width="10.5703125" style="28" customWidth="1"/>
    <col min="3" max="3" width="19.42578125" style="28" customWidth="1"/>
    <col min="4" max="4" width="22" style="22" customWidth="1"/>
    <col min="5" max="5" width="9.5703125" style="22" customWidth="1"/>
    <col min="6" max="6" width="9.5703125" style="28" customWidth="1"/>
    <col min="7" max="7" width="9.5703125" style="22" customWidth="1"/>
    <col min="8" max="8" width="17.28515625" style="22" customWidth="1"/>
    <col min="9" max="9" width="17.28515625" style="31" customWidth="1"/>
    <col min="10" max="10" width="17.28515625" style="35" customWidth="1"/>
    <col min="11" max="11" width="17.28515625" style="101" customWidth="1"/>
    <col min="12" max="12" width="17.140625" style="31" customWidth="1"/>
    <col min="13" max="16384" width="9.140625" style="22"/>
  </cols>
  <sheetData>
    <row r="1" spans="1:12" s="27" customFormat="1" ht="45" x14ac:dyDescent="0.25">
      <c r="A1" s="46" t="s">
        <v>1913</v>
      </c>
      <c r="B1" s="95" t="s">
        <v>2453</v>
      </c>
      <c r="C1" s="95" t="s">
        <v>790</v>
      </c>
      <c r="D1" s="95" t="s">
        <v>37</v>
      </c>
      <c r="E1" s="95" t="s">
        <v>38</v>
      </c>
      <c r="F1" s="95" t="s">
        <v>39</v>
      </c>
      <c r="G1" s="95" t="s">
        <v>40</v>
      </c>
      <c r="H1" s="95" t="s">
        <v>41</v>
      </c>
      <c r="I1" s="96" t="s">
        <v>42</v>
      </c>
      <c r="J1" s="97" t="s">
        <v>43</v>
      </c>
      <c r="K1" s="98" t="s">
        <v>2500</v>
      </c>
      <c r="L1" s="99" t="s">
        <v>792</v>
      </c>
    </row>
    <row r="2" spans="1:12" x14ac:dyDescent="0.25">
      <c r="A2" s="80" t="s">
        <v>1915</v>
      </c>
      <c r="B2" s="22" t="s">
        <v>47</v>
      </c>
      <c r="C2" s="6" t="s">
        <v>347</v>
      </c>
      <c r="D2" s="2" t="s">
        <v>793</v>
      </c>
      <c r="E2" s="22" t="s">
        <v>794</v>
      </c>
      <c r="F2" s="28" t="s">
        <v>795</v>
      </c>
      <c r="G2" s="22" t="s">
        <v>796</v>
      </c>
      <c r="H2" s="22" t="s">
        <v>167</v>
      </c>
      <c r="I2" s="29">
        <v>209.95</v>
      </c>
      <c r="J2" s="30">
        <v>0.75</v>
      </c>
      <c r="K2" s="100">
        <f>I2*1.75</f>
        <v>367.41249999999997</v>
      </c>
      <c r="L2" s="32" t="s">
        <v>168</v>
      </c>
    </row>
    <row r="3" spans="1:12" x14ac:dyDescent="0.25">
      <c r="A3" s="80" t="s">
        <v>1916</v>
      </c>
      <c r="B3" s="22" t="s">
        <v>47</v>
      </c>
      <c r="C3" s="6" t="s">
        <v>319</v>
      </c>
      <c r="D3" s="2" t="s">
        <v>797</v>
      </c>
      <c r="E3" s="22" t="s">
        <v>794</v>
      </c>
      <c r="F3" s="28" t="s">
        <v>798</v>
      </c>
      <c r="G3" s="22" t="s">
        <v>799</v>
      </c>
      <c r="H3" s="22" t="s">
        <v>167</v>
      </c>
      <c r="I3" s="29">
        <v>44.95</v>
      </c>
      <c r="J3" s="30">
        <v>0.75</v>
      </c>
      <c r="K3" s="100">
        <f t="shared" ref="K3:K66" si="0">I3*1.75</f>
        <v>78.662500000000009</v>
      </c>
      <c r="L3" s="32" t="s">
        <v>168</v>
      </c>
    </row>
    <row r="4" spans="1:12" x14ac:dyDescent="0.25">
      <c r="A4" s="80" t="s">
        <v>1917</v>
      </c>
      <c r="B4" s="28" t="s">
        <v>47</v>
      </c>
      <c r="C4" s="6" t="s">
        <v>324</v>
      </c>
      <c r="D4" s="2" t="s">
        <v>800</v>
      </c>
      <c r="E4" s="22" t="s">
        <v>794</v>
      </c>
      <c r="F4" s="28" t="s">
        <v>801</v>
      </c>
      <c r="G4" s="22" t="s">
        <v>802</v>
      </c>
      <c r="H4" s="22" t="s">
        <v>167</v>
      </c>
      <c r="I4" s="29">
        <v>99.95</v>
      </c>
      <c r="J4" s="30">
        <v>0.75</v>
      </c>
      <c r="K4" s="100">
        <f t="shared" si="0"/>
        <v>174.91249999999999</v>
      </c>
      <c r="L4" s="32" t="s">
        <v>168</v>
      </c>
    </row>
    <row r="5" spans="1:12" x14ac:dyDescent="0.25">
      <c r="A5" s="80" t="s">
        <v>1918</v>
      </c>
      <c r="B5" s="28" t="s">
        <v>47</v>
      </c>
      <c r="C5" s="6" t="s">
        <v>324</v>
      </c>
      <c r="D5" s="2" t="s">
        <v>803</v>
      </c>
      <c r="E5" s="22" t="s">
        <v>794</v>
      </c>
      <c r="F5" s="28" t="s">
        <v>804</v>
      </c>
      <c r="G5" s="22" t="s">
        <v>805</v>
      </c>
      <c r="H5" s="22" t="s">
        <v>167</v>
      </c>
      <c r="I5" s="29">
        <v>129.94999999999999</v>
      </c>
      <c r="J5" s="30">
        <v>0.75</v>
      </c>
      <c r="K5" s="100">
        <f t="shared" si="0"/>
        <v>227.41249999999997</v>
      </c>
      <c r="L5" s="32" t="s">
        <v>168</v>
      </c>
    </row>
    <row r="6" spans="1:12" x14ac:dyDescent="0.25">
      <c r="A6" s="80" t="s">
        <v>1919</v>
      </c>
      <c r="B6" s="28" t="s">
        <v>47</v>
      </c>
      <c r="C6" s="6" t="s">
        <v>324</v>
      </c>
      <c r="D6" s="2" t="s">
        <v>806</v>
      </c>
      <c r="E6" s="22" t="s">
        <v>794</v>
      </c>
      <c r="F6" s="28" t="s">
        <v>807</v>
      </c>
      <c r="G6" s="22" t="s">
        <v>808</v>
      </c>
      <c r="H6" s="22" t="s">
        <v>167</v>
      </c>
      <c r="I6" s="29">
        <v>139.94999999999999</v>
      </c>
      <c r="J6" s="30">
        <v>0.75</v>
      </c>
      <c r="K6" s="100">
        <f t="shared" si="0"/>
        <v>244.91249999999997</v>
      </c>
      <c r="L6" s="32" t="s">
        <v>168</v>
      </c>
    </row>
    <row r="7" spans="1:12" x14ac:dyDescent="0.25">
      <c r="A7" s="80" t="s">
        <v>1920</v>
      </c>
      <c r="B7" s="28" t="s">
        <v>47</v>
      </c>
      <c r="C7" s="6" t="s">
        <v>48</v>
      </c>
      <c r="D7" s="2" t="s">
        <v>809</v>
      </c>
      <c r="E7" s="22" t="s">
        <v>810</v>
      </c>
      <c r="F7" s="28" t="s">
        <v>811</v>
      </c>
      <c r="G7" s="22" t="s">
        <v>812</v>
      </c>
      <c r="H7" s="22" t="s">
        <v>167</v>
      </c>
      <c r="I7" s="29">
        <v>131.94999999999999</v>
      </c>
      <c r="J7" s="30">
        <v>0.75</v>
      </c>
      <c r="K7" s="100">
        <f t="shared" si="0"/>
        <v>230.91249999999997</v>
      </c>
      <c r="L7" s="32" t="s">
        <v>168</v>
      </c>
    </row>
    <row r="8" spans="1:12" x14ac:dyDescent="0.25">
      <c r="A8" s="80" t="s">
        <v>1921</v>
      </c>
      <c r="B8" s="28" t="s">
        <v>47</v>
      </c>
      <c r="C8" s="6" t="s">
        <v>48</v>
      </c>
      <c r="D8" s="2" t="s">
        <v>813</v>
      </c>
      <c r="E8" s="22" t="s">
        <v>810</v>
      </c>
      <c r="F8" s="28" t="s">
        <v>811</v>
      </c>
      <c r="G8" s="22" t="s">
        <v>814</v>
      </c>
      <c r="H8" s="22" t="s">
        <v>167</v>
      </c>
      <c r="I8" s="29">
        <v>142.94999999999999</v>
      </c>
      <c r="J8" s="30">
        <v>0.75</v>
      </c>
      <c r="K8" s="100">
        <f t="shared" si="0"/>
        <v>250.16249999999997</v>
      </c>
      <c r="L8" s="32" t="s">
        <v>168</v>
      </c>
    </row>
    <row r="9" spans="1:12" x14ac:dyDescent="0.25">
      <c r="A9" s="80" t="s">
        <v>1922</v>
      </c>
      <c r="B9" s="28" t="s">
        <v>47</v>
      </c>
      <c r="C9" s="6" t="s">
        <v>347</v>
      </c>
      <c r="D9" s="2" t="s">
        <v>815</v>
      </c>
      <c r="E9" s="22" t="s">
        <v>816</v>
      </c>
      <c r="F9" s="28" t="s">
        <v>817</v>
      </c>
      <c r="G9" s="22" t="s">
        <v>818</v>
      </c>
      <c r="H9" s="22" t="s">
        <v>167</v>
      </c>
      <c r="I9" s="29">
        <v>157.25</v>
      </c>
      <c r="J9" s="30">
        <v>0.75</v>
      </c>
      <c r="K9" s="100">
        <f t="shared" si="0"/>
        <v>275.1875</v>
      </c>
      <c r="L9" s="32" t="s">
        <v>168</v>
      </c>
    </row>
    <row r="10" spans="1:12" x14ac:dyDescent="0.25">
      <c r="A10" s="80" t="s">
        <v>1923</v>
      </c>
      <c r="B10" s="28" t="s">
        <v>47</v>
      </c>
      <c r="C10" s="6" t="s">
        <v>319</v>
      </c>
      <c r="D10" s="2" t="s">
        <v>797</v>
      </c>
      <c r="E10" s="22" t="s">
        <v>816</v>
      </c>
      <c r="F10" s="28" t="s">
        <v>819</v>
      </c>
      <c r="G10" s="22" t="s">
        <v>820</v>
      </c>
      <c r="H10" s="22" t="s">
        <v>167</v>
      </c>
      <c r="I10" s="29">
        <v>36.25</v>
      </c>
      <c r="J10" s="30">
        <v>0.75</v>
      </c>
      <c r="K10" s="100">
        <f t="shared" si="0"/>
        <v>63.4375</v>
      </c>
      <c r="L10" s="32" t="s">
        <v>168</v>
      </c>
    </row>
    <row r="11" spans="1:12" x14ac:dyDescent="0.25">
      <c r="A11" s="80" t="s">
        <v>1924</v>
      </c>
      <c r="B11" s="28" t="s">
        <v>47</v>
      </c>
      <c r="C11" s="6" t="s">
        <v>324</v>
      </c>
      <c r="D11" s="2" t="s">
        <v>821</v>
      </c>
      <c r="E11" s="22" t="s">
        <v>816</v>
      </c>
      <c r="F11" s="28" t="s">
        <v>822</v>
      </c>
      <c r="G11" s="22" t="s">
        <v>823</v>
      </c>
      <c r="H11" s="22" t="s">
        <v>167</v>
      </c>
      <c r="I11" s="29">
        <v>71.45</v>
      </c>
      <c r="J11" s="30">
        <v>0.75</v>
      </c>
      <c r="K11" s="100">
        <f t="shared" si="0"/>
        <v>125.03750000000001</v>
      </c>
      <c r="L11" s="32" t="s">
        <v>168</v>
      </c>
    </row>
    <row r="12" spans="1:12" x14ac:dyDescent="0.25">
      <c r="A12" s="80" t="s">
        <v>1925</v>
      </c>
      <c r="B12" s="28" t="s">
        <v>47</v>
      </c>
      <c r="C12" s="6" t="s">
        <v>324</v>
      </c>
      <c r="D12" s="2" t="s">
        <v>824</v>
      </c>
      <c r="E12" s="22" t="s">
        <v>816</v>
      </c>
      <c r="F12" s="28" t="s">
        <v>825</v>
      </c>
      <c r="G12" s="22" t="s">
        <v>826</v>
      </c>
      <c r="H12" s="22" t="s">
        <v>167</v>
      </c>
      <c r="I12" s="29">
        <v>98.95</v>
      </c>
      <c r="J12" s="30">
        <v>0.75</v>
      </c>
      <c r="K12" s="100">
        <f t="shared" si="0"/>
        <v>173.16249999999999</v>
      </c>
      <c r="L12" s="32" t="s">
        <v>168</v>
      </c>
    </row>
    <row r="13" spans="1:12" x14ac:dyDescent="0.25">
      <c r="A13" s="80" t="s">
        <v>1926</v>
      </c>
      <c r="B13" s="28" t="s">
        <v>47</v>
      </c>
      <c r="C13" s="6" t="s">
        <v>324</v>
      </c>
      <c r="D13" s="2" t="s">
        <v>827</v>
      </c>
      <c r="E13" s="22" t="s">
        <v>816</v>
      </c>
      <c r="F13" s="28" t="s">
        <v>828</v>
      </c>
      <c r="G13" s="22" t="s">
        <v>829</v>
      </c>
      <c r="H13" s="22" t="s">
        <v>167</v>
      </c>
      <c r="I13" s="29">
        <v>120.95</v>
      </c>
      <c r="J13" s="30">
        <v>0.75</v>
      </c>
      <c r="K13" s="100">
        <f t="shared" si="0"/>
        <v>211.66249999999999</v>
      </c>
      <c r="L13" s="32" t="s">
        <v>168</v>
      </c>
    </row>
    <row r="14" spans="1:12" x14ac:dyDescent="0.25">
      <c r="A14" s="80" t="s">
        <v>1927</v>
      </c>
      <c r="B14" s="28" t="s">
        <v>47</v>
      </c>
      <c r="C14" s="6" t="s">
        <v>48</v>
      </c>
      <c r="D14" s="2" t="s">
        <v>830</v>
      </c>
      <c r="E14" s="22" t="s">
        <v>816</v>
      </c>
      <c r="F14" s="28" t="s">
        <v>831</v>
      </c>
      <c r="G14" s="22" t="s">
        <v>832</v>
      </c>
      <c r="H14" s="22" t="s">
        <v>167</v>
      </c>
      <c r="I14" s="29">
        <v>131.94999999999999</v>
      </c>
      <c r="J14" s="30">
        <v>0.75</v>
      </c>
      <c r="K14" s="100">
        <f t="shared" si="0"/>
        <v>230.91249999999997</v>
      </c>
      <c r="L14" s="32" t="s">
        <v>168</v>
      </c>
    </row>
    <row r="15" spans="1:12" x14ac:dyDescent="0.25">
      <c r="A15" s="80" t="s">
        <v>1928</v>
      </c>
      <c r="B15" s="28" t="s">
        <v>47</v>
      </c>
      <c r="C15" s="6" t="s">
        <v>48</v>
      </c>
      <c r="D15" s="2" t="s">
        <v>833</v>
      </c>
      <c r="E15" s="22" t="s">
        <v>816</v>
      </c>
      <c r="F15" s="28" t="s">
        <v>831</v>
      </c>
      <c r="G15" s="22" t="s">
        <v>834</v>
      </c>
      <c r="H15" s="22" t="s">
        <v>167</v>
      </c>
      <c r="I15" s="29">
        <v>142.94999999999999</v>
      </c>
      <c r="J15" s="30">
        <v>0.75</v>
      </c>
      <c r="K15" s="100">
        <f t="shared" si="0"/>
        <v>250.16249999999997</v>
      </c>
      <c r="L15" s="32" t="s">
        <v>168</v>
      </c>
    </row>
    <row r="16" spans="1:12" x14ac:dyDescent="0.25">
      <c r="A16" s="80" t="s">
        <v>1929</v>
      </c>
      <c r="B16" s="28" t="s">
        <v>47</v>
      </c>
      <c r="C16" s="6" t="s">
        <v>319</v>
      </c>
      <c r="D16" s="2" t="s">
        <v>835</v>
      </c>
      <c r="E16" s="22" t="s">
        <v>836</v>
      </c>
      <c r="F16" s="28" t="s">
        <v>837</v>
      </c>
      <c r="G16" s="22" t="s">
        <v>838</v>
      </c>
      <c r="H16" s="22" t="s">
        <v>167</v>
      </c>
      <c r="I16" s="29">
        <v>54.95</v>
      </c>
      <c r="J16" s="30">
        <v>0.75</v>
      </c>
      <c r="K16" s="100">
        <f t="shared" si="0"/>
        <v>96.162500000000009</v>
      </c>
      <c r="L16" s="32" t="s">
        <v>168</v>
      </c>
    </row>
    <row r="17" spans="1:12" x14ac:dyDescent="0.25">
      <c r="A17" s="80" t="s">
        <v>1930</v>
      </c>
      <c r="B17" s="28" t="s">
        <v>47</v>
      </c>
      <c r="C17" s="6" t="s">
        <v>324</v>
      </c>
      <c r="D17" s="2" t="s">
        <v>839</v>
      </c>
      <c r="E17" s="22" t="s">
        <v>836</v>
      </c>
      <c r="F17" s="28" t="s">
        <v>840</v>
      </c>
      <c r="G17" s="22" t="s">
        <v>841</v>
      </c>
      <c r="H17" s="22" t="s">
        <v>167</v>
      </c>
      <c r="I17" s="29">
        <v>153.94999999999999</v>
      </c>
      <c r="J17" s="30">
        <v>0.75</v>
      </c>
      <c r="K17" s="100">
        <f t="shared" si="0"/>
        <v>269.41249999999997</v>
      </c>
      <c r="L17" s="32" t="s">
        <v>168</v>
      </c>
    </row>
    <row r="18" spans="1:12" x14ac:dyDescent="0.25">
      <c r="A18" s="80" t="s">
        <v>1931</v>
      </c>
      <c r="B18" s="28" t="s">
        <v>47</v>
      </c>
      <c r="C18" s="6" t="s">
        <v>324</v>
      </c>
      <c r="D18" s="2" t="s">
        <v>842</v>
      </c>
      <c r="E18" s="22" t="s">
        <v>836</v>
      </c>
      <c r="F18" s="28" t="s">
        <v>843</v>
      </c>
      <c r="G18" s="22" t="s">
        <v>844</v>
      </c>
      <c r="H18" s="22" t="s">
        <v>167</v>
      </c>
      <c r="I18" s="29">
        <v>186.95</v>
      </c>
      <c r="J18" s="30">
        <v>0.75</v>
      </c>
      <c r="K18" s="100">
        <f t="shared" si="0"/>
        <v>327.16249999999997</v>
      </c>
      <c r="L18" s="32" t="s">
        <v>168</v>
      </c>
    </row>
    <row r="19" spans="1:12" x14ac:dyDescent="0.25">
      <c r="A19" s="80" t="s">
        <v>1932</v>
      </c>
      <c r="B19" s="28" t="s">
        <v>47</v>
      </c>
      <c r="C19" s="6" t="s">
        <v>324</v>
      </c>
      <c r="D19" s="2" t="s">
        <v>845</v>
      </c>
      <c r="E19" s="22" t="s">
        <v>836</v>
      </c>
      <c r="F19" s="28" t="s">
        <v>846</v>
      </c>
      <c r="G19" s="22" t="s">
        <v>847</v>
      </c>
      <c r="H19" s="22" t="s">
        <v>167</v>
      </c>
      <c r="I19" s="29">
        <v>164.95</v>
      </c>
      <c r="J19" s="30">
        <v>0.75</v>
      </c>
      <c r="K19" s="100">
        <f t="shared" si="0"/>
        <v>288.66249999999997</v>
      </c>
      <c r="L19" s="32" t="s">
        <v>168</v>
      </c>
    </row>
    <row r="20" spans="1:12" x14ac:dyDescent="0.25">
      <c r="A20" s="6" t="s">
        <v>1933</v>
      </c>
      <c r="B20" s="28" t="s">
        <v>47</v>
      </c>
      <c r="C20" s="6" t="s">
        <v>347</v>
      </c>
      <c r="D20" s="2" t="s">
        <v>848</v>
      </c>
      <c r="E20" s="22" t="s">
        <v>836</v>
      </c>
      <c r="F20" s="28" t="s">
        <v>849</v>
      </c>
      <c r="G20" s="33" t="s">
        <v>850</v>
      </c>
      <c r="H20" s="22" t="s">
        <v>167</v>
      </c>
      <c r="I20" s="29">
        <v>224.95</v>
      </c>
      <c r="J20" s="30">
        <v>0.75</v>
      </c>
      <c r="K20" s="100">
        <f t="shared" si="0"/>
        <v>393.66249999999997</v>
      </c>
      <c r="L20" s="32" t="s">
        <v>168</v>
      </c>
    </row>
    <row r="21" spans="1:12" x14ac:dyDescent="0.25">
      <c r="A21" s="80" t="s">
        <v>1934</v>
      </c>
      <c r="B21" s="28" t="s">
        <v>47</v>
      </c>
      <c r="C21" s="6" t="s">
        <v>48</v>
      </c>
      <c r="D21" s="2" t="s">
        <v>830</v>
      </c>
      <c r="E21" s="22" t="s">
        <v>851</v>
      </c>
      <c r="F21" s="28" t="s">
        <v>852</v>
      </c>
      <c r="G21" s="22" t="s">
        <v>853</v>
      </c>
      <c r="H21" s="22" t="s">
        <v>167</v>
      </c>
      <c r="I21" s="29">
        <v>219.95</v>
      </c>
      <c r="J21" s="30">
        <v>0.75</v>
      </c>
      <c r="K21" s="100">
        <f t="shared" si="0"/>
        <v>384.91249999999997</v>
      </c>
      <c r="L21" s="32" t="s">
        <v>168</v>
      </c>
    </row>
    <row r="22" spans="1:12" x14ac:dyDescent="0.25">
      <c r="A22" s="80" t="s">
        <v>1935</v>
      </c>
      <c r="B22" s="28" t="s">
        <v>47</v>
      </c>
      <c r="C22" s="6" t="s">
        <v>48</v>
      </c>
      <c r="D22" s="2" t="s">
        <v>833</v>
      </c>
      <c r="E22" s="22" t="s">
        <v>851</v>
      </c>
      <c r="F22" s="28" t="s">
        <v>852</v>
      </c>
      <c r="G22" s="22" t="s">
        <v>854</v>
      </c>
      <c r="H22" s="22" t="s">
        <v>167</v>
      </c>
      <c r="I22" s="29">
        <v>230.95</v>
      </c>
      <c r="J22" s="30">
        <v>0.75</v>
      </c>
      <c r="K22" s="100">
        <f t="shared" si="0"/>
        <v>404.16249999999997</v>
      </c>
      <c r="L22" s="32" t="s">
        <v>168</v>
      </c>
    </row>
    <row r="23" spans="1:12" x14ac:dyDescent="0.25">
      <c r="A23" s="80" t="s">
        <v>1936</v>
      </c>
      <c r="B23" s="28" t="s">
        <v>47</v>
      </c>
      <c r="C23" s="6" t="s">
        <v>48</v>
      </c>
      <c r="D23" s="2" t="s">
        <v>855</v>
      </c>
      <c r="E23" s="22" t="s">
        <v>851</v>
      </c>
      <c r="F23" s="28" t="s">
        <v>852</v>
      </c>
      <c r="G23" s="22" t="s">
        <v>856</v>
      </c>
      <c r="H23" s="22" t="s">
        <v>167</v>
      </c>
      <c r="I23" s="29">
        <v>258.45</v>
      </c>
      <c r="J23" s="30">
        <v>0.75</v>
      </c>
      <c r="K23" s="100">
        <f t="shared" si="0"/>
        <v>452.28749999999997</v>
      </c>
      <c r="L23" s="32" t="s">
        <v>168</v>
      </c>
    </row>
    <row r="24" spans="1:12" x14ac:dyDescent="0.25">
      <c r="A24" s="6" t="s">
        <v>1937</v>
      </c>
      <c r="B24" s="22" t="s">
        <v>163</v>
      </c>
      <c r="C24" s="6" t="s">
        <v>48</v>
      </c>
      <c r="D24" s="28" t="s">
        <v>857</v>
      </c>
      <c r="E24" s="22" t="s">
        <v>858</v>
      </c>
      <c r="F24" s="28" t="s">
        <v>859</v>
      </c>
      <c r="G24" s="33" t="s">
        <v>860</v>
      </c>
      <c r="H24" s="22" t="s">
        <v>167</v>
      </c>
      <c r="I24" s="29">
        <v>164.95</v>
      </c>
      <c r="J24" s="30">
        <v>0.75</v>
      </c>
      <c r="K24" s="100">
        <f t="shared" si="0"/>
        <v>288.66249999999997</v>
      </c>
      <c r="L24" s="32" t="s">
        <v>168</v>
      </c>
    </row>
    <row r="25" spans="1:12" x14ac:dyDescent="0.25">
      <c r="A25" s="6" t="s">
        <v>1938</v>
      </c>
      <c r="B25" s="22" t="s">
        <v>163</v>
      </c>
      <c r="C25" s="6" t="s">
        <v>861</v>
      </c>
      <c r="D25" s="28" t="s">
        <v>862</v>
      </c>
      <c r="E25" s="22" t="s">
        <v>858</v>
      </c>
      <c r="F25" s="28" t="s">
        <v>863</v>
      </c>
      <c r="G25" s="33" t="s">
        <v>864</v>
      </c>
      <c r="H25" s="22" t="s">
        <v>167</v>
      </c>
      <c r="I25" s="29">
        <v>142.94999999999999</v>
      </c>
      <c r="J25" s="30">
        <v>0.75</v>
      </c>
      <c r="K25" s="100">
        <f t="shared" si="0"/>
        <v>250.16249999999997</v>
      </c>
      <c r="L25" s="32" t="s">
        <v>168</v>
      </c>
    </row>
    <row r="26" spans="1:12" x14ac:dyDescent="0.25">
      <c r="A26" s="80" t="s">
        <v>1939</v>
      </c>
      <c r="B26" s="22" t="s">
        <v>163</v>
      </c>
      <c r="C26" s="6" t="s">
        <v>164</v>
      </c>
      <c r="D26" s="28" t="s">
        <v>865</v>
      </c>
      <c r="E26" s="22" t="s">
        <v>858</v>
      </c>
      <c r="F26" s="28" t="s">
        <v>866</v>
      </c>
      <c r="G26" s="22" t="s">
        <v>867</v>
      </c>
      <c r="H26" s="22" t="s">
        <v>167</v>
      </c>
      <c r="I26" s="29">
        <v>54.95</v>
      </c>
      <c r="J26" s="30">
        <v>0.75</v>
      </c>
      <c r="K26" s="100">
        <f t="shared" si="0"/>
        <v>96.162500000000009</v>
      </c>
      <c r="L26" s="32" t="s">
        <v>168</v>
      </c>
    </row>
    <row r="27" spans="1:12" x14ac:dyDescent="0.25">
      <c r="A27" s="6" t="s">
        <v>1940</v>
      </c>
      <c r="B27" s="22" t="s">
        <v>163</v>
      </c>
      <c r="C27" s="6" t="s">
        <v>146</v>
      </c>
      <c r="D27" s="28" t="s">
        <v>868</v>
      </c>
      <c r="E27" s="22" t="s">
        <v>869</v>
      </c>
      <c r="F27" s="28" t="s">
        <v>870</v>
      </c>
      <c r="G27" s="33" t="s">
        <v>871</v>
      </c>
      <c r="H27" s="22" t="s">
        <v>167</v>
      </c>
      <c r="I27" s="29">
        <v>15.25</v>
      </c>
      <c r="J27" s="30">
        <v>0.75</v>
      </c>
      <c r="K27" s="100">
        <f t="shared" si="0"/>
        <v>26.6875</v>
      </c>
      <c r="L27" s="32" t="s">
        <v>394</v>
      </c>
    </row>
    <row r="28" spans="1:12" x14ac:dyDescent="0.25">
      <c r="A28" s="6" t="s">
        <v>1941</v>
      </c>
      <c r="B28" s="22" t="s">
        <v>163</v>
      </c>
      <c r="C28" s="6" t="s">
        <v>146</v>
      </c>
      <c r="D28" s="28" t="s">
        <v>868</v>
      </c>
      <c r="E28" s="22" t="s">
        <v>872</v>
      </c>
      <c r="F28" s="28" t="s">
        <v>873</v>
      </c>
      <c r="G28" s="33" t="s">
        <v>874</v>
      </c>
      <c r="H28" s="22" t="s">
        <v>167</v>
      </c>
      <c r="I28" s="29">
        <v>17.75</v>
      </c>
      <c r="J28" s="30">
        <v>0.75</v>
      </c>
      <c r="K28" s="100">
        <f t="shared" si="0"/>
        <v>31.0625</v>
      </c>
      <c r="L28" s="32" t="s">
        <v>394</v>
      </c>
    </row>
    <row r="29" spans="1:12" x14ac:dyDescent="0.25">
      <c r="A29" s="6" t="s">
        <v>1942</v>
      </c>
      <c r="B29" s="28" t="s">
        <v>47</v>
      </c>
      <c r="C29" s="6" t="s">
        <v>875</v>
      </c>
      <c r="D29" s="22" t="s">
        <v>876</v>
      </c>
      <c r="E29" s="22" t="s">
        <v>876</v>
      </c>
      <c r="F29" s="28" t="s">
        <v>877</v>
      </c>
      <c r="G29" s="28" t="s">
        <v>878</v>
      </c>
      <c r="H29" s="22" t="s">
        <v>167</v>
      </c>
      <c r="I29" s="29">
        <v>415</v>
      </c>
      <c r="J29" s="30">
        <v>0.75</v>
      </c>
      <c r="K29" s="100">
        <f t="shared" si="0"/>
        <v>726.25</v>
      </c>
      <c r="L29" s="32" t="s">
        <v>394</v>
      </c>
    </row>
    <row r="30" spans="1:12" x14ac:dyDescent="0.25">
      <c r="A30" s="80" t="s">
        <v>1943</v>
      </c>
      <c r="B30" s="28" t="s">
        <v>47</v>
      </c>
      <c r="C30" s="6" t="s">
        <v>875</v>
      </c>
      <c r="D30" s="22" t="s">
        <v>876</v>
      </c>
      <c r="E30" s="22" t="s">
        <v>876</v>
      </c>
      <c r="F30" s="28" t="s">
        <v>879</v>
      </c>
      <c r="G30" s="28" t="s">
        <v>880</v>
      </c>
      <c r="H30" s="22" t="s">
        <v>167</v>
      </c>
      <c r="I30" s="29">
        <v>450</v>
      </c>
      <c r="J30" s="30">
        <v>0.75</v>
      </c>
      <c r="K30" s="100">
        <f t="shared" si="0"/>
        <v>787.5</v>
      </c>
      <c r="L30" s="32" t="s">
        <v>394</v>
      </c>
    </row>
    <row r="31" spans="1:12" x14ac:dyDescent="0.25">
      <c r="A31" s="80" t="s">
        <v>1944</v>
      </c>
      <c r="B31" s="28" t="s">
        <v>47</v>
      </c>
      <c r="C31" s="6" t="s">
        <v>875</v>
      </c>
      <c r="D31" s="22" t="s">
        <v>876</v>
      </c>
      <c r="E31" s="22" t="s">
        <v>876</v>
      </c>
      <c r="F31" s="28" t="s">
        <v>881</v>
      </c>
      <c r="G31" s="28" t="s">
        <v>882</v>
      </c>
      <c r="H31" s="22" t="s">
        <v>167</v>
      </c>
      <c r="I31" s="29">
        <v>490</v>
      </c>
      <c r="J31" s="30">
        <v>0.75</v>
      </c>
      <c r="K31" s="100">
        <f t="shared" si="0"/>
        <v>857.5</v>
      </c>
      <c r="L31" s="32" t="s">
        <v>394</v>
      </c>
    </row>
    <row r="32" spans="1:12" x14ac:dyDescent="0.25">
      <c r="A32" s="80" t="s">
        <v>1945</v>
      </c>
      <c r="B32" s="28" t="s">
        <v>47</v>
      </c>
      <c r="C32" s="6" t="s">
        <v>875</v>
      </c>
      <c r="D32" s="22" t="s">
        <v>876</v>
      </c>
      <c r="E32" s="22" t="s">
        <v>876</v>
      </c>
      <c r="F32" s="28" t="s">
        <v>883</v>
      </c>
      <c r="G32" s="28" t="s">
        <v>884</v>
      </c>
      <c r="H32" s="22" t="s">
        <v>167</v>
      </c>
      <c r="I32" s="29">
        <v>565</v>
      </c>
      <c r="J32" s="30">
        <v>0.75</v>
      </c>
      <c r="K32" s="100">
        <f t="shared" si="0"/>
        <v>988.75</v>
      </c>
      <c r="L32" s="32" t="s">
        <v>394</v>
      </c>
    </row>
    <row r="33" spans="1:12" x14ac:dyDescent="0.25">
      <c r="A33" s="80" t="s">
        <v>1946</v>
      </c>
      <c r="B33" s="28" t="s">
        <v>47</v>
      </c>
      <c r="C33" s="6" t="s">
        <v>875</v>
      </c>
      <c r="D33" s="22" t="s">
        <v>885</v>
      </c>
      <c r="E33" s="22" t="s">
        <v>885</v>
      </c>
      <c r="F33" s="28" t="s">
        <v>886</v>
      </c>
      <c r="G33" s="28" t="s">
        <v>887</v>
      </c>
      <c r="H33" s="22" t="s">
        <v>167</v>
      </c>
      <c r="I33" s="29">
        <v>165</v>
      </c>
      <c r="J33" s="30">
        <v>0.75</v>
      </c>
      <c r="K33" s="100">
        <f t="shared" si="0"/>
        <v>288.75</v>
      </c>
      <c r="L33" s="32" t="s">
        <v>394</v>
      </c>
    </row>
    <row r="34" spans="1:12" x14ac:dyDescent="0.25">
      <c r="A34" s="80" t="s">
        <v>1947</v>
      </c>
      <c r="B34" s="28" t="s">
        <v>47</v>
      </c>
      <c r="C34" s="6" t="s">
        <v>875</v>
      </c>
      <c r="D34" s="22" t="s">
        <v>885</v>
      </c>
      <c r="E34" s="22" t="s">
        <v>885</v>
      </c>
      <c r="F34" s="28" t="s">
        <v>888</v>
      </c>
      <c r="G34" s="28" t="s">
        <v>889</v>
      </c>
      <c r="H34" s="22" t="s">
        <v>167</v>
      </c>
      <c r="I34" s="29">
        <v>200</v>
      </c>
      <c r="J34" s="30">
        <v>0.75</v>
      </c>
      <c r="K34" s="100">
        <f t="shared" si="0"/>
        <v>350</v>
      </c>
      <c r="L34" s="32" t="s">
        <v>394</v>
      </c>
    </row>
    <row r="35" spans="1:12" x14ac:dyDescent="0.25">
      <c r="A35" s="80" t="s">
        <v>1948</v>
      </c>
      <c r="B35" s="28" t="s">
        <v>47</v>
      </c>
      <c r="C35" s="6" t="s">
        <v>875</v>
      </c>
      <c r="D35" s="22" t="s">
        <v>885</v>
      </c>
      <c r="E35" s="22" t="s">
        <v>885</v>
      </c>
      <c r="F35" s="28" t="s">
        <v>890</v>
      </c>
      <c r="G35" s="28" t="s">
        <v>891</v>
      </c>
      <c r="H35" s="22" t="s">
        <v>167</v>
      </c>
      <c r="I35" s="29">
        <v>240</v>
      </c>
      <c r="J35" s="30">
        <v>0.75</v>
      </c>
      <c r="K35" s="100">
        <f t="shared" si="0"/>
        <v>420</v>
      </c>
      <c r="L35" s="32" t="s">
        <v>394</v>
      </c>
    </row>
    <row r="36" spans="1:12" x14ac:dyDescent="0.25">
      <c r="A36" s="80" t="s">
        <v>1949</v>
      </c>
      <c r="B36" s="28" t="s">
        <v>47</v>
      </c>
      <c r="C36" s="6" t="s">
        <v>875</v>
      </c>
      <c r="D36" s="22" t="s">
        <v>885</v>
      </c>
      <c r="E36" s="22" t="s">
        <v>885</v>
      </c>
      <c r="F36" s="28" t="s">
        <v>892</v>
      </c>
      <c r="G36" s="28" t="s">
        <v>893</v>
      </c>
      <c r="H36" s="22" t="s">
        <v>167</v>
      </c>
      <c r="I36" s="29">
        <v>315</v>
      </c>
      <c r="J36" s="30">
        <v>0.75</v>
      </c>
      <c r="K36" s="100">
        <f t="shared" si="0"/>
        <v>551.25</v>
      </c>
      <c r="L36" s="32" t="s">
        <v>394</v>
      </c>
    </row>
    <row r="37" spans="1:12" x14ac:dyDescent="0.25">
      <c r="A37" s="80" t="s">
        <v>1950</v>
      </c>
      <c r="B37" s="28" t="s">
        <v>47</v>
      </c>
      <c r="C37" s="6" t="s">
        <v>875</v>
      </c>
      <c r="D37" s="22" t="s">
        <v>894</v>
      </c>
      <c r="E37" s="22" t="s">
        <v>894</v>
      </c>
      <c r="F37" s="28" t="s">
        <v>895</v>
      </c>
      <c r="G37" s="28" t="s">
        <v>896</v>
      </c>
      <c r="H37" s="22" t="s">
        <v>167</v>
      </c>
      <c r="I37" s="29">
        <v>295</v>
      </c>
      <c r="J37" s="30">
        <v>0.75</v>
      </c>
      <c r="K37" s="100">
        <f t="shared" si="0"/>
        <v>516.25</v>
      </c>
      <c r="L37" s="32" t="s">
        <v>394</v>
      </c>
    </row>
    <row r="38" spans="1:12" x14ac:dyDescent="0.25">
      <c r="A38" s="80" t="s">
        <v>1951</v>
      </c>
      <c r="B38" s="28" t="s">
        <v>47</v>
      </c>
      <c r="C38" s="6" t="s">
        <v>875</v>
      </c>
      <c r="D38" s="22" t="s">
        <v>894</v>
      </c>
      <c r="E38" s="22" t="s">
        <v>894</v>
      </c>
      <c r="F38" s="28" t="s">
        <v>897</v>
      </c>
      <c r="G38" s="28" t="s">
        <v>898</v>
      </c>
      <c r="H38" s="22" t="s">
        <v>167</v>
      </c>
      <c r="I38" s="29">
        <v>330</v>
      </c>
      <c r="J38" s="30">
        <v>0.75</v>
      </c>
      <c r="K38" s="100">
        <f t="shared" si="0"/>
        <v>577.5</v>
      </c>
      <c r="L38" s="32" t="s">
        <v>394</v>
      </c>
    </row>
    <row r="39" spans="1:12" x14ac:dyDescent="0.25">
      <c r="A39" s="80" t="s">
        <v>1952</v>
      </c>
      <c r="B39" s="28" t="s">
        <v>47</v>
      </c>
      <c r="C39" s="6" t="s">
        <v>875</v>
      </c>
      <c r="D39" s="22" t="s">
        <v>894</v>
      </c>
      <c r="E39" s="22" t="s">
        <v>894</v>
      </c>
      <c r="F39" s="28" t="s">
        <v>899</v>
      </c>
      <c r="G39" s="28" t="s">
        <v>900</v>
      </c>
      <c r="H39" s="22" t="s">
        <v>167</v>
      </c>
      <c r="I39" s="29">
        <v>370</v>
      </c>
      <c r="J39" s="30">
        <v>0.75</v>
      </c>
      <c r="K39" s="100">
        <f t="shared" si="0"/>
        <v>647.5</v>
      </c>
      <c r="L39" s="32" t="s">
        <v>394</v>
      </c>
    </row>
    <row r="40" spans="1:12" x14ac:dyDescent="0.25">
      <c r="A40" s="80" t="s">
        <v>1953</v>
      </c>
      <c r="B40" s="28" t="s">
        <v>47</v>
      </c>
      <c r="C40" s="6" t="s">
        <v>875</v>
      </c>
      <c r="D40" s="22" t="s">
        <v>894</v>
      </c>
      <c r="E40" s="22" t="s">
        <v>894</v>
      </c>
      <c r="F40" s="28" t="s">
        <v>901</v>
      </c>
      <c r="G40" s="28" t="s">
        <v>902</v>
      </c>
      <c r="H40" s="22" t="s">
        <v>167</v>
      </c>
      <c r="I40" s="29">
        <v>445</v>
      </c>
      <c r="J40" s="30">
        <v>0.75</v>
      </c>
      <c r="K40" s="100">
        <f t="shared" si="0"/>
        <v>778.75</v>
      </c>
      <c r="L40" s="32" t="s">
        <v>394</v>
      </c>
    </row>
    <row r="41" spans="1:12" x14ac:dyDescent="0.25">
      <c r="A41" s="80" t="s">
        <v>1954</v>
      </c>
      <c r="B41" s="28" t="s">
        <v>47</v>
      </c>
      <c r="C41" s="6" t="s">
        <v>875</v>
      </c>
      <c r="D41" s="22" t="s">
        <v>903</v>
      </c>
      <c r="E41" s="22" t="s">
        <v>903</v>
      </c>
      <c r="F41" s="28" t="s">
        <v>904</v>
      </c>
      <c r="G41" s="28" t="s">
        <v>905</v>
      </c>
      <c r="H41" s="22" t="s">
        <v>167</v>
      </c>
      <c r="I41" s="29">
        <v>235</v>
      </c>
      <c r="J41" s="30">
        <v>0.75</v>
      </c>
      <c r="K41" s="100">
        <f t="shared" si="0"/>
        <v>411.25</v>
      </c>
      <c r="L41" s="32" t="s">
        <v>394</v>
      </c>
    </row>
    <row r="42" spans="1:12" x14ac:dyDescent="0.25">
      <c r="A42" s="80" t="s">
        <v>1955</v>
      </c>
      <c r="B42" s="28" t="s">
        <v>47</v>
      </c>
      <c r="C42" s="6" t="s">
        <v>875</v>
      </c>
      <c r="D42" s="22" t="s">
        <v>903</v>
      </c>
      <c r="E42" s="22" t="s">
        <v>903</v>
      </c>
      <c r="F42" s="28" t="s">
        <v>906</v>
      </c>
      <c r="G42" s="28" t="s">
        <v>907</v>
      </c>
      <c r="H42" s="22" t="s">
        <v>167</v>
      </c>
      <c r="I42" s="29">
        <v>270</v>
      </c>
      <c r="J42" s="30">
        <v>0.75</v>
      </c>
      <c r="K42" s="100">
        <f t="shared" si="0"/>
        <v>472.5</v>
      </c>
      <c r="L42" s="32" t="s">
        <v>394</v>
      </c>
    </row>
    <row r="43" spans="1:12" x14ac:dyDescent="0.25">
      <c r="A43" s="80" t="s">
        <v>1956</v>
      </c>
      <c r="B43" s="28" t="s">
        <v>47</v>
      </c>
      <c r="C43" s="6" t="s">
        <v>875</v>
      </c>
      <c r="D43" s="22" t="s">
        <v>903</v>
      </c>
      <c r="E43" s="22" t="s">
        <v>903</v>
      </c>
      <c r="F43" s="28" t="s">
        <v>908</v>
      </c>
      <c r="G43" s="28" t="s">
        <v>909</v>
      </c>
      <c r="H43" s="22" t="s">
        <v>167</v>
      </c>
      <c r="I43" s="29">
        <v>310</v>
      </c>
      <c r="J43" s="30">
        <v>0.75</v>
      </c>
      <c r="K43" s="100">
        <f t="shared" si="0"/>
        <v>542.5</v>
      </c>
      <c r="L43" s="32" t="s">
        <v>394</v>
      </c>
    </row>
    <row r="44" spans="1:12" x14ac:dyDescent="0.25">
      <c r="A44" s="80" t="s">
        <v>1957</v>
      </c>
      <c r="B44" s="28" t="s">
        <v>47</v>
      </c>
      <c r="C44" s="6" t="s">
        <v>875</v>
      </c>
      <c r="D44" s="22" t="s">
        <v>903</v>
      </c>
      <c r="E44" s="22" t="s">
        <v>903</v>
      </c>
      <c r="F44" s="28" t="s">
        <v>910</v>
      </c>
      <c r="G44" s="28" t="s">
        <v>911</v>
      </c>
      <c r="H44" s="22" t="s">
        <v>167</v>
      </c>
      <c r="I44" s="29">
        <v>385</v>
      </c>
      <c r="J44" s="30">
        <v>0.75</v>
      </c>
      <c r="K44" s="100">
        <f t="shared" si="0"/>
        <v>673.75</v>
      </c>
      <c r="L44" s="32" t="s">
        <v>394</v>
      </c>
    </row>
    <row r="45" spans="1:12" x14ac:dyDescent="0.25">
      <c r="A45" s="80" t="s">
        <v>1958</v>
      </c>
      <c r="B45" s="28" t="s">
        <v>47</v>
      </c>
      <c r="C45" s="28" t="s">
        <v>912</v>
      </c>
      <c r="D45" s="22" t="s">
        <v>913</v>
      </c>
      <c r="E45" s="22" t="s">
        <v>913</v>
      </c>
      <c r="F45" s="28" t="s">
        <v>914</v>
      </c>
      <c r="G45" s="28" t="s">
        <v>915</v>
      </c>
      <c r="H45" s="22" t="s">
        <v>167</v>
      </c>
      <c r="I45" s="29">
        <v>30</v>
      </c>
      <c r="J45" s="30">
        <v>0.75</v>
      </c>
      <c r="K45" s="100">
        <f t="shared" si="0"/>
        <v>52.5</v>
      </c>
      <c r="L45" s="32" t="s">
        <v>394</v>
      </c>
    </row>
    <row r="46" spans="1:12" x14ac:dyDescent="0.25">
      <c r="A46" s="80" t="s">
        <v>1959</v>
      </c>
      <c r="B46" s="28" t="s">
        <v>47</v>
      </c>
      <c r="C46" s="28" t="s">
        <v>912</v>
      </c>
      <c r="D46" s="22" t="s">
        <v>913</v>
      </c>
      <c r="E46" s="22" t="s">
        <v>913</v>
      </c>
      <c r="F46" s="28" t="s">
        <v>916</v>
      </c>
      <c r="G46" s="28" t="s">
        <v>917</v>
      </c>
      <c r="H46" s="22" t="s">
        <v>167</v>
      </c>
      <c r="I46" s="29">
        <v>40</v>
      </c>
      <c r="J46" s="30">
        <v>0.75</v>
      </c>
      <c r="K46" s="100">
        <f t="shared" si="0"/>
        <v>70</v>
      </c>
      <c r="L46" s="32" t="s">
        <v>394</v>
      </c>
    </row>
    <row r="47" spans="1:12" x14ac:dyDescent="0.25">
      <c r="A47" s="80" t="s">
        <v>1960</v>
      </c>
      <c r="B47" s="28" t="s">
        <v>47</v>
      </c>
      <c r="C47" s="28" t="s">
        <v>912</v>
      </c>
      <c r="D47" s="22" t="s">
        <v>913</v>
      </c>
      <c r="E47" s="22" t="s">
        <v>913</v>
      </c>
      <c r="F47" s="28" t="s">
        <v>918</v>
      </c>
      <c r="G47" s="28" t="s">
        <v>919</v>
      </c>
      <c r="H47" s="22" t="s">
        <v>167</v>
      </c>
      <c r="I47" s="29">
        <v>50</v>
      </c>
      <c r="J47" s="30">
        <v>0.75</v>
      </c>
      <c r="K47" s="100">
        <f t="shared" si="0"/>
        <v>87.5</v>
      </c>
      <c r="L47" s="32" t="s">
        <v>394</v>
      </c>
    </row>
    <row r="48" spans="1:12" x14ac:dyDescent="0.25">
      <c r="A48" s="80" t="s">
        <v>1961</v>
      </c>
      <c r="B48" s="28" t="s">
        <v>47</v>
      </c>
      <c r="C48" s="28" t="s">
        <v>912</v>
      </c>
      <c r="D48" s="22" t="s">
        <v>913</v>
      </c>
      <c r="E48" s="22" t="s">
        <v>913</v>
      </c>
      <c r="F48" s="28" t="s">
        <v>920</v>
      </c>
      <c r="G48" s="28" t="s">
        <v>921</v>
      </c>
      <c r="H48" s="22" t="s">
        <v>167</v>
      </c>
      <c r="I48" s="29">
        <v>60</v>
      </c>
      <c r="J48" s="30">
        <v>0.75</v>
      </c>
      <c r="K48" s="100">
        <f t="shared" si="0"/>
        <v>105</v>
      </c>
      <c r="L48" s="32" t="s">
        <v>394</v>
      </c>
    </row>
    <row r="49" spans="1:12" x14ac:dyDescent="0.25">
      <c r="A49" s="80" t="s">
        <v>1962</v>
      </c>
      <c r="B49" s="28" t="s">
        <v>47</v>
      </c>
      <c r="C49" s="28" t="s">
        <v>912</v>
      </c>
      <c r="D49" s="22" t="s">
        <v>922</v>
      </c>
      <c r="E49" s="22" t="s">
        <v>922</v>
      </c>
      <c r="F49" s="28" t="s">
        <v>923</v>
      </c>
      <c r="G49" s="28" t="s">
        <v>924</v>
      </c>
      <c r="H49" s="22" t="s">
        <v>167</v>
      </c>
      <c r="I49" s="29">
        <v>30</v>
      </c>
      <c r="J49" s="30">
        <v>0.75</v>
      </c>
      <c r="K49" s="100">
        <f t="shared" si="0"/>
        <v>52.5</v>
      </c>
      <c r="L49" s="32" t="s">
        <v>394</v>
      </c>
    </row>
    <row r="50" spans="1:12" x14ac:dyDescent="0.25">
      <c r="A50" s="80" t="s">
        <v>1963</v>
      </c>
      <c r="B50" s="28" t="s">
        <v>47</v>
      </c>
      <c r="C50" s="28" t="s">
        <v>912</v>
      </c>
      <c r="D50" s="22" t="s">
        <v>922</v>
      </c>
      <c r="E50" s="22" t="s">
        <v>922</v>
      </c>
      <c r="F50" s="28" t="s">
        <v>925</v>
      </c>
      <c r="G50" s="28" t="s">
        <v>926</v>
      </c>
      <c r="H50" s="22" t="s">
        <v>167</v>
      </c>
      <c r="I50" s="29">
        <v>40</v>
      </c>
      <c r="J50" s="30">
        <v>0.75</v>
      </c>
      <c r="K50" s="100">
        <f t="shared" si="0"/>
        <v>70</v>
      </c>
      <c r="L50" s="32" t="s">
        <v>394</v>
      </c>
    </row>
    <row r="51" spans="1:12" x14ac:dyDescent="0.25">
      <c r="A51" s="80" t="s">
        <v>1964</v>
      </c>
      <c r="B51" s="28" t="s">
        <v>47</v>
      </c>
      <c r="C51" s="28" t="s">
        <v>912</v>
      </c>
      <c r="D51" s="22" t="s">
        <v>922</v>
      </c>
      <c r="E51" s="22" t="s">
        <v>922</v>
      </c>
      <c r="F51" s="28" t="s">
        <v>927</v>
      </c>
      <c r="G51" s="28" t="s">
        <v>928</v>
      </c>
      <c r="H51" s="22" t="s">
        <v>167</v>
      </c>
      <c r="I51" s="29">
        <v>50</v>
      </c>
      <c r="J51" s="30">
        <v>0.75</v>
      </c>
      <c r="K51" s="100">
        <f t="shared" si="0"/>
        <v>87.5</v>
      </c>
      <c r="L51" s="32" t="s">
        <v>394</v>
      </c>
    </row>
    <row r="52" spans="1:12" x14ac:dyDescent="0.25">
      <c r="A52" s="80" t="s">
        <v>1965</v>
      </c>
      <c r="B52" s="28" t="s">
        <v>47</v>
      </c>
      <c r="C52" s="28" t="s">
        <v>912</v>
      </c>
      <c r="D52" s="22" t="s">
        <v>922</v>
      </c>
      <c r="E52" s="22" t="s">
        <v>922</v>
      </c>
      <c r="F52" s="28" t="s">
        <v>929</v>
      </c>
      <c r="G52" s="28" t="s">
        <v>930</v>
      </c>
      <c r="H52" s="22" t="s">
        <v>167</v>
      </c>
      <c r="I52" s="29">
        <v>60</v>
      </c>
      <c r="J52" s="30">
        <v>0.75</v>
      </c>
      <c r="K52" s="100">
        <f t="shared" si="0"/>
        <v>105</v>
      </c>
      <c r="L52" s="32" t="s">
        <v>394</v>
      </c>
    </row>
    <row r="53" spans="1:12" x14ac:dyDescent="0.25">
      <c r="A53" s="80" t="s">
        <v>1966</v>
      </c>
      <c r="B53" s="28" t="s">
        <v>47</v>
      </c>
      <c r="C53" s="28" t="s">
        <v>912</v>
      </c>
      <c r="D53" s="22" t="s">
        <v>931</v>
      </c>
      <c r="E53" s="22" t="s">
        <v>931</v>
      </c>
      <c r="F53" s="28" t="s">
        <v>932</v>
      </c>
      <c r="G53" s="28" t="s">
        <v>933</v>
      </c>
      <c r="H53" s="22" t="s">
        <v>167</v>
      </c>
      <c r="I53" s="29">
        <v>30</v>
      </c>
      <c r="J53" s="30">
        <v>0.75</v>
      </c>
      <c r="K53" s="100">
        <f t="shared" si="0"/>
        <v>52.5</v>
      </c>
      <c r="L53" s="32" t="s">
        <v>394</v>
      </c>
    </row>
    <row r="54" spans="1:12" x14ac:dyDescent="0.25">
      <c r="A54" s="80" t="s">
        <v>1967</v>
      </c>
      <c r="B54" s="28" t="s">
        <v>47</v>
      </c>
      <c r="C54" s="28" t="s">
        <v>912</v>
      </c>
      <c r="D54" s="22" t="s">
        <v>931</v>
      </c>
      <c r="E54" s="22" t="s">
        <v>931</v>
      </c>
      <c r="F54" s="28" t="s">
        <v>934</v>
      </c>
      <c r="G54" s="28" t="s">
        <v>935</v>
      </c>
      <c r="H54" s="22" t="s">
        <v>167</v>
      </c>
      <c r="I54" s="29">
        <v>40</v>
      </c>
      <c r="J54" s="30">
        <v>0.75</v>
      </c>
      <c r="K54" s="100">
        <f t="shared" si="0"/>
        <v>70</v>
      </c>
      <c r="L54" s="32" t="s">
        <v>394</v>
      </c>
    </row>
    <row r="55" spans="1:12" x14ac:dyDescent="0.25">
      <c r="A55" s="80" t="s">
        <v>1968</v>
      </c>
      <c r="B55" s="28" t="s">
        <v>47</v>
      </c>
      <c r="C55" s="28" t="s">
        <v>912</v>
      </c>
      <c r="D55" s="22" t="s">
        <v>931</v>
      </c>
      <c r="E55" s="22" t="s">
        <v>931</v>
      </c>
      <c r="F55" s="28" t="s">
        <v>936</v>
      </c>
      <c r="G55" s="28" t="s">
        <v>937</v>
      </c>
      <c r="H55" s="22" t="s">
        <v>167</v>
      </c>
      <c r="I55" s="29">
        <v>50</v>
      </c>
      <c r="J55" s="30">
        <v>0.75</v>
      </c>
      <c r="K55" s="100">
        <f t="shared" si="0"/>
        <v>87.5</v>
      </c>
      <c r="L55" s="32" t="s">
        <v>394</v>
      </c>
    </row>
    <row r="56" spans="1:12" x14ac:dyDescent="0.25">
      <c r="A56" s="80" t="s">
        <v>1969</v>
      </c>
      <c r="B56" s="28" t="s">
        <v>47</v>
      </c>
      <c r="C56" s="28" t="s">
        <v>912</v>
      </c>
      <c r="D56" s="22" t="s">
        <v>931</v>
      </c>
      <c r="E56" s="22" t="s">
        <v>931</v>
      </c>
      <c r="F56" s="28" t="s">
        <v>938</v>
      </c>
      <c r="G56" s="28" t="s">
        <v>939</v>
      </c>
      <c r="H56" s="22" t="s">
        <v>167</v>
      </c>
      <c r="I56" s="29">
        <v>60</v>
      </c>
      <c r="J56" s="30">
        <v>0.75</v>
      </c>
      <c r="K56" s="100">
        <f t="shared" si="0"/>
        <v>105</v>
      </c>
      <c r="L56" s="32" t="s">
        <v>394</v>
      </c>
    </row>
    <row r="57" spans="1:12" x14ac:dyDescent="0.25">
      <c r="A57" s="80" t="s">
        <v>1970</v>
      </c>
      <c r="B57" s="28" t="s">
        <v>47</v>
      </c>
      <c r="C57" s="28" t="s">
        <v>66</v>
      </c>
      <c r="D57" s="22" t="s">
        <v>940</v>
      </c>
      <c r="E57" s="22" t="s">
        <v>941</v>
      </c>
      <c r="F57" s="28" t="s">
        <v>942</v>
      </c>
      <c r="G57" s="28" t="s">
        <v>943</v>
      </c>
      <c r="H57" s="22" t="s">
        <v>167</v>
      </c>
      <c r="I57" s="29">
        <v>7.75</v>
      </c>
      <c r="J57" s="30">
        <v>0.75</v>
      </c>
      <c r="K57" s="100">
        <f t="shared" si="0"/>
        <v>13.5625</v>
      </c>
      <c r="L57" s="32" t="s">
        <v>168</v>
      </c>
    </row>
    <row r="58" spans="1:12" x14ac:dyDescent="0.25">
      <c r="A58" s="80" t="s">
        <v>1971</v>
      </c>
      <c r="B58" s="28" t="s">
        <v>47</v>
      </c>
      <c r="C58" s="28" t="s">
        <v>66</v>
      </c>
      <c r="D58" s="22" t="s">
        <v>940</v>
      </c>
      <c r="E58" s="22" t="s">
        <v>941</v>
      </c>
      <c r="F58" s="28" t="s">
        <v>944</v>
      </c>
      <c r="G58" s="28" t="s">
        <v>945</v>
      </c>
      <c r="H58" s="22" t="s">
        <v>167</v>
      </c>
      <c r="I58" s="29">
        <v>9.9499999999999993</v>
      </c>
      <c r="J58" s="30">
        <v>0.75</v>
      </c>
      <c r="K58" s="100">
        <f t="shared" si="0"/>
        <v>17.412499999999998</v>
      </c>
      <c r="L58" s="32" t="s">
        <v>168</v>
      </c>
    </row>
    <row r="59" spans="1:12" x14ac:dyDescent="0.25">
      <c r="A59" s="80" t="s">
        <v>1972</v>
      </c>
      <c r="B59" s="28" t="s">
        <v>47</v>
      </c>
      <c r="C59" s="28" t="s">
        <v>66</v>
      </c>
      <c r="D59" s="22" t="s">
        <v>940</v>
      </c>
      <c r="E59" s="22" t="s">
        <v>941</v>
      </c>
      <c r="F59" s="28" t="s">
        <v>946</v>
      </c>
      <c r="G59" s="28" t="s">
        <v>947</v>
      </c>
      <c r="H59" s="22" t="s">
        <v>167</v>
      </c>
      <c r="I59" s="29">
        <v>10.65</v>
      </c>
      <c r="J59" s="30">
        <v>0.75</v>
      </c>
      <c r="K59" s="100">
        <f t="shared" si="0"/>
        <v>18.637499999999999</v>
      </c>
      <c r="L59" s="32" t="s">
        <v>168</v>
      </c>
    </row>
    <row r="60" spans="1:12" x14ac:dyDescent="0.25">
      <c r="A60" s="80" t="s">
        <v>1973</v>
      </c>
      <c r="B60" s="28" t="s">
        <v>47</v>
      </c>
      <c r="C60" s="28" t="s">
        <v>66</v>
      </c>
      <c r="D60" s="22" t="s">
        <v>940</v>
      </c>
      <c r="E60" s="22" t="s">
        <v>941</v>
      </c>
      <c r="F60" s="28" t="s">
        <v>948</v>
      </c>
      <c r="G60" s="28" t="s">
        <v>949</v>
      </c>
      <c r="H60" s="22" t="s">
        <v>167</v>
      </c>
      <c r="I60" s="29">
        <v>12.35</v>
      </c>
      <c r="J60" s="30">
        <v>0.75</v>
      </c>
      <c r="K60" s="100">
        <f t="shared" si="0"/>
        <v>21.612500000000001</v>
      </c>
      <c r="L60" s="32" t="s">
        <v>168</v>
      </c>
    </row>
    <row r="61" spans="1:12" x14ac:dyDescent="0.25">
      <c r="A61" s="80" t="s">
        <v>1974</v>
      </c>
      <c r="B61" s="28" t="s">
        <v>47</v>
      </c>
      <c r="C61" s="28" t="s">
        <v>66</v>
      </c>
      <c r="D61" s="22" t="s">
        <v>940</v>
      </c>
      <c r="E61" s="22" t="s">
        <v>950</v>
      </c>
      <c r="F61" s="28" t="s">
        <v>950</v>
      </c>
      <c r="G61" s="28" t="s">
        <v>951</v>
      </c>
      <c r="H61" s="22" t="s">
        <v>167</v>
      </c>
      <c r="I61" s="29">
        <v>2.25</v>
      </c>
      <c r="J61" s="30">
        <v>0.75</v>
      </c>
      <c r="K61" s="100">
        <f t="shared" si="0"/>
        <v>3.9375</v>
      </c>
      <c r="L61" s="32" t="s">
        <v>168</v>
      </c>
    </row>
    <row r="62" spans="1:12" x14ac:dyDescent="0.25">
      <c r="A62" s="80" t="s">
        <v>1975</v>
      </c>
      <c r="B62" s="22" t="s">
        <v>72</v>
      </c>
      <c r="C62" s="28" t="s">
        <v>92</v>
      </c>
      <c r="D62" s="22" t="s">
        <v>952</v>
      </c>
      <c r="E62" s="22" t="s">
        <v>953</v>
      </c>
      <c r="F62" s="28" t="s">
        <v>954</v>
      </c>
      <c r="G62" s="22" t="s">
        <v>955</v>
      </c>
      <c r="H62" s="22" t="s">
        <v>477</v>
      </c>
      <c r="I62" s="29">
        <v>24.95</v>
      </c>
      <c r="J62" s="30">
        <v>0.75</v>
      </c>
      <c r="K62" s="100">
        <f t="shared" si="0"/>
        <v>43.662500000000001</v>
      </c>
      <c r="L62" s="32" t="s">
        <v>394</v>
      </c>
    </row>
    <row r="63" spans="1:12" x14ac:dyDescent="0.25">
      <c r="A63" s="80" t="s">
        <v>1976</v>
      </c>
      <c r="B63" s="22" t="s">
        <v>72</v>
      </c>
      <c r="C63" s="28" t="s">
        <v>92</v>
      </c>
      <c r="D63" s="22" t="s">
        <v>956</v>
      </c>
      <c r="E63" s="22" t="s">
        <v>953</v>
      </c>
      <c r="F63" s="28" t="s">
        <v>957</v>
      </c>
      <c r="G63" s="22" t="s">
        <v>958</v>
      </c>
      <c r="H63" s="22" t="s">
        <v>477</v>
      </c>
      <c r="I63" s="29">
        <v>52.85</v>
      </c>
      <c r="J63" s="30">
        <v>0.75</v>
      </c>
      <c r="K63" s="100">
        <f t="shared" si="0"/>
        <v>92.487499999999997</v>
      </c>
      <c r="L63" s="32" t="s">
        <v>394</v>
      </c>
    </row>
    <row r="64" spans="1:12" x14ac:dyDescent="0.25">
      <c r="A64" s="80" t="s">
        <v>1977</v>
      </c>
      <c r="B64" s="22" t="s">
        <v>72</v>
      </c>
      <c r="C64" s="28" t="s">
        <v>92</v>
      </c>
      <c r="D64" s="22" t="s">
        <v>959</v>
      </c>
      <c r="E64" s="22" t="s">
        <v>960</v>
      </c>
      <c r="F64" s="28" t="s">
        <v>102</v>
      </c>
      <c r="G64" s="22" t="s">
        <v>961</v>
      </c>
      <c r="H64" s="22" t="s">
        <v>477</v>
      </c>
      <c r="I64" s="29">
        <v>11.95</v>
      </c>
      <c r="J64" s="30">
        <v>0.75</v>
      </c>
      <c r="K64" s="100">
        <f t="shared" si="0"/>
        <v>20.912499999999998</v>
      </c>
      <c r="L64" s="32" t="s">
        <v>394</v>
      </c>
    </row>
    <row r="65" spans="1:12" x14ac:dyDescent="0.25">
      <c r="A65" s="80" t="s">
        <v>1978</v>
      </c>
      <c r="B65" s="22" t="s">
        <v>72</v>
      </c>
      <c r="C65" s="28" t="s">
        <v>92</v>
      </c>
      <c r="D65" s="22" t="s">
        <v>962</v>
      </c>
      <c r="E65" s="22" t="s">
        <v>960</v>
      </c>
      <c r="F65" s="28" t="s">
        <v>963</v>
      </c>
      <c r="G65" s="22" t="s">
        <v>964</v>
      </c>
      <c r="H65" s="22" t="s">
        <v>477</v>
      </c>
      <c r="I65" s="29">
        <v>11.5</v>
      </c>
      <c r="J65" s="30">
        <v>0.75</v>
      </c>
      <c r="K65" s="100">
        <f t="shared" si="0"/>
        <v>20.125</v>
      </c>
      <c r="L65" s="32" t="s">
        <v>394</v>
      </c>
    </row>
    <row r="66" spans="1:12" x14ac:dyDescent="0.25">
      <c r="A66" s="80" t="s">
        <v>1979</v>
      </c>
      <c r="B66" s="22" t="s">
        <v>72</v>
      </c>
      <c r="C66" s="28" t="s">
        <v>92</v>
      </c>
      <c r="D66" s="22" t="s">
        <v>965</v>
      </c>
      <c r="E66" s="22" t="s">
        <v>966</v>
      </c>
      <c r="F66" s="28" t="s">
        <v>967</v>
      </c>
      <c r="G66" s="22" t="s">
        <v>968</v>
      </c>
      <c r="H66" s="22" t="s">
        <v>477</v>
      </c>
      <c r="I66" s="29">
        <v>3.5</v>
      </c>
      <c r="J66" s="30">
        <v>0.75</v>
      </c>
      <c r="K66" s="100">
        <f t="shared" si="0"/>
        <v>6.125</v>
      </c>
      <c r="L66" s="32" t="s">
        <v>394</v>
      </c>
    </row>
    <row r="67" spans="1:12" x14ac:dyDescent="0.25">
      <c r="A67" s="80" t="s">
        <v>1980</v>
      </c>
      <c r="B67" s="22" t="s">
        <v>72</v>
      </c>
      <c r="C67" s="28" t="s">
        <v>92</v>
      </c>
      <c r="D67" s="22" t="s">
        <v>965</v>
      </c>
      <c r="E67" s="22" t="s">
        <v>969</v>
      </c>
      <c r="F67" s="28" t="s">
        <v>970</v>
      </c>
      <c r="G67" s="22" t="s">
        <v>971</v>
      </c>
      <c r="H67" s="22" t="s">
        <v>477</v>
      </c>
      <c r="I67" s="29">
        <v>3.65</v>
      </c>
      <c r="J67" s="30">
        <v>0.75</v>
      </c>
      <c r="K67" s="100">
        <f t="shared" ref="K67:K88" si="1">I67*1.75</f>
        <v>6.3875000000000002</v>
      </c>
      <c r="L67" s="32" t="s">
        <v>394</v>
      </c>
    </row>
    <row r="68" spans="1:12" x14ac:dyDescent="0.25">
      <c r="A68" s="80" t="s">
        <v>1981</v>
      </c>
      <c r="B68" s="22" t="s">
        <v>72</v>
      </c>
      <c r="C68" s="28" t="s">
        <v>92</v>
      </c>
      <c r="D68" s="22" t="s">
        <v>972</v>
      </c>
      <c r="E68" s="22" t="s">
        <v>973</v>
      </c>
      <c r="F68" s="28" t="s">
        <v>972</v>
      </c>
      <c r="G68" s="22" t="s">
        <v>974</v>
      </c>
      <c r="H68" s="22" t="s">
        <v>477</v>
      </c>
      <c r="I68" s="29">
        <v>4.3499999999999996</v>
      </c>
      <c r="J68" s="30">
        <v>0.75</v>
      </c>
      <c r="K68" s="100">
        <f t="shared" si="1"/>
        <v>7.6124999999999989</v>
      </c>
      <c r="L68" s="32" t="s">
        <v>394</v>
      </c>
    </row>
    <row r="69" spans="1:12" x14ac:dyDescent="0.25">
      <c r="A69" s="80" t="s">
        <v>1982</v>
      </c>
      <c r="B69" s="22" t="s">
        <v>975</v>
      </c>
      <c r="C69" s="28" t="s">
        <v>92</v>
      </c>
      <c r="D69" s="22" t="s">
        <v>976</v>
      </c>
      <c r="E69" s="22" t="s">
        <v>973</v>
      </c>
      <c r="F69" s="28" t="s">
        <v>977</v>
      </c>
      <c r="G69" s="22" t="s">
        <v>978</v>
      </c>
      <c r="H69" s="22" t="s">
        <v>477</v>
      </c>
      <c r="I69" s="29">
        <v>2.99</v>
      </c>
      <c r="J69" s="30">
        <v>0.75</v>
      </c>
      <c r="K69" s="100">
        <f t="shared" si="1"/>
        <v>5.2324999999999999</v>
      </c>
      <c r="L69" s="32" t="s">
        <v>394</v>
      </c>
    </row>
    <row r="70" spans="1:12" x14ac:dyDescent="0.25">
      <c r="A70" s="80" t="s">
        <v>1983</v>
      </c>
      <c r="B70" s="22" t="s">
        <v>72</v>
      </c>
      <c r="C70" s="28" t="s">
        <v>92</v>
      </c>
      <c r="D70" s="22" t="s">
        <v>976</v>
      </c>
      <c r="E70" s="22" t="s">
        <v>979</v>
      </c>
      <c r="F70" s="28" t="s">
        <v>977</v>
      </c>
      <c r="G70" s="22" t="s">
        <v>980</v>
      </c>
      <c r="H70" s="22" t="s">
        <v>477</v>
      </c>
      <c r="I70" s="29">
        <v>2.99</v>
      </c>
      <c r="J70" s="30">
        <v>0.75</v>
      </c>
      <c r="K70" s="100">
        <f t="shared" si="1"/>
        <v>5.2324999999999999</v>
      </c>
      <c r="L70" s="32" t="s">
        <v>394</v>
      </c>
    </row>
    <row r="71" spans="1:12" x14ac:dyDescent="0.25">
      <c r="A71" s="80" t="s">
        <v>1984</v>
      </c>
      <c r="B71" s="22" t="s">
        <v>72</v>
      </c>
      <c r="C71" s="28" t="s">
        <v>92</v>
      </c>
      <c r="D71" s="22" t="s">
        <v>981</v>
      </c>
      <c r="E71" s="22" t="s">
        <v>982</v>
      </c>
      <c r="F71" s="28" t="s">
        <v>983</v>
      </c>
      <c r="G71" s="22" t="s">
        <v>984</v>
      </c>
      <c r="H71" s="22" t="s">
        <v>477</v>
      </c>
      <c r="I71" s="29">
        <v>17.920000000000002</v>
      </c>
      <c r="J71" s="30">
        <v>0.75</v>
      </c>
      <c r="K71" s="100">
        <f t="shared" si="1"/>
        <v>31.360000000000003</v>
      </c>
      <c r="L71" s="32" t="s">
        <v>394</v>
      </c>
    </row>
    <row r="72" spans="1:12" x14ac:dyDescent="0.25">
      <c r="A72" s="80" t="s">
        <v>1985</v>
      </c>
      <c r="B72" s="22" t="s">
        <v>72</v>
      </c>
      <c r="C72" s="28" t="s">
        <v>92</v>
      </c>
      <c r="D72" s="22" t="s">
        <v>985</v>
      </c>
      <c r="E72" s="22" t="s">
        <v>986</v>
      </c>
      <c r="F72" s="28" t="s">
        <v>987</v>
      </c>
      <c r="G72" s="22" t="s">
        <v>988</v>
      </c>
      <c r="H72" s="22" t="s">
        <v>477</v>
      </c>
      <c r="I72" s="29">
        <v>4.5</v>
      </c>
      <c r="J72" s="30">
        <v>0.75</v>
      </c>
      <c r="K72" s="100">
        <f t="shared" si="1"/>
        <v>7.875</v>
      </c>
      <c r="L72" s="32" t="s">
        <v>394</v>
      </c>
    </row>
    <row r="73" spans="1:12" x14ac:dyDescent="0.25">
      <c r="A73" s="80" t="s">
        <v>1986</v>
      </c>
      <c r="B73" s="22" t="s">
        <v>72</v>
      </c>
      <c r="C73" s="28" t="s">
        <v>92</v>
      </c>
      <c r="D73" s="22" t="s">
        <v>989</v>
      </c>
      <c r="E73" s="22" t="s">
        <v>990</v>
      </c>
      <c r="F73" s="28" t="s">
        <v>109</v>
      </c>
      <c r="G73" s="22" t="s">
        <v>991</v>
      </c>
      <c r="H73" s="22" t="s">
        <v>477</v>
      </c>
      <c r="I73" s="29">
        <v>13.4</v>
      </c>
      <c r="J73" s="30">
        <v>0.75</v>
      </c>
      <c r="K73" s="100">
        <f t="shared" si="1"/>
        <v>23.45</v>
      </c>
      <c r="L73" s="32" t="s">
        <v>394</v>
      </c>
    </row>
    <row r="74" spans="1:12" x14ac:dyDescent="0.25">
      <c r="A74" s="80" t="s">
        <v>1987</v>
      </c>
      <c r="B74" s="22" t="s">
        <v>72</v>
      </c>
      <c r="C74" s="28" t="s">
        <v>92</v>
      </c>
      <c r="D74" s="22" t="s">
        <v>597</v>
      </c>
      <c r="E74" s="22" t="s">
        <v>992</v>
      </c>
      <c r="F74" s="28" t="s">
        <v>597</v>
      </c>
      <c r="G74" s="22" t="s">
        <v>993</v>
      </c>
      <c r="H74" s="22" t="s">
        <v>477</v>
      </c>
      <c r="I74" s="29">
        <v>2.5</v>
      </c>
      <c r="J74" s="30">
        <v>0.75</v>
      </c>
      <c r="K74" s="100">
        <f t="shared" si="1"/>
        <v>4.375</v>
      </c>
      <c r="L74" s="32" t="s">
        <v>394</v>
      </c>
    </row>
    <row r="75" spans="1:12" x14ac:dyDescent="0.25">
      <c r="A75" s="80" t="s">
        <v>1988</v>
      </c>
      <c r="B75" s="22" t="s">
        <v>72</v>
      </c>
      <c r="C75" s="28" t="s">
        <v>92</v>
      </c>
      <c r="D75" s="22" t="s">
        <v>994</v>
      </c>
      <c r="E75" s="22" t="s">
        <v>995</v>
      </c>
      <c r="F75" s="28" t="s">
        <v>996</v>
      </c>
      <c r="G75" s="22" t="s">
        <v>997</v>
      </c>
      <c r="H75" s="22" t="s">
        <v>477</v>
      </c>
      <c r="I75" s="29">
        <v>0.3</v>
      </c>
      <c r="J75" s="30">
        <v>0.75</v>
      </c>
      <c r="K75" s="100">
        <f t="shared" si="1"/>
        <v>0.52500000000000002</v>
      </c>
      <c r="L75" s="32" t="s">
        <v>394</v>
      </c>
    </row>
    <row r="76" spans="1:12" x14ac:dyDescent="0.25">
      <c r="A76" s="80" t="s">
        <v>1989</v>
      </c>
      <c r="B76" s="22" t="s">
        <v>72</v>
      </c>
      <c r="C76" s="28" t="s">
        <v>92</v>
      </c>
      <c r="D76" s="22" t="s">
        <v>994</v>
      </c>
      <c r="E76" s="22" t="s">
        <v>995</v>
      </c>
      <c r="F76" s="28" t="s">
        <v>998</v>
      </c>
      <c r="G76" s="22" t="s">
        <v>999</v>
      </c>
      <c r="H76" s="22" t="s">
        <v>477</v>
      </c>
      <c r="I76" s="29">
        <v>0.35</v>
      </c>
      <c r="J76" s="30">
        <v>0.75</v>
      </c>
      <c r="K76" s="100">
        <f t="shared" si="1"/>
        <v>0.61249999999999993</v>
      </c>
      <c r="L76" s="32" t="s">
        <v>394</v>
      </c>
    </row>
    <row r="77" spans="1:12" x14ac:dyDescent="0.25">
      <c r="A77" s="80" t="s">
        <v>1990</v>
      </c>
      <c r="B77" s="22" t="s">
        <v>72</v>
      </c>
      <c r="C77" s="28" t="s">
        <v>92</v>
      </c>
      <c r="D77" s="22" t="s">
        <v>994</v>
      </c>
      <c r="E77" s="22" t="s">
        <v>995</v>
      </c>
      <c r="F77" s="28" t="s">
        <v>1000</v>
      </c>
      <c r="G77" s="22" t="s">
        <v>1001</v>
      </c>
      <c r="H77" s="22" t="s">
        <v>477</v>
      </c>
      <c r="I77" s="29">
        <v>0.4</v>
      </c>
      <c r="J77" s="30">
        <v>0.75</v>
      </c>
      <c r="K77" s="100">
        <f t="shared" si="1"/>
        <v>0.70000000000000007</v>
      </c>
      <c r="L77" s="32" t="s">
        <v>394</v>
      </c>
    </row>
    <row r="78" spans="1:12" x14ac:dyDescent="0.25">
      <c r="A78" s="80" t="s">
        <v>1991</v>
      </c>
      <c r="B78" s="22" t="s">
        <v>72</v>
      </c>
      <c r="C78" s="28" t="s">
        <v>92</v>
      </c>
      <c r="D78" s="22" t="s">
        <v>994</v>
      </c>
      <c r="E78" s="22" t="s">
        <v>995</v>
      </c>
      <c r="F78" s="28" t="s">
        <v>1002</v>
      </c>
      <c r="G78" s="22" t="s">
        <v>1003</v>
      </c>
      <c r="H78" s="22" t="s">
        <v>477</v>
      </c>
      <c r="I78" s="29">
        <v>0.4</v>
      </c>
      <c r="J78" s="30">
        <v>0.75</v>
      </c>
      <c r="K78" s="100">
        <f t="shared" si="1"/>
        <v>0.70000000000000007</v>
      </c>
      <c r="L78" s="32" t="s">
        <v>394</v>
      </c>
    </row>
    <row r="79" spans="1:12" x14ac:dyDescent="0.25">
      <c r="A79" s="80" t="s">
        <v>1992</v>
      </c>
      <c r="B79" s="22" t="s">
        <v>72</v>
      </c>
      <c r="C79" s="28" t="s">
        <v>92</v>
      </c>
      <c r="D79" s="22" t="s">
        <v>994</v>
      </c>
      <c r="E79" s="22" t="s">
        <v>995</v>
      </c>
      <c r="F79" s="28" t="s">
        <v>1004</v>
      </c>
      <c r="G79" s="22" t="s">
        <v>1005</v>
      </c>
      <c r="H79" s="22" t="s">
        <v>477</v>
      </c>
      <c r="I79" s="29">
        <v>0.4</v>
      </c>
      <c r="J79" s="30">
        <v>0.75</v>
      </c>
      <c r="K79" s="100">
        <f t="shared" si="1"/>
        <v>0.70000000000000007</v>
      </c>
      <c r="L79" s="32" t="s">
        <v>394</v>
      </c>
    </row>
    <row r="80" spans="1:12" x14ac:dyDescent="0.25">
      <c r="A80" s="80" t="s">
        <v>1993</v>
      </c>
      <c r="B80" s="22" t="s">
        <v>72</v>
      </c>
      <c r="C80" s="28" t="s">
        <v>92</v>
      </c>
      <c r="D80" s="22" t="s">
        <v>994</v>
      </c>
      <c r="E80" s="22" t="s">
        <v>995</v>
      </c>
      <c r="F80" s="28" t="s">
        <v>1006</v>
      </c>
      <c r="G80" s="22" t="s">
        <v>1007</v>
      </c>
      <c r="H80" s="22" t="s">
        <v>477</v>
      </c>
      <c r="I80" s="29">
        <v>0.65</v>
      </c>
      <c r="J80" s="30">
        <v>0.75</v>
      </c>
      <c r="K80" s="100">
        <f t="shared" si="1"/>
        <v>1.1375</v>
      </c>
      <c r="L80" s="32" t="s">
        <v>394</v>
      </c>
    </row>
    <row r="81" spans="1:12" x14ac:dyDescent="0.25">
      <c r="A81" s="80" t="s">
        <v>1994</v>
      </c>
      <c r="B81" s="22" t="s">
        <v>72</v>
      </c>
      <c r="C81" s="28" t="s">
        <v>92</v>
      </c>
      <c r="D81" s="22" t="s">
        <v>994</v>
      </c>
      <c r="E81" s="22" t="s">
        <v>995</v>
      </c>
      <c r="F81" s="28" t="s">
        <v>1008</v>
      </c>
      <c r="G81" s="22" t="s">
        <v>1009</v>
      </c>
      <c r="H81" s="22" t="s">
        <v>477</v>
      </c>
      <c r="I81" s="29">
        <v>0.5</v>
      </c>
      <c r="J81" s="30">
        <v>0.75</v>
      </c>
      <c r="K81" s="100">
        <f t="shared" si="1"/>
        <v>0.875</v>
      </c>
      <c r="L81" s="32" t="s">
        <v>394</v>
      </c>
    </row>
    <row r="82" spans="1:12" x14ac:dyDescent="0.25">
      <c r="A82" s="80" t="s">
        <v>1995</v>
      </c>
      <c r="B82" s="22" t="s">
        <v>72</v>
      </c>
      <c r="C82" s="28" t="s">
        <v>92</v>
      </c>
      <c r="D82" s="22" t="s">
        <v>994</v>
      </c>
      <c r="E82" s="22" t="s">
        <v>995</v>
      </c>
      <c r="F82" s="28" t="s">
        <v>1010</v>
      </c>
      <c r="G82" s="22" t="s">
        <v>1011</v>
      </c>
      <c r="H82" s="22" t="s">
        <v>477</v>
      </c>
      <c r="I82" s="29">
        <v>0.7</v>
      </c>
      <c r="J82" s="30">
        <v>0.75</v>
      </c>
      <c r="K82" s="100">
        <f t="shared" si="1"/>
        <v>1.2249999999999999</v>
      </c>
      <c r="L82" s="32" t="s">
        <v>394</v>
      </c>
    </row>
    <row r="83" spans="1:12" x14ac:dyDescent="0.25">
      <c r="A83" s="80" t="s">
        <v>1996</v>
      </c>
      <c r="B83" s="22" t="s">
        <v>72</v>
      </c>
      <c r="C83" s="28" t="s">
        <v>92</v>
      </c>
      <c r="D83" s="22" t="s">
        <v>1012</v>
      </c>
      <c r="E83" s="22" t="s">
        <v>1013</v>
      </c>
      <c r="F83" s="28" t="s">
        <v>1014</v>
      </c>
      <c r="G83" s="22" t="s">
        <v>1015</v>
      </c>
      <c r="H83" s="22" t="s">
        <v>477</v>
      </c>
      <c r="I83" s="29">
        <v>0.65</v>
      </c>
      <c r="J83" s="30">
        <v>0.75</v>
      </c>
      <c r="K83" s="100">
        <f t="shared" si="1"/>
        <v>1.1375</v>
      </c>
      <c r="L83" s="32" t="s">
        <v>394</v>
      </c>
    </row>
    <row r="84" spans="1:12" x14ac:dyDescent="0.25">
      <c r="A84" s="80" t="s">
        <v>1997</v>
      </c>
      <c r="B84" s="22" t="s">
        <v>72</v>
      </c>
      <c r="C84" s="28" t="s">
        <v>92</v>
      </c>
      <c r="D84" s="22" t="s">
        <v>1012</v>
      </c>
      <c r="E84" s="22" t="s">
        <v>1013</v>
      </c>
      <c r="F84" s="28" t="s">
        <v>1016</v>
      </c>
      <c r="G84" s="22" t="s">
        <v>1017</v>
      </c>
      <c r="H84" s="22" t="s">
        <v>477</v>
      </c>
      <c r="I84" s="29">
        <v>0.65</v>
      </c>
      <c r="J84" s="30">
        <v>0.75</v>
      </c>
      <c r="K84" s="100">
        <f t="shared" si="1"/>
        <v>1.1375</v>
      </c>
      <c r="L84" s="32" t="s">
        <v>394</v>
      </c>
    </row>
    <row r="85" spans="1:12" x14ac:dyDescent="0.25">
      <c r="A85" s="80" t="s">
        <v>1998</v>
      </c>
      <c r="B85" s="22" t="s">
        <v>72</v>
      </c>
      <c r="C85" s="28" t="s">
        <v>92</v>
      </c>
      <c r="D85" s="22" t="s">
        <v>1012</v>
      </c>
      <c r="E85" s="22" t="s">
        <v>1013</v>
      </c>
      <c r="F85" s="28" t="s">
        <v>1018</v>
      </c>
      <c r="G85" s="22" t="s">
        <v>1019</v>
      </c>
      <c r="H85" s="22" t="s">
        <v>477</v>
      </c>
      <c r="I85" s="29">
        <v>0.25</v>
      </c>
      <c r="J85" s="30">
        <v>0.75</v>
      </c>
      <c r="K85" s="100">
        <f t="shared" si="1"/>
        <v>0.4375</v>
      </c>
      <c r="L85" s="32" t="s">
        <v>394</v>
      </c>
    </row>
    <row r="86" spans="1:12" x14ac:dyDescent="0.25">
      <c r="A86" s="80" t="s">
        <v>1999</v>
      </c>
      <c r="B86" s="22" t="s">
        <v>72</v>
      </c>
      <c r="C86" s="28" t="s">
        <v>92</v>
      </c>
      <c r="D86" s="22" t="s">
        <v>1012</v>
      </c>
      <c r="E86" s="22" t="s">
        <v>1013</v>
      </c>
      <c r="F86" s="28" t="s">
        <v>1020</v>
      </c>
      <c r="G86" s="22" t="s">
        <v>1021</v>
      </c>
      <c r="H86" s="22" t="s">
        <v>477</v>
      </c>
      <c r="I86" s="29">
        <v>0.3</v>
      </c>
      <c r="J86" s="30">
        <v>0.75</v>
      </c>
      <c r="K86" s="100">
        <f t="shared" si="1"/>
        <v>0.52500000000000002</v>
      </c>
      <c r="L86" s="32" t="s">
        <v>394</v>
      </c>
    </row>
    <row r="87" spans="1:12" x14ac:dyDescent="0.25">
      <c r="A87" s="80" t="s">
        <v>2000</v>
      </c>
      <c r="B87" s="22" t="s">
        <v>72</v>
      </c>
      <c r="C87" s="28" t="s">
        <v>92</v>
      </c>
      <c r="D87" s="22" t="s">
        <v>1022</v>
      </c>
      <c r="E87" s="22" t="s">
        <v>1023</v>
      </c>
      <c r="F87" s="28" t="s">
        <v>1024</v>
      </c>
      <c r="G87" s="22" t="s">
        <v>1025</v>
      </c>
      <c r="H87" s="22" t="s">
        <v>477</v>
      </c>
      <c r="I87" s="29">
        <v>52.5</v>
      </c>
      <c r="J87" s="30">
        <v>0.75</v>
      </c>
      <c r="K87" s="100">
        <f t="shared" si="1"/>
        <v>91.875</v>
      </c>
      <c r="L87" s="32" t="s">
        <v>394</v>
      </c>
    </row>
    <row r="88" spans="1:12" x14ac:dyDescent="0.25">
      <c r="A88" s="80" t="s">
        <v>2001</v>
      </c>
      <c r="B88" s="22" t="s">
        <v>72</v>
      </c>
      <c r="C88" s="28" t="s">
        <v>92</v>
      </c>
      <c r="D88" s="22" t="s">
        <v>1026</v>
      </c>
      <c r="E88" s="22" t="s">
        <v>1023</v>
      </c>
      <c r="F88" s="28" t="s">
        <v>1027</v>
      </c>
      <c r="G88" s="22" t="s">
        <v>1028</v>
      </c>
      <c r="H88" s="22" t="s">
        <v>477</v>
      </c>
      <c r="I88" s="29">
        <v>29.95</v>
      </c>
      <c r="J88" s="30">
        <v>0.75</v>
      </c>
      <c r="K88" s="100">
        <f t="shared" si="1"/>
        <v>52.412500000000001</v>
      </c>
      <c r="L88" s="32" t="s">
        <v>394</v>
      </c>
    </row>
    <row r="89" spans="1:12" x14ac:dyDescent="0.25">
      <c r="A89" s="80" t="s">
        <v>2002</v>
      </c>
      <c r="B89" s="22" t="s">
        <v>72</v>
      </c>
      <c r="C89" s="28" t="s">
        <v>562</v>
      </c>
      <c r="D89" s="22" t="s">
        <v>568</v>
      </c>
      <c r="E89" s="22" t="s">
        <v>1029</v>
      </c>
      <c r="F89" s="28" t="s">
        <v>1030</v>
      </c>
      <c r="G89" s="34" t="s">
        <v>1031</v>
      </c>
      <c r="H89" s="22" t="s">
        <v>477</v>
      </c>
      <c r="I89" s="29">
        <v>14.86</v>
      </c>
      <c r="J89" s="35" t="s">
        <v>1032</v>
      </c>
      <c r="K89" s="100">
        <v>19.82</v>
      </c>
      <c r="L89" s="32" t="s">
        <v>394</v>
      </c>
    </row>
    <row r="90" spans="1:12" x14ac:dyDescent="0.25">
      <c r="A90" s="80" t="s">
        <v>2003</v>
      </c>
      <c r="B90" s="22" t="s">
        <v>72</v>
      </c>
      <c r="C90" s="28" t="s">
        <v>562</v>
      </c>
      <c r="D90" s="22" t="s">
        <v>568</v>
      </c>
      <c r="E90" s="22" t="s">
        <v>1033</v>
      </c>
      <c r="F90" s="28" t="s">
        <v>1034</v>
      </c>
      <c r="G90" s="22" t="s">
        <v>1035</v>
      </c>
      <c r="H90" s="22" t="s">
        <v>477</v>
      </c>
      <c r="I90" s="29">
        <v>57.23</v>
      </c>
      <c r="J90" s="35" t="s">
        <v>1032</v>
      </c>
      <c r="K90" s="100">
        <v>73.989999999999995</v>
      </c>
      <c r="L90" s="32" t="s">
        <v>394</v>
      </c>
    </row>
    <row r="91" spans="1:12" x14ac:dyDescent="0.25">
      <c r="A91" s="80" t="s">
        <v>2004</v>
      </c>
      <c r="B91" s="22" t="s">
        <v>72</v>
      </c>
      <c r="C91" s="28" t="s">
        <v>562</v>
      </c>
      <c r="D91" s="22" t="s">
        <v>568</v>
      </c>
      <c r="E91" s="22" t="s">
        <v>1036</v>
      </c>
      <c r="F91" s="28" t="s">
        <v>1037</v>
      </c>
      <c r="G91" s="22" t="s">
        <v>1038</v>
      </c>
      <c r="H91" s="22" t="s">
        <v>477</v>
      </c>
      <c r="I91" s="29">
        <v>29.91</v>
      </c>
      <c r="J91" s="35" t="s">
        <v>1032</v>
      </c>
      <c r="K91" s="100">
        <v>39.950000000000003</v>
      </c>
      <c r="L91" s="32" t="s">
        <v>394</v>
      </c>
    </row>
    <row r="92" spans="1:12" x14ac:dyDescent="0.25">
      <c r="A92" s="80" t="s">
        <v>2005</v>
      </c>
      <c r="B92" s="22" t="s">
        <v>72</v>
      </c>
      <c r="C92" s="28" t="s">
        <v>562</v>
      </c>
      <c r="D92" s="22" t="s">
        <v>568</v>
      </c>
      <c r="E92" s="22" t="s">
        <v>1039</v>
      </c>
      <c r="F92" s="28" t="s">
        <v>1040</v>
      </c>
      <c r="G92" s="22" t="s">
        <v>1041</v>
      </c>
      <c r="H92" s="22" t="s">
        <v>477</v>
      </c>
      <c r="I92" s="29">
        <v>18.739999999999998</v>
      </c>
      <c r="J92" s="35" t="s">
        <v>1032</v>
      </c>
      <c r="K92" s="100">
        <v>32.79</v>
      </c>
      <c r="L92" s="32" t="s">
        <v>394</v>
      </c>
    </row>
    <row r="93" spans="1:12" x14ac:dyDescent="0.25">
      <c r="A93" s="80" t="s">
        <v>2006</v>
      </c>
      <c r="B93" s="22" t="s">
        <v>72</v>
      </c>
      <c r="C93" s="28" t="s">
        <v>562</v>
      </c>
      <c r="D93" s="22" t="s">
        <v>568</v>
      </c>
      <c r="E93" s="22" t="s">
        <v>1042</v>
      </c>
      <c r="F93" s="28" t="s">
        <v>1043</v>
      </c>
      <c r="G93" s="22" t="s">
        <v>1044</v>
      </c>
      <c r="H93" s="22" t="s">
        <v>477</v>
      </c>
      <c r="I93" s="29">
        <v>15.29</v>
      </c>
      <c r="J93" s="35" t="s">
        <v>1032</v>
      </c>
      <c r="K93" s="100">
        <v>26.75</v>
      </c>
      <c r="L93" s="32" t="s">
        <v>394</v>
      </c>
    </row>
    <row r="94" spans="1:12" x14ac:dyDescent="0.25">
      <c r="A94" s="80" t="s">
        <v>2007</v>
      </c>
      <c r="B94" s="22" t="s">
        <v>72</v>
      </c>
      <c r="C94" s="28" t="s">
        <v>562</v>
      </c>
      <c r="D94" s="22" t="s">
        <v>1045</v>
      </c>
      <c r="E94" s="22" t="s">
        <v>1046</v>
      </c>
      <c r="F94" s="28" t="s">
        <v>1047</v>
      </c>
      <c r="G94" s="22" t="s">
        <v>1048</v>
      </c>
      <c r="H94" s="22" t="s">
        <v>477</v>
      </c>
      <c r="I94" s="29">
        <v>26.85</v>
      </c>
      <c r="J94" s="35" t="s">
        <v>1032</v>
      </c>
      <c r="K94" s="100">
        <v>40.65</v>
      </c>
      <c r="L94" s="32" t="s">
        <v>394</v>
      </c>
    </row>
    <row r="95" spans="1:12" x14ac:dyDescent="0.25">
      <c r="A95" s="80" t="s">
        <v>2008</v>
      </c>
      <c r="B95" s="22" t="s">
        <v>72</v>
      </c>
      <c r="C95" s="28" t="s">
        <v>562</v>
      </c>
      <c r="D95" s="22" t="s">
        <v>1049</v>
      </c>
      <c r="E95" s="22" t="s">
        <v>1050</v>
      </c>
      <c r="F95" s="28" t="s">
        <v>1051</v>
      </c>
      <c r="G95" s="22" t="s">
        <v>1052</v>
      </c>
      <c r="H95" s="22" t="s">
        <v>477</v>
      </c>
      <c r="I95" s="29">
        <v>32.799999999999997</v>
      </c>
      <c r="J95" s="35" t="s">
        <v>1032</v>
      </c>
      <c r="K95" s="100">
        <v>57.23</v>
      </c>
      <c r="L95" s="32" t="s">
        <v>394</v>
      </c>
    </row>
    <row r="96" spans="1:12" x14ac:dyDescent="0.25">
      <c r="A96" s="80" t="s">
        <v>2009</v>
      </c>
      <c r="B96" s="22" t="s">
        <v>72</v>
      </c>
      <c r="C96" s="28" t="s">
        <v>562</v>
      </c>
      <c r="D96" s="22" t="s">
        <v>1045</v>
      </c>
      <c r="E96" s="22" t="s">
        <v>1053</v>
      </c>
      <c r="F96" s="28" t="s">
        <v>1054</v>
      </c>
      <c r="G96" s="22" t="s">
        <v>1055</v>
      </c>
      <c r="H96" s="22" t="s">
        <v>477</v>
      </c>
      <c r="I96" s="29">
        <v>89.99</v>
      </c>
      <c r="J96" s="35" t="s">
        <v>1032</v>
      </c>
      <c r="K96" s="100">
        <v>134.99</v>
      </c>
      <c r="L96" s="32" t="s">
        <v>394</v>
      </c>
    </row>
    <row r="97" spans="1:12" x14ac:dyDescent="0.25">
      <c r="A97" s="80" t="s">
        <v>2010</v>
      </c>
      <c r="B97" s="22" t="s">
        <v>72</v>
      </c>
      <c r="C97" s="28" t="s">
        <v>562</v>
      </c>
      <c r="D97" s="22" t="s">
        <v>1049</v>
      </c>
      <c r="E97" s="22" t="s">
        <v>1056</v>
      </c>
      <c r="F97" s="28" t="s">
        <v>1057</v>
      </c>
      <c r="G97" s="22" t="s">
        <v>1058</v>
      </c>
      <c r="H97" s="22" t="s">
        <v>477</v>
      </c>
      <c r="I97" s="29">
        <v>123.91</v>
      </c>
      <c r="J97" s="35" t="s">
        <v>1032</v>
      </c>
      <c r="K97" s="100">
        <v>165.95</v>
      </c>
      <c r="L97" s="32" t="s">
        <v>394</v>
      </c>
    </row>
    <row r="98" spans="1:12" x14ac:dyDescent="0.25">
      <c r="A98" s="80" t="s">
        <v>2011</v>
      </c>
      <c r="B98" s="22" t="s">
        <v>72</v>
      </c>
      <c r="C98" s="28" t="s">
        <v>562</v>
      </c>
      <c r="D98" s="22" t="s">
        <v>1045</v>
      </c>
      <c r="E98" s="22" t="s">
        <v>1059</v>
      </c>
      <c r="F98" s="28" t="s">
        <v>1060</v>
      </c>
      <c r="G98" s="22" t="s">
        <v>1061</v>
      </c>
      <c r="H98" s="22" t="s">
        <v>477</v>
      </c>
      <c r="I98" s="29">
        <v>14.86</v>
      </c>
      <c r="J98" s="35" t="s">
        <v>1032</v>
      </c>
      <c r="K98" s="100">
        <v>17.329999999999998</v>
      </c>
      <c r="L98" s="32" t="s">
        <v>394</v>
      </c>
    </row>
    <row r="99" spans="1:12" x14ac:dyDescent="0.25">
      <c r="A99" s="80" t="s">
        <v>2012</v>
      </c>
      <c r="B99" s="22" t="s">
        <v>72</v>
      </c>
      <c r="C99" s="28" t="s">
        <v>562</v>
      </c>
      <c r="D99" s="22" t="s">
        <v>1049</v>
      </c>
      <c r="E99" s="22" t="s">
        <v>1062</v>
      </c>
      <c r="F99" s="28" t="s">
        <v>1063</v>
      </c>
      <c r="G99" s="22" t="s">
        <v>1064</v>
      </c>
      <c r="H99" s="22" t="s">
        <v>477</v>
      </c>
      <c r="I99" s="29">
        <v>22.27</v>
      </c>
      <c r="J99" s="35" t="s">
        <v>1032</v>
      </c>
      <c r="K99" s="100">
        <v>23.99</v>
      </c>
      <c r="L99" s="32" t="s">
        <v>394</v>
      </c>
    </row>
    <row r="100" spans="1:12" x14ac:dyDescent="0.25">
      <c r="A100" s="80" t="s">
        <v>2013</v>
      </c>
      <c r="B100" s="22" t="s">
        <v>72</v>
      </c>
      <c r="C100" s="28" t="s">
        <v>562</v>
      </c>
      <c r="D100" s="22" t="s">
        <v>1065</v>
      </c>
      <c r="E100" s="22" t="s">
        <v>1066</v>
      </c>
      <c r="F100" s="28" t="s">
        <v>1067</v>
      </c>
      <c r="G100" s="22" t="s">
        <v>1068</v>
      </c>
      <c r="H100" s="22" t="s">
        <v>477</v>
      </c>
      <c r="I100" s="29">
        <v>117.26</v>
      </c>
      <c r="J100" s="35" t="s">
        <v>1032</v>
      </c>
      <c r="K100" s="100">
        <v>156.94999999999999</v>
      </c>
      <c r="L100" s="32" t="s">
        <v>394</v>
      </c>
    </row>
    <row r="101" spans="1:12" x14ac:dyDescent="0.25">
      <c r="A101" s="80" t="s">
        <v>2014</v>
      </c>
      <c r="B101" s="22" t="s">
        <v>72</v>
      </c>
      <c r="C101" s="28" t="s">
        <v>562</v>
      </c>
      <c r="D101" s="22" t="s">
        <v>564</v>
      </c>
      <c r="E101" s="22" t="s">
        <v>1069</v>
      </c>
      <c r="F101" s="28" t="s">
        <v>1070</v>
      </c>
      <c r="G101" s="22" t="s">
        <v>1071</v>
      </c>
      <c r="H101" s="22" t="s">
        <v>477</v>
      </c>
      <c r="I101" s="29">
        <v>37.130000000000003</v>
      </c>
      <c r="J101" s="35" t="s">
        <v>1032</v>
      </c>
      <c r="K101" s="100">
        <v>48.99</v>
      </c>
      <c r="L101" s="32" t="s">
        <v>394</v>
      </c>
    </row>
    <row r="102" spans="1:12" x14ac:dyDescent="0.25">
      <c r="A102" s="80" t="s">
        <v>2015</v>
      </c>
      <c r="B102" s="22" t="s">
        <v>72</v>
      </c>
      <c r="C102" s="28" t="s">
        <v>562</v>
      </c>
      <c r="D102" s="22" t="s">
        <v>564</v>
      </c>
      <c r="E102" s="22" t="s">
        <v>1072</v>
      </c>
      <c r="F102" s="28" t="s">
        <v>1073</v>
      </c>
      <c r="G102" s="22" t="s">
        <v>1074</v>
      </c>
      <c r="H102" s="22" t="s">
        <v>477</v>
      </c>
      <c r="I102" s="29">
        <v>29.54</v>
      </c>
      <c r="J102" s="35" t="s">
        <v>1032</v>
      </c>
      <c r="K102" s="100">
        <v>37.5</v>
      </c>
      <c r="L102" s="32" t="s">
        <v>394</v>
      </c>
    </row>
    <row r="103" spans="1:12" x14ac:dyDescent="0.25">
      <c r="A103" s="80" t="s">
        <v>2016</v>
      </c>
      <c r="B103" s="22" t="s">
        <v>72</v>
      </c>
      <c r="C103" s="28" t="s">
        <v>562</v>
      </c>
      <c r="D103" s="22" t="s">
        <v>564</v>
      </c>
      <c r="E103" s="22" t="s">
        <v>1075</v>
      </c>
      <c r="F103" s="28" t="s">
        <v>1076</v>
      </c>
      <c r="G103" s="22" t="s">
        <v>1077</v>
      </c>
      <c r="H103" s="22" t="s">
        <v>477</v>
      </c>
      <c r="I103" s="29">
        <v>18.55</v>
      </c>
      <c r="J103" s="35" t="s">
        <v>1032</v>
      </c>
      <c r="K103" s="100">
        <v>26.5</v>
      </c>
      <c r="L103" s="32" t="s">
        <v>394</v>
      </c>
    </row>
    <row r="104" spans="1:12" x14ac:dyDescent="0.25">
      <c r="A104" s="80" t="s">
        <v>2017</v>
      </c>
      <c r="B104" s="22" t="s">
        <v>72</v>
      </c>
      <c r="C104" s="28" t="s">
        <v>562</v>
      </c>
      <c r="D104" s="22" t="s">
        <v>1078</v>
      </c>
      <c r="E104" s="22" t="s">
        <v>1079</v>
      </c>
      <c r="F104" s="28" t="s">
        <v>1080</v>
      </c>
      <c r="G104" s="22" t="s">
        <v>1081</v>
      </c>
      <c r="H104" s="22" t="s">
        <v>167</v>
      </c>
      <c r="I104" s="29">
        <v>126.49</v>
      </c>
      <c r="J104" s="35" t="s">
        <v>1032</v>
      </c>
      <c r="K104" s="100">
        <v>151.69999999999999</v>
      </c>
      <c r="L104" s="32" t="s">
        <v>394</v>
      </c>
    </row>
    <row r="105" spans="1:12" x14ac:dyDescent="0.25">
      <c r="A105" s="80" t="s">
        <v>2018</v>
      </c>
      <c r="B105" s="22" t="s">
        <v>72</v>
      </c>
      <c r="C105" s="28" t="s">
        <v>92</v>
      </c>
      <c r="D105" s="22" t="s">
        <v>614</v>
      </c>
      <c r="E105" s="22" t="s">
        <v>1082</v>
      </c>
      <c r="F105" s="28" t="s">
        <v>1083</v>
      </c>
      <c r="G105" s="22" t="s">
        <v>1084</v>
      </c>
      <c r="H105" s="22" t="s">
        <v>167</v>
      </c>
      <c r="I105" s="29">
        <v>25.99</v>
      </c>
      <c r="J105" s="35" t="s">
        <v>1032</v>
      </c>
      <c r="K105" s="100">
        <v>37.49</v>
      </c>
      <c r="L105" s="32" t="s">
        <v>394</v>
      </c>
    </row>
    <row r="106" spans="1:12" s="28" customFormat="1" x14ac:dyDescent="0.25">
      <c r="A106" s="80" t="s">
        <v>2019</v>
      </c>
      <c r="B106" s="28" t="s">
        <v>145</v>
      </c>
      <c r="C106" s="28" t="s">
        <v>579</v>
      </c>
      <c r="D106" s="28" t="s">
        <v>1085</v>
      </c>
      <c r="E106" s="28" t="s">
        <v>1086</v>
      </c>
      <c r="F106" s="28" t="s">
        <v>1087</v>
      </c>
      <c r="G106" s="28" t="s">
        <v>1088</v>
      </c>
      <c r="H106" s="28" t="s">
        <v>477</v>
      </c>
      <c r="I106" s="36">
        <v>80.34</v>
      </c>
      <c r="J106" s="37" t="s">
        <v>1032</v>
      </c>
      <c r="K106" s="100">
        <v>140.6</v>
      </c>
      <c r="L106" s="32" t="s">
        <v>394</v>
      </c>
    </row>
    <row r="107" spans="1:12" x14ac:dyDescent="0.25">
      <c r="A107" s="80" t="s">
        <v>2020</v>
      </c>
      <c r="B107" s="22" t="s">
        <v>145</v>
      </c>
      <c r="C107" s="28" t="s">
        <v>579</v>
      </c>
      <c r="D107" s="22" t="s">
        <v>582</v>
      </c>
      <c r="E107" s="22" t="s">
        <v>1089</v>
      </c>
      <c r="F107" s="28" t="s">
        <v>1090</v>
      </c>
      <c r="G107" s="22" t="s">
        <v>1091</v>
      </c>
      <c r="H107" s="22" t="s">
        <v>477</v>
      </c>
      <c r="I107" s="29">
        <v>64.37</v>
      </c>
      <c r="J107" s="35" t="s">
        <v>1032</v>
      </c>
      <c r="K107" s="100">
        <v>79.150000000000006</v>
      </c>
      <c r="L107" s="32" t="s">
        <v>394</v>
      </c>
    </row>
    <row r="108" spans="1:12" x14ac:dyDescent="0.25">
      <c r="A108" s="80" t="s">
        <v>2021</v>
      </c>
      <c r="B108" s="22" t="s">
        <v>72</v>
      </c>
      <c r="C108" s="28" t="s">
        <v>562</v>
      </c>
      <c r="D108" s="22" t="s">
        <v>1092</v>
      </c>
      <c r="E108" s="22" t="s">
        <v>1093</v>
      </c>
      <c r="F108" s="28" t="s">
        <v>1094</v>
      </c>
      <c r="G108" s="22" t="s">
        <v>1095</v>
      </c>
      <c r="H108" s="22" t="s">
        <v>167</v>
      </c>
      <c r="I108" s="29">
        <v>52.5</v>
      </c>
      <c r="J108" s="35" t="s">
        <v>1032</v>
      </c>
      <c r="K108" s="100">
        <v>66.66</v>
      </c>
      <c r="L108" s="32" t="s">
        <v>394</v>
      </c>
    </row>
    <row r="109" spans="1:12" x14ac:dyDescent="0.25">
      <c r="A109" s="80" t="s">
        <v>2022</v>
      </c>
      <c r="B109" s="22" t="s">
        <v>72</v>
      </c>
      <c r="C109" s="28" t="s">
        <v>562</v>
      </c>
      <c r="D109" s="22" t="s">
        <v>1092</v>
      </c>
      <c r="E109" s="22" t="s">
        <v>1093</v>
      </c>
      <c r="F109" s="28" t="s">
        <v>1096</v>
      </c>
      <c r="G109" s="22" t="s">
        <v>1097</v>
      </c>
      <c r="H109" s="22" t="s">
        <v>167</v>
      </c>
      <c r="I109" s="29">
        <v>120</v>
      </c>
      <c r="J109" s="35" t="s">
        <v>1032</v>
      </c>
      <c r="K109" s="100">
        <v>145.82</v>
      </c>
      <c r="L109" s="32" t="s">
        <v>394</v>
      </c>
    </row>
    <row r="110" spans="1:12" x14ac:dyDescent="0.25">
      <c r="A110" s="80" t="s">
        <v>2023</v>
      </c>
      <c r="B110" s="22" t="s">
        <v>72</v>
      </c>
      <c r="C110" s="28" t="s">
        <v>562</v>
      </c>
      <c r="D110" s="22" t="s">
        <v>1092</v>
      </c>
      <c r="E110" s="22" t="s">
        <v>539</v>
      </c>
      <c r="F110" s="28" t="s">
        <v>1098</v>
      </c>
      <c r="G110" s="22" t="s">
        <v>1099</v>
      </c>
      <c r="H110" s="22" t="s">
        <v>167</v>
      </c>
      <c r="I110" s="29">
        <v>52.49</v>
      </c>
      <c r="J110" s="35" t="s">
        <v>1032</v>
      </c>
      <c r="K110" s="100">
        <v>91.85</v>
      </c>
      <c r="L110" s="32" t="s">
        <v>394</v>
      </c>
    </row>
    <row r="111" spans="1:12" x14ac:dyDescent="0.25">
      <c r="A111" s="80" t="s">
        <v>2024</v>
      </c>
      <c r="B111" s="22" t="s">
        <v>72</v>
      </c>
      <c r="C111" s="28" t="s">
        <v>1100</v>
      </c>
      <c r="D111" s="22" t="s">
        <v>1101</v>
      </c>
      <c r="E111" s="22" t="s">
        <v>1102</v>
      </c>
      <c r="F111" s="28" t="s">
        <v>1103</v>
      </c>
      <c r="G111" s="22" t="s">
        <v>1104</v>
      </c>
      <c r="H111" s="22" t="s">
        <v>167</v>
      </c>
      <c r="I111" s="29">
        <v>259.99</v>
      </c>
      <c r="J111" s="35" t="s">
        <v>1032</v>
      </c>
      <c r="K111" s="100">
        <v>325</v>
      </c>
      <c r="L111" s="32" t="s">
        <v>394</v>
      </c>
    </row>
    <row r="112" spans="1:12" x14ac:dyDescent="0.25">
      <c r="A112" s="80" t="s">
        <v>2025</v>
      </c>
      <c r="B112" s="22" t="s">
        <v>72</v>
      </c>
      <c r="C112" s="28" t="s">
        <v>1100</v>
      </c>
      <c r="D112" s="22" t="s">
        <v>1101</v>
      </c>
      <c r="E112" s="22" t="s">
        <v>1105</v>
      </c>
      <c r="F112" s="28" t="s">
        <v>1106</v>
      </c>
      <c r="G112" s="22" t="s">
        <v>1107</v>
      </c>
      <c r="H112" s="22" t="s">
        <v>167</v>
      </c>
      <c r="I112" s="29">
        <v>309.99</v>
      </c>
      <c r="J112" s="35" t="s">
        <v>1032</v>
      </c>
      <c r="K112" s="100">
        <v>385</v>
      </c>
      <c r="L112" s="32" t="s">
        <v>394</v>
      </c>
    </row>
    <row r="113" spans="1:12" x14ac:dyDescent="0.25">
      <c r="A113" s="80" t="s">
        <v>2026</v>
      </c>
      <c r="B113" s="22" t="s">
        <v>72</v>
      </c>
      <c r="C113" s="28" t="s">
        <v>1100</v>
      </c>
      <c r="D113" s="22" t="s">
        <v>1108</v>
      </c>
      <c r="E113" s="22" t="s">
        <v>1109</v>
      </c>
      <c r="F113" s="28" t="s">
        <v>1110</v>
      </c>
      <c r="G113" s="22" t="s">
        <v>1111</v>
      </c>
      <c r="H113" s="22" t="s">
        <v>167</v>
      </c>
      <c r="I113" s="29">
        <v>333.33</v>
      </c>
      <c r="J113" s="35" t="s">
        <v>1032</v>
      </c>
      <c r="K113" s="100">
        <v>416.65</v>
      </c>
      <c r="L113" s="32" t="s">
        <v>394</v>
      </c>
    </row>
    <row r="114" spans="1:12" x14ac:dyDescent="0.25">
      <c r="A114" s="80" t="s">
        <v>2027</v>
      </c>
      <c r="B114" s="22" t="s">
        <v>72</v>
      </c>
      <c r="C114" s="28" t="s">
        <v>1100</v>
      </c>
      <c r="D114" s="22" t="s">
        <v>1112</v>
      </c>
      <c r="E114" s="22" t="s">
        <v>1113</v>
      </c>
      <c r="F114" s="28" t="s">
        <v>1114</v>
      </c>
      <c r="G114" s="22" t="s">
        <v>1115</v>
      </c>
      <c r="H114" s="22" t="s">
        <v>477</v>
      </c>
      <c r="I114" s="29">
        <v>266.66000000000003</v>
      </c>
      <c r="J114" s="35" t="s">
        <v>1032</v>
      </c>
      <c r="K114" s="100">
        <v>333.25</v>
      </c>
      <c r="L114" s="32" t="s">
        <v>394</v>
      </c>
    </row>
    <row r="115" spans="1:12" x14ac:dyDescent="0.25">
      <c r="A115" s="80" t="s">
        <v>2028</v>
      </c>
      <c r="B115" s="22" t="s">
        <v>72</v>
      </c>
      <c r="C115" s="28" t="s">
        <v>1116</v>
      </c>
      <c r="D115" s="22" t="s">
        <v>1117</v>
      </c>
      <c r="E115" s="22" t="s">
        <v>1118</v>
      </c>
      <c r="F115" s="28" t="s">
        <v>1119</v>
      </c>
      <c r="G115" s="22" t="s">
        <v>1120</v>
      </c>
      <c r="H115" s="22" t="s">
        <v>477</v>
      </c>
      <c r="I115" s="29">
        <v>161.46</v>
      </c>
      <c r="J115" s="35" t="s">
        <v>1032</v>
      </c>
      <c r="K115" s="100">
        <v>201.85</v>
      </c>
      <c r="L115" s="32" t="s">
        <v>394</v>
      </c>
    </row>
    <row r="116" spans="1:12" x14ac:dyDescent="0.25">
      <c r="A116" s="80" t="s">
        <v>2029</v>
      </c>
      <c r="B116" s="22" t="s">
        <v>72</v>
      </c>
      <c r="C116" s="28" t="s">
        <v>1116</v>
      </c>
      <c r="D116" s="22" t="s">
        <v>1121</v>
      </c>
      <c r="E116" s="22" t="s">
        <v>1122</v>
      </c>
      <c r="F116" s="28" t="s">
        <v>1123</v>
      </c>
      <c r="G116" s="22" t="s">
        <v>1124</v>
      </c>
      <c r="H116" s="22" t="s">
        <v>477</v>
      </c>
      <c r="I116" s="29">
        <v>144.99</v>
      </c>
      <c r="J116" s="35" t="s">
        <v>1032</v>
      </c>
      <c r="K116" s="100">
        <v>181.25</v>
      </c>
      <c r="L116" s="32" t="s">
        <v>394</v>
      </c>
    </row>
    <row r="117" spans="1:12" x14ac:dyDescent="0.25">
      <c r="A117" s="80" t="s">
        <v>2030</v>
      </c>
      <c r="B117" s="22" t="s">
        <v>72</v>
      </c>
      <c r="C117" s="28" t="s">
        <v>1116</v>
      </c>
      <c r="D117" s="22" t="s">
        <v>1125</v>
      </c>
      <c r="E117" s="22" t="s">
        <v>1126</v>
      </c>
      <c r="F117" s="28" t="s">
        <v>1127</v>
      </c>
      <c r="G117" s="22" t="s">
        <v>1128</v>
      </c>
      <c r="H117" s="22" t="s">
        <v>477</v>
      </c>
      <c r="I117" s="29">
        <v>213.33</v>
      </c>
      <c r="J117" s="35" t="s">
        <v>1032</v>
      </c>
      <c r="K117" s="100">
        <v>266.66000000000003</v>
      </c>
      <c r="L117" s="32" t="s">
        <v>394</v>
      </c>
    </row>
    <row r="118" spans="1:12" x14ac:dyDescent="0.25">
      <c r="A118" s="80" t="s">
        <v>2031</v>
      </c>
      <c r="B118" s="22" t="s">
        <v>72</v>
      </c>
      <c r="C118" s="28" t="s">
        <v>1116</v>
      </c>
      <c r="D118" s="22" t="s">
        <v>1129</v>
      </c>
      <c r="E118" s="22" t="s">
        <v>1130</v>
      </c>
      <c r="F118" s="28" t="s">
        <v>1131</v>
      </c>
      <c r="G118" s="22" t="s">
        <v>1132</v>
      </c>
      <c r="H118" s="22" t="s">
        <v>477</v>
      </c>
      <c r="I118" s="29">
        <v>238.96</v>
      </c>
      <c r="J118" s="35" t="s">
        <v>1032</v>
      </c>
      <c r="K118" s="100">
        <v>299.95</v>
      </c>
      <c r="L118" s="32" t="s">
        <v>394</v>
      </c>
    </row>
    <row r="119" spans="1:12" x14ac:dyDescent="0.25">
      <c r="A119" s="80" t="s">
        <v>2032</v>
      </c>
      <c r="B119" s="22" t="s">
        <v>72</v>
      </c>
      <c r="C119" s="28" t="s">
        <v>1116</v>
      </c>
      <c r="D119" s="22" t="s">
        <v>1129</v>
      </c>
      <c r="E119" s="22" t="s">
        <v>1133</v>
      </c>
      <c r="F119" s="28" t="s">
        <v>1134</v>
      </c>
      <c r="G119" s="22" t="s">
        <v>1135</v>
      </c>
      <c r="H119" s="22" t="s">
        <v>477</v>
      </c>
      <c r="I119" s="29">
        <v>399.99</v>
      </c>
      <c r="J119" s="35" t="s">
        <v>1032</v>
      </c>
      <c r="K119" s="100">
        <v>499.95</v>
      </c>
      <c r="L119" s="32" t="s">
        <v>394</v>
      </c>
    </row>
    <row r="120" spans="1:12" x14ac:dyDescent="0.25">
      <c r="A120" s="80" t="s">
        <v>2033</v>
      </c>
      <c r="B120" s="22" t="s">
        <v>72</v>
      </c>
      <c r="C120" s="28" t="s">
        <v>1116</v>
      </c>
      <c r="D120" s="22" t="s">
        <v>1136</v>
      </c>
      <c r="E120" s="22" t="s">
        <v>1137</v>
      </c>
      <c r="F120" s="28" t="s">
        <v>1138</v>
      </c>
      <c r="G120" s="22" t="s">
        <v>1139</v>
      </c>
      <c r="H120" s="22" t="s">
        <v>477</v>
      </c>
      <c r="I120" s="29">
        <v>104.99</v>
      </c>
      <c r="J120" s="35" t="s">
        <v>1032</v>
      </c>
      <c r="K120" s="100">
        <v>131.25</v>
      </c>
      <c r="L120" s="32" t="s">
        <v>394</v>
      </c>
    </row>
    <row r="121" spans="1:12" x14ac:dyDescent="0.25">
      <c r="A121" s="80" t="s">
        <v>2034</v>
      </c>
      <c r="B121" s="22" t="s">
        <v>72</v>
      </c>
      <c r="C121" s="28" t="s">
        <v>1116</v>
      </c>
      <c r="D121" s="22" t="s">
        <v>1140</v>
      </c>
      <c r="E121" s="22" t="s">
        <v>1141</v>
      </c>
      <c r="F121" s="28" t="s">
        <v>1142</v>
      </c>
      <c r="G121" s="22" t="s">
        <v>1143</v>
      </c>
      <c r="H121" s="22" t="s">
        <v>477</v>
      </c>
      <c r="I121" s="29">
        <v>104.99</v>
      </c>
      <c r="J121" s="35" t="s">
        <v>1032</v>
      </c>
      <c r="K121" s="100">
        <v>131.25</v>
      </c>
      <c r="L121" s="32" t="s">
        <v>394</v>
      </c>
    </row>
    <row r="122" spans="1:12" x14ac:dyDescent="0.25">
      <c r="A122" s="80" t="s">
        <v>2035</v>
      </c>
      <c r="B122" s="22" t="s">
        <v>72</v>
      </c>
      <c r="C122" s="28" t="s">
        <v>84</v>
      </c>
      <c r="D122" s="22" t="s">
        <v>89</v>
      </c>
      <c r="E122" s="22" t="s">
        <v>1144</v>
      </c>
      <c r="F122" s="28" t="s">
        <v>1145</v>
      </c>
      <c r="G122" s="22" t="s">
        <v>1146</v>
      </c>
      <c r="H122" s="22" t="s">
        <v>477</v>
      </c>
      <c r="I122" s="29">
        <v>249.99</v>
      </c>
      <c r="J122" s="35" t="s">
        <v>1032</v>
      </c>
      <c r="K122" s="100">
        <v>312.5</v>
      </c>
      <c r="L122" s="32" t="s">
        <v>394</v>
      </c>
    </row>
    <row r="123" spans="1:12" x14ac:dyDescent="0.25">
      <c r="A123" s="80" t="s">
        <v>2036</v>
      </c>
      <c r="B123" s="22" t="s">
        <v>72</v>
      </c>
      <c r="C123" s="28" t="s">
        <v>73</v>
      </c>
      <c r="D123" s="22" t="s">
        <v>1147</v>
      </c>
      <c r="E123" s="22" t="s">
        <v>1148</v>
      </c>
      <c r="F123" s="28" t="s">
        <v>1149</v>
      </c>
      <c r="G123" s="22" t="s">
        <v>1150</v>
      </c>
      <c r="H123" s="22" t="s">
        <v>477</v>
      </c>
      <c r="I123" s="29">
        <v>266.66000000000003</v>
      </c>
      <c r="J123" s="35" t="s">
        <v>1032</v>
      </c>
      <c r="K123" s="100">
        <v>466.65</v>
      </c>
      <c r="L123" s="32" t="s">
        <v>394</v>
      </c>
    </row>
    <row r="124" spans="1:12" x14ac:dyDescent="0.25">
      <c r="A124" s="80" t="s">
        <v>2037</v>
      </c>
      <c r="B124" s="22" t="s">
        <v>72</v>
      </c>
      <c r="C124" s="28" t="s">
        <v>73</v>
      </c>
      <c r="D124" s="22" t="s">
        <v>1147</v>
      </c>
      <c r="E124" s="22" t="s">
        <v>1151</v>
      </c>
      <c r="F124" s="28" t="s">
        <v>1152</v>
      </c>
      <c r="G124" s="22" t="s">
        <v>1153</v>
      </c>
      <c r="H124" s="22" t="s">
        <v>477</v>
      </c>
      <c r="I124" s="29">
        <v>186.66</v>
      </c>
      <c r="J124" s="35" t="s">
        <v>1032</v>
      </c>
      <c r="K124" s="100">
        <v>233.35</v>
      </c>
      <c r="L124" s="32" t="s">
        <v>394</v>
      </c>
    </row>
    <row r="125" spans="1:12" x14ac:dyDescent="0.25">
      <c r="A125" s="80" t="s">
        <v>2038</v>
      </c>
      <c r="B125" s="22" t="s">
        <v>72</v>
      </c>
      <c r="C125" s="28" t="s">
        <v>84</v>
      </c>
      <c r="D125" s="22" t="s">
        <v>1154</v>
      </c>
      <c r="E125" s="22" t="s">
        <v>1155</v>
      </c>
      <c r="F125" s="28" t="s">
        <v>1156</v>
      </c>
      <c r="G125" s="22" t="s">
        <v>1157</v>
      </c>
      <c r="H125" s="22" t="s">
        <v>477</v>
      </c>
      <c r="I125" s="29">
        <v>212.49</v>
      </c>
      <c r="J125" s="35" t="s">
        <v>1032</v>
      </c>
      <c r="K125" s="100">
        <v>265.64999999999998</v>
      </c>
      <c r="L125" s="32" t="s">
        <v>394</v>
      </c>
    </row>
    <row r="126" spans="1:12" x14ac:dyDescent="0.25">
      <c r="A126" s="80" t="s">
        <v>2039</v>
      </c>
      <c r="B126" s="22" t="s">
        <v>72</v>
      </c>
      <c r="C126" s="28" t="s">
        <v>84</v>
      </c>
      <c r="D126" s="22" t="s">
        <v>1158</v>
      </c>
      <c r="E126" s="22" t="s">
        <v>1159</v>
      </c>
      <c r="F126" s="28" t="s">
        <v>1160</v>
      </c>
      <c r="G126" s="22" t="s">
        <v>1161</v>
      </c>
      <c r="H126" s="22" t="s">
        <v>477</v>
      </c>
      <c r="I126" s="29">
        <v>162.49</v>
      </c>
      <c r="J126" s="35" t="s">
        <v>1032</v>
      </c>
      <c r="K126" s="100">
        <v>203.15</v>
      </c>
      <c r="L126" s="32" t="s">
        <v>394</v>
      </c>
    </row>
    <row r="127" spans="1:12" x14ac:dyDescent="0.25">
      <c r="A127" s="80" t="s">
        <v>2040</v>
      </c>
      <c r="B127" s="22" t="s">
        <v>72</v>
      </c>
      <c r="C127" s="28" t="s">
        <v>84</v>
      </c>
      <c r="D127" s="22" t="s">
        <v>1162</v>
      </c>
      <c r="E127" s="22" t="s">
        <v>1163</v>
      </c>
      <c r="F127" s="28" t="s">
        <v>1164</v>
      </c>
      <c r="G127" s="22" t="s">
        <v>1165</v>
      </c>
      <c r="H127" s="22" t="s">
        <v>477</v>
      </c>
      <c r="I127" s="29">
        <v>193.33</v>
      </c>
      <c r="J127" s="35" t="s">
        <v>1032</v>
      </c>
      <c r="K127" s="100">
        <v>241.75</v>
      </c>
      <c r="L127" s="32" t="s">
        <v>394</v>
      </c>
    </row>
    <row r="128" spans="1:12" x14ac:dyDescent="0.25">
      <c r="A128" s="80" t="s">
        <v>2041</v>
      </c>
      <c r="B128" s="22" t="s">
        <v>72</v>
      </c>
      <c r="C128" s="28" t="s">
        <v>84</v>
      </c>
      <c r="D128" s="22" t="s">
        <v>1154</v>
      </c>
      <c r="E128" s="22" t="s">
        <v>1166</v>
      </c>
      <c r="F128" s="28" t="s">
        <v>1167</v>
      </c>
      <c r="G128" s="22" t="s">
        <v>1168</v>
      </c>
      <c r="H128" s="22" t="s">
        <v>477</v>
      </c>
      <c r="I128" s="29">
        <v>206.24</v>
      </c>
      <c r="J128" s="35" t="s">
        <v>1032</v>
      </c>
      <c r="K128" s="100">
        <v>257.8</v>
      </c>
      <c r="L128" s="32" t="s">
        <v>394</v>
      </c>
    </row>
    <row r="129" spans="1:12" x14ac:dyDescent="0.25">
      <c r="A129" s="80" t="s">
        <v>2042</v>
      </c>
      <c r="B129" s="22" t="s">
        <v>72</v>
      </c>
      <c r="C129" s="28" t="s">
        <v>84</v>
      </c>
      <c r="D129" s="22" t="s">
        <v>1162</v>
      </c>
      <c r="E129" s="22" t="s">
        <v>1169</v>
      </c>
      <c r="F129" s="28" t="s">
        <v>1170</v>
      </c>
      <c r="G129" s="22" t="s">
        <v>1171</v>
      </c>
      <c r="H129" s="22" t="s">
        <v>477</v>
      </c>
      <c r="I129" s="29">
        <v>247.49</v>
      </c>
      <c r="J129" s="35" t="s">
        <v>1032</v>
      </c>
      <c r="K129" s="100">
        <v>309.35000000000002</v>
      </c>
      <c r="L129" s="32" t="s">
        <v>394</v>
      </c>
    </row>
    <row r="130" spans="1:12" x14ac:dyDescent="0.25">
      <c r="A130" s="80" t="s">
        <v>2043</v>
      </c>
      <c r="B130" s="22" t="s">
        <v>145</v>
      </c>
      <c r="C130" s="28" t="s">
        <v>146</v>
      </c>
      <c r="D130" s="22" t="s">
        <v>1172</v>
      </c>
      <c r="E130" s="22" t="s">
        <v>1173</v>
      </c>
      <c r="F130" s="28" t="s">
        <v>1174</v>
      </c>
      <c r="G130" s="22" t="s">
        <v>1912</v>
      </c>
      <c r="H130" s="22" t="s">
        <v>167</v>
      </c>
      <c r="I130" s="29">
        <v>55</v>
      </c>
      <c r="J130" s="30">
        <v>0.75</v>
      </c>
      <c r="K130" s="100">
        <f>I130*1.75</f>
        <v>96.25</v>
      </c>
      <c r="L130" s="32" t="s">
        <v>394</v>
      </c>
    </row>
    <row r="131" spans="1:12" x14ac:dyDescent="0.25">
      <c r="A131" s="80" t="s">
        <v>2044</v>
      </c>
      <c r="B131" s="22" t="s">
        <v>145</v>
      </c>
      <c r="C131" s="28" t="s">
        <v>146</v>
      </c>
      <c r="D131" s="22" t="s">
        <v>1176</v>
      </c>
      <c r="E131" s="22" t="s">
        <v>1173</v>
      </c>
      <c r="F131" s="28" t="s">
        <v>1177</v>
      </c>
      <c r="G131" s="22" t="s">
        <v>1178</v>
      </c>
      <c r="H131" s="22" t="s">
        <v>167</v>
      </c>
      <c r="I131" s="29">
        <v>30</v>
      </c>
      <c r="J131" s="30">
        <v>0.75</v>
      </c>
      <c r="K131" s="100">
        <f t="shared" ref="K131:K205" si="2">I131*1.75</f>
        <v>52.5</v>
      </c>
      <c r="L131" s="32" t="s">
        <v>394</v>
      </c>
    </row>
    <row r="132" spans="1:12" x14ac:dyDescent="0.25">
      <c r="A132" s="80" t="s">
        <v>2045</v>
      </c>
      <c r="B132" s="22" t="s">
        <v>145</v>
      </c>
      <c r="C132" s="28" t="s">
        <v>146</v>
      </c>
      <c r="D132" s="22" t="s">
        <v>1176</v>
      </c>
      <c r="E132" s="22" t="s">
        <v>1173</v>
      </c>
      <c r="F132" s="28" t="s">
        <v>1179</v>
      </c>
      <c r="G132" s="22" t="s">
        <v>1180</v>
      </c>
      <c r="H132" s="22" t="s">
        <v>167</v>
      </c>
      <c r="I132" s="29">
        <v>23</v>
      </c>
      <c r="J132" s="30">
        <v>0.75</v>
      </c>
      <c r="K132" s="100">
        <f t="shared" si="2"/>
        <v>40.25</v>
      </c>
      <c r="L132" s="32" t="s">
        <v>394</v>
      </c>
    </row>
    <row r="133" spans="1:12" x14ac:dyDescent="0.25">
      <c r="A133" s="80" t="s">
        <v>2046</v>
      </c>
      <c r="B133" s="22" t="s">
        <v>145</v>
      </c>
      <c r="C133" s="28" t="s">
        <v>146</v>
      </c>
      <c r="D133" s="22" t="s">
        <v>1172</v>
      </c>
      <c r="E133" s="22" t="s">
        <v>1181</v>
      </c>
      <c r="F133" s="28" t="s">
        <v>1182</v>
      </c>
      <c r="G133" s="22" t="s">
        <v>1183</v>
      </c>
      <c r="H133" s="22" t="s">
        <v>167</v>
      </c>
      <c r="I133" s="29">
        <v>70</v>
      </c>
      <c r="J133" s="30">
        <v>0.75</v>
      </c>
      <c r="K133" s="100">
        <f t="shared" si="2"/>
        <v>122.5</v>
      </c>
      <c r="L133" s="32" t="s">
        <v>394</v>
      </c>
    </row>
    <row r="134" spans="1:12" x14ac:dyDescent="0.25">
      <c r="A134" s="80" t="s">
        <v>2047</v>
      </c>
      <c r="B134" s="22" t="s">
        <v>145</v>
      </c>
      <c r="C134" s="28" t="s">
        <v>146</v>
      </c>
      <c r="D134" s="22" t="s">
        <v>1172</v>
      </c>
      <c r="E134" s="22" t="s">
        <v>1184</v>
      </c>
      <c r="F134" s="28" t="s">
        <v>1185</v>
      </c>
      <c r="G134" s="22" t="s">
        <v>1186</v>
      </c>
      <c r="H134" s="22" t="s">
        <v>167</v>
      </c>
      <c r="I134" s="29">
        <v>85</v>
      </c>
      <c r="J134" s="30">
        <v>0.75</v>
      </c>
      <c r="K134" s="100">
        <f t="shared" si="2"/>
        <v>148.75</v>
      </c>
      <c r="L134" s="32" t="s">
        <v>394</v>
      </c>
    </row>
    <row r="135" spans="1:12" x14ac:dyDescent="0.25">
      <c r="A135" s="80" t="s">
        <v>2048</v>
      </c>
      <c r="B135" s="22" t="s">
        <v>145</v>
      </c>
      <c r="C135" s="28" t="s">
        <v>146</v>
      </c>
      <c r="D135" s="22" t="s">
        <v>1176</v>
      </c>
      <c r="E135" s="22" t="s">
        <v>1187</v>
      </c>
      <c r="F135" s="28" t="s">
        <v>1188</v>
      </c>
      <c r="G135" s="22" t="s">
        <v>1189</v>
      </c>
      <c r="H135" s="22" t="s">
        <v>167</v>
      </c>
      <c r="I135" s="29">
        <v>10.15</v>
      </c>
      <c r="J135" s="30">
        <v>0.75</v>
      </c>
      <c r="K135" s="100">
        <f t="shared" si="2"/>
        <v>17.762499999999999</v>
      </c>
      <c r="L135" s="32" t="s">
        <v>394</v>
      </c>
    </row>
    <row r="136" spans="1:12" x14ac:dyDescent="0.25">
      <c r="A136" s="80" t="s">
        <v>2049</v>
      </c>
      <c r="B136" s="22" t="s">
        <v>145</v>
      </c>
      <c r="C136" s="28" t="s">
        <v>146</v>
      </c>
      <c r="D136" s="22" t="s">
        <v>1176</v>
      </c>
      <c r="E136" s="22" t="s">
        <v>1187</v>
      </c>
      <c r="F136" s="28" t="s">
        <v>1190</v>
      </c>
      <c r="G136" s="22" t="s">
        <v>1191</v>
      </c>
      <c r="H136" s="22" t="s">
        <v>167</v>
      </c>
      <c r="I136" s="29">
        <v>10.15</v>
      </c>
      <c r="J136" s="30">
        <v>0.75</v>
      </c>
      <c r="K136" s="100">
        <f t="shared" si="2"/>
        <v>17.762499999999999</v>
      </c>
      <c r="L136" s="32" t="s">
        <v>394</v>
      </c>
    </row>
    <row r="137" spans="1:12" x14ac:dyDescent="0.25">
      <c r="A137" s="80" t="s">
        <v>2050</v>
      </c>
      <c r="B137" s="22" t="s">
        <v>145</v>
      </c>
      <c r="C137" s="28" t="s">
        <v>146</v>
      </c>
      <c r="D137" s="22" t="s">
        <v>1176</v>
      </c>
      <c r="E137" s="22" t="s">
        <v>1192</v>
      </c>
      <c r="F137" s="28" t="s">
        <v>1193</v>
      </c>
      <c r="G137" s="22" t="s">
        <v>1194</v>
      </c>
      <c r="H137" s="22" t="s">
        <v>167</v>
      </c>
      <c r="I137" s="29">
        <v>12.25</v>
      </c>
      <c r="J137" s="30">
        <v>0.75</v>
      </c>
      <c r="K137" s="100">
        <f t="shared" si="2"/>
        <v>21.4375</v>
      </c>
      <c r="L137" s="32" t="s">
        <v>394</v>
      </c>
    </row>
    <row r="138" spans="1:12" x14ac:dyDescent="0.25">
      <c r="A138" s="80" t="s">
        <v>2051</v>
      </c>
      <c r="B138" s="22" t="s">
        <v>145</v>
      </c>
      <c r="C138" s="28" t="s">
        <v>146</v>
      </c>
      <c r="D138" s="22" t="s">
        <v>1195</v>
      </c>
      <c r="E138" s="22" t="s">
        <v>1196</v>
      </c>
      <c r="F138" s="28" t="s">
        <v>1197</v>
      </c>
      <c r="G138" s="22" t="s">
        <v>1198</v>
      </c>
      <c r="H138" s="22" t="s">
        <v>167</v>
      </c>
      <c r="I138" s="29">
        <v>125</v>
      </c>
      <c r="J138" s="30">
        <v>0.75</v>
      </c>
      <c r="K138" s="100">
        <f t="shared" si="2"/>
        <v>218.75</v>
      </c>
      <c r="L138" s="32" t="s">
        <v>168</v>
      </c>
    </row>
    <row r="139" spans="1:12" x14ac:dyDescent="0.25">
      <c r="A139" s="80" t="s">
        <v>2052</v>
      </c>
      <c r="B139" s="2" t="s">
        <v>145</v>
      </c>
      <c r="C139" s="28" t="s">
        <v>768</v>
      </c>
      <c r="D139" s="22" t="s">
        <v>1199</v>
      </c>
      <c r="E139" s="22" t="s">
        <v>1200</v>
      </c>
      <c r="F139" s="28" t="s">
        <v>1201</v>
      </c>
      <c r="G139" s="22" t="s">
        <v>1202</v>
      </c>
      <c r="H139" s="22" t="s">
        <v>167</v>
      </c>
      <c r="I139" s="29">
        <v>42.22</v>
      </c>
      <c r="J139" s="30">
        <v>0.75</v>
      </c>
      <c r="K139" s="100">
        <f t="shared" si="2"/>
        <v>73.884999999999991</v>
      </c>
      <c r="L139" s="32" t="s">
        <v>394</v>
      </c>
    </row>
    <row r="140" spans="1:12" x14ac:dyDescent="0.25">
      <c r="A140" s="80" t="s">
        <v>2053</v>
      </c>
      <c r="B140" s="2" t="s">
        <v>145</v>
      </c>
      <c r="C140" s="28" t="s">
        <v>768</v>
      </c>
      <c r="D140" s="22" t="s">
        <v>1199</v>
      </c>
      <c r="E140" s="22" t="s">
        <v>1200</v>
      </c>
      <c r="F140" s="28" t="s">
        <v>1203</v>
      </c>
      <c r="G140" s="22" t="s">
        <v>1204</v>
      </c>
      <c r="H140" s="22" t="s">
        <v>167</v>
      </c>
      <c r="I140" s="29">
        <v>54.93</v>
      </c>
      <c r="J140" s="30">
        <v>0.75</v>
      </c>
      <c r="K140" s="100">
        <f t="shared" si="2"/>
        <v>96.127499999999998</v>
      </c>
      <c r="L140" s="32" t="s">
        <v>394</v>
      </c>
    </row>
    <row r="141" spans="1:12" x14ac:dyDescent="0.25">
      <c r="A141" s="80" t="s">
        <v>2054</v>
      </c>
      <c r="B141" s="2" t="s">
        <v>145</v>
      </c>
      <c r="C141" s="28" t="s">
        <v>768</v>
      </c>
      <c r="D141" s="22" t="s">
        <v>1199</v>
      </c>
      <c r="E141" s="22" t="s">
        <v>1200</v>
      </c>
      <c r="F141" s="28" t="s">
        <v>1205</v>
      </c>
      <c r="G141" s="22" t="s">
        <v>1206</v>
      </c>
      <c r="H141" s="22" t="s">
        <v>167</v>
      </c>
      <c r="I141" s="29">
        <v>62.27</v>
      </c>
      <c r="J141" s="30">
        <v>0.75</v>
      </c>
      <c r="K141" s="100">
        <f t="shared" si="2"/>
        <v>108.97250000000001</v>
      </c>
      <c r="L141" s="32" t="s">
        <v>394</v>
      </c>
    </row>
    <row r="142" spans="1:12" x14ac:dyDescent="0.25">
      <c r="A142" s="80" t="s">
        <v>2055</v>
      </c>
      <c r="B142" s="2" t="s">
        <v>145</v>
      </c>
      <c r="C142" s="28" t="s">
        <v>768</v>
      </c>
      <c r="D142" s="22" t="s">
        <v>1199</v>
      </c>
      <c r="E142" s="22" t="s">
        <v>1200</v>
      </c>
      <c r="F142" s="28" t="s">
        <v>1207</v>
      </c>
      <c r="G142" s="22" t="s">
        <v>1208</v>
      </c>
      <c r="H142" s="22" t="s">
        <v>167</v>
      </c>
      <c r="I142" s="29">
        <v>69.42</v>
      </c>
      <c r="J142" s="30">
        <v>0.75</v>
      </c>
      <c r="K142" s="100">
        <f t="shared" si="2"/>
        <v>121.485</v>
      </c>
      <c r="L142" s="32" t="s">
        <v>394</v>
      </c>
    </row>
    <row r="143" spans="1:12" x14ac:dyDescent="0.25">
      <c r="A143" s="80" t="s">
        <v>2056</v>
      </c>
      <c r="B143" s="2" t="s">
        <v>145</v>
      </c>
      <c r="C143" s="28" t="s">
        <v>768</v>
      </c>
      <c r="D143" s="22" t="s">
        <v>1199</v>
      </c>
      <c r="E143" s="22" t="s">
        <v>1209</v>
      </c>
      <c r="F143" s="28" t="s">
        <v>1210</v>
      </c>
      <c r="G143" s="22" t="s">
        <v>1211</v>
      </c>
      <c r="H143" s="22" t="s">
        <v>167</v>
      </c>
      <c r="I143" s="29">
        <v>29.7</v>
      </c>
      <c r="J143" s="30">
        <v>0.75</v>
      </c>
      <c r="K143" s="100">
        <f t="shared" si="2"/>
        <v>51.975000000000001</v>
      </c>
      <c r="L143" s="32" t="s">
        <v>394</v>
      </c>
    </row>
    <row r="144" spans="1:12" x14ac:dyDescent="0.25">
      <c r="A144" s="80" t="s">
        <v>2057</v>
      </c>
      <c r="B144" s="2" t="s">
        <v>145</v>
      </c>
      <c r="C144" s="28" t="s">
        <v>768</v>
      </c>
      <c r="D144" s="22" t="s">
        <v>1199</v>
      </c>
      <c r="E144" s="22" t="s">
        <v>1209</v>
      </c>
      <c r="F144" s="28" t="s">
        <v>1212</v>
      </c>
      <c r="G144" s="22" t="s">
        <v>1213</v>
      </c>
      <c r="H144" s="22" t="s">
        <v>167</v>
      </c>
      <c r="I144" s="29">
        <v>32.17</v>
      </c>
      <c r="J144" s="30">
        <v>0.75</v>
      </c>
      <c r="K144" s="100">
        <f t="shared" si="2"/>
        <v>56.297499999999999</v>
      </c>
      <c r="L144" s="32" t="s">
        <v>394</v>
      </c>
    </row>
    <row r="145" spans="1:12" x14ac:dyDescent="0.25">
      <c r="A145" s="80" t="s">
        <v>2058</v>
      </c>
      <c r="B145" s="2" t="s">
        <v>145</v>
      </c>
      <c r="C145" s="28" t="s">
        <v>768</v>
      </c>
      <c r="D145" s="22" t="s">
        <v>1199</v>
      </c>
      <c r="E145" s="22" t="s">
        <v>1209</v>
      </c>
      <c r="F145" s="28" t="s">
        <v>1214</v>
      </c>
      <c r="G145" s="22" t="s">
        <v>1215</v>
      </c>
      <c r="H145" s="22" t="s">
        <v>167</v>
      </c>
      <c r="I145" s="29">
        <v>35.619999999999997</v>
      </c>
      <c r="J145" s="30">
        <v>0.75</v>
      </c>
      <c r="K145" s="100">
        <f t="shared" si="2"/>
        <v>62.334999999999994</v>
      </c>
      <c r="L145" s="32" t="s">
        <v>394</v>
      </c>
    </row>
    <row r="146" spans="1:12" x14ac:dyDescent="0.25">
      <c r="A146" s="80" t="s">
        <v>2059</v>
      </c>
      <c r="B146" s="2" t="s">
        <v>145</v>
      </c>
      <c r="C146" s="28" t="s">
        <v>768</v>
      </c>
      <c r="D146" s="22" t="s">
        <v>1199</v>
      </c>
      <c r="E146" s="22" t="s">
        <v>1209</v>
      </c>
      <c r="F146" s="28" t="s">
        <v>1216</v>
      </c>
      <c r="G146" s="22" t="s">
        <v>1217</v>
      </c>
      <c r="H146" s="22" t="s">
        <v>167</v>
      </c>
      <c r="I146" s="29">
        <v>40.94</v>
      </c>
      <c r="J146" s="30">
        <v>0.75</v>
      </c>
      <c r="K146" s="100">
        <f t="shared" si="2"/>
        <v>71.644999999999996</v>
      </c>
      <c r="L146" s="32" t="s">
        <v>394</v>
      </c>
    </row>
    <row r="147" spans="1:12" x14ac:dyDescent="0.25">
      <c r="A147" s="80" t="s">
        <v>2060</v>
      </c>
      <c r="B147" s="2" t="s">
        <v>145</v>
      </c>
      <c r="C147" s="28" t="s">
        <v>768</v>
      </c>
      <c r="D147" s="22" t="s">
        <v>1199</v>
      </c>
      <c r="E147" s="22" t="s">
        <v>1209</v>
      </c>
      <c r="F147" s="28" t="s">
        <v>1218</v>
      </c>
      <c r="G147" s="22" t="s">
        <v>1219</v>
      </c>
      <c r="H147" s="22" t="s">
        <v>167</v>
      </c>
      <c r="I147" s="29">
        <v>45.57</v>
      </c>
      <c r="J147" s="30">
        <v>0.75</v>
      </c>
      <c r="K147" s="100">
        <f t="shared" si="2"/>
        <v>79.747500000000002</v>
      </c>
      <c r="L147" s="32" t="s">
        <v>394</v>
      </c>
    </row>
    <row r="148" spans="1:12" x14ac:dyDescent="0.25">
      <c r="A148" s="80" t="s">
        <v>2061</v>
      </c>
      <c r="B148" s="2" t="s">
        <v>145</v>
      </c>
      <c r="C148" s="28" t="s">
        <v>768</v>
      </c>
      <c r="D148" s="22" t="s">
        <v>1199</v>
      </c>
      <c r="E148" s="22" t="s">
        <v>1209</v>
      </c>
      <c r="F148" s="28" t="s">
        <v>1220</v>
      </c>
      <c r="G148" s="22" t="s">
        <v>1221</v>
      </c>
      <c r="H148" s="22" t="s">
        <v>167</v>
      </c>
      <c r="I148" s="29">
        <v>55.09</v>
      </c>
      <c r="J148" s="30">
        <v>0.75</v>
      </c>
      <c r="K148" s="100">
        <f t="shared" si="2"/>
        <v>96.407499999999999</v>
      </c>
      <c r="L148" s="32" t="s">
        <v>394</v>
      </c>
    </row>
    <row r="149" spans="1:12" x14ac:dyDescent="0.25">
      <c r="A149" s="80" t="s">
        <v>2062</v>
      </c>
      <c r="B149" s="2" t="s">
        <v>145</v>
      </c>
      <c r="C149" s="28" t="s">
        <v>768</v>
      </c>
      <c r="D149" s="22" t="s">
        <v>1199</v>
      </c>
      <c r="E149" s="22" t="s">
        <v>1222</v>
      </c>
      <c r="F149" s="28" t="s">
        <v>1223</v>
      </c>
      <c r="G149" s="22" t="s">
        <v>1224</v>
      </c>
      <c r="H149" s="22" t="s">
        <v>167</v>
      </c>
      <c r="I149" s="29">
        <v>68.98</v>
      </c>
      <c r="J149" s="30">
        <v>0.75</v>
      </c>
      <c r="K149" s="100">
        <f t="shared" si="2"/>
        <v>120.715</v>
      </c>
      <c r="L149" s="32" t="s">
        <v>394</v>
      </c>
    </row>
    <row r="150" spans="1:12" x14ac:dyDescent="0.25">
      <c r="A150" s="80" t="s">
        <v>2063</v>
      </c>
      <c r="B150" s="2" t="s">
        <v>145</v>
      </c>
      <c r="C150" s="28" t="s">
        <v>768</v>
      </c>
      <c r="D150" s="22" t="s">
        <v>1199</v>
      </c>
      <c r="E150" s="22" t="s">
        <v>1222</v>
      </c>
      <c r="F150" s="28" t="s">
        <v>1225</v>
      </c>
      <c r="G150" s="22" t="s">
        <v>1226</v>
      </c>
      <c r="H150" s="22" t="s">
        <v>167</v>
      </c>
      <c r="I150" s="29">
        <v>98.4</v>
      </c>
      <c r="J150" s="30">
        <v>0.75</v>
      </c>
      <c r="K150" s="100">
        <f t="shared" si="2"/>
        <v>172.20000000000002</v>
      </c>
      <c r="L150" s="32" t="s">
        <v>394</v>
      </c>
    </row>
    <row r="151" spans="1:12" x14ac:dyDescent="0.25">
      <c r="A151" s="80" t="s">
        <v>2064</v>
      </c>
      <c r="B151" s="2" t="s">
        <v>145</v>
      </c>
      <c r="C151" s="28" t="s">
        <v>768</v>
      </c>
      <c r="D151" s="22" t="s">
        <v>1199</v>
      </c>
      <c r="E151" s="22" t="s">
        <v>1222</v>
      </c>
      <c r="F151" s="28" t="s">
        <v>1227</v>
      </c>
      <c r="G151" s="22" t="s">
        <v>1228</v>
      </c>
      <c r="H151" s="22" t="s">
        <v>167</v>
      </c>
      <c r="I151" s="29">
        <v>131.68</v>
      </c>
      <c r="J151" s="30">
        <v>0.75</v>
      </c>
      <c r="K151" s="100">
        <f t="shared" si="2"/>
        <v>230.44</v>
      </c>
      <c r="L151" s="32" t="s">
        <v>394</v>
      </c>
    </row>
    <row r="152" spans="1:12" x14ac:dyDescent="0.25">
      <c r="A152" s="80" t="s">
        <v>2065</v>
      </c>
      <c r="B152" s="2" t="s">
        <v>145</v>
      </c>
      <c r="C152" s="28" t="s">
        <v>768</v>
      </c>
      <c r="D152" s="22" t="s">
        <v>1199</v>
      </c>
      <c r="E152" s="22" t="s">
        <v>1222</v>
      </c>
      <c r="F152" s="28" t="s">
        <v>1229</v>
      </c>
      <c r="G152" s="22" t="s">
        <v>1230</v>
      </c>
      <c r="H152" s="22" t="s">
        <v>167</v>
      </c>
      <c r="I152" s="29">
        <v>156.76</v>
      </c>
      <c r="J152" s="30">
        <v>0.75</v>
      </c>
      <c r="K152" s="100">
        <f t="shared" si="2"/>
        <v>274.33</v>
      </c>
      <c r="L152" s="32" t="s">
        <v>394</v>
      </c>
    </row>
    <row r="153" spans="1:12" x14ac:dyDescent="0.25">
      <c r="A153" s="80" t="s">
        <v>2066</v>
      </c>
      <c r="B153" s="2" t="s">
        <v>145</v>
      </c>
      <c r="C153" s="28" t="s">
        <v>768</v>
      </c>
      <c r="D153" s="22" t="s">
        <v>1231</v>
      </c>
      <c r="E153" s="22" t="s">
        <v>1232</v>
      </c>
      <c r="F153" s="28" t="s">
        <v>1233</v>
      </c>
      <c r="G153" s="22" t="s">
        <v>1234</v>
      </c>
      <c r="H153" s="22" t="s">
        <v>167</v>
      </c>
      <c r="I153" s="29">
        <v>58.94</v>
      </c>
      <c r="J153" s="30">
        <v>0.75</v>
      </c>
      <c r="K153" s="100">
        <f t="shared" si="2"/>
        <v>103.145</v>
      </c>
      <c r="L153" s="32" t="s">
        <v>394</v>
      </c>
    </row>
    <row r="154" spans="1:12" x14ac:dyDescent="0.25">
      <c r="A154" s="80" t="s">
        <v>2067</v>
      </c>
      <c r="B154" s="2" t="s">
        <v>145</v>
      </c>
      <c r="C154" s="28" t="s">
        <v>768</v>
      </c>
      <c r="D154" s="22" t="s">
        <v>1231</v>
      </c>
      <c r="E154" s="22" t="s">
        <v>1232</v>
      </c>
      <c r="F154" s="28" t="s">
        <v>1235</v>
      </c>
      <c r="G154" s="22" t="s">
        <v>1236</v>
      </c>
      <c r="H154" s="22" t="s">
        <v>167</v>
      </c>
      <c r="I154" s="29">
        <v>70.25</v>
      </c>
      <c r="J154" s="30">
        <v>0.75</v>
      </c>
      <c r="K154" s="100">
        <f t="shared" si="2"/>
        <v>122.9375</v>
      </c>
      <c r="L154" s="32" t="s">
        <v>394</v>
      </c>
    </row>
    <row r="155" spans="1:12" x14ac:dyDescent="0.25">
      <c r="A155" s="80" t="s">
        <v>2068</v>
      </c>
      <c r="B155" s="2" t="s">
        <v>145</v>
      </c>
      <c r="C155" s="28" t="s">
        <v>768</v>
      </c>
      <c r="D155" s="22" t="s">
        <v>1231</v>
      </c>
      <c r="E155" s="22" t="s">
        <v>1232</v>
      </c>
      <c r="F155" s="28" t="s">
        <v>1237</v>
      </c>
      <c r="G155" s="22" t="s">
        <v>1238</v>
      </c>
      <c r="H155" s="22" t="s">
        <v>167</v>
      </c>
      <c r="I155" s="29">
        <v>81.59</v>
      </c>
      <c r="J155" s="30">
        <v>0.75</v>
      </c>
      <c r="K155" s="100">
        <f t="shared" si="2"/>
        <v>142.7825</v>
      </c>
      <c r="L155" s="32" t="s">
        <v>394</v>
      </c>
    </row>
    <row r="156" spans="1:12" x14ac:dyDescent="0.25">
      <c r="A156" s="80" t="s">
        <v>2069</v>
      </c>
      <c r="B156" s="2" t="s">
        <v>145</v>
      </c>
      <c r="C156" s="28" t="s">
        <v>768</v>
      </c>
      <c r="D156" s="22" t="s">
        <v>1231</v>
      </c>
      <c r="E156" s="22" t="s">
        <v>1232</v>
      </c>
      <c r="F156" s="28" t="s">
        <v>1239</v>
      </c>
      <c r="G156" s="22" t="s">
        <v>1240</v>
      </c>
      <c r="H156" s="22" t="s">
        <v>167</v>
      </c>
      <c r="I156" s="29">
        <v>92.05</v>
      </c>
      <c r="J156" s="30">
        <v>0.75</v>
      </c>
      <c r="K156" s="100">
        <f t="shared" si="2"/>
        <v>161.08750000000001</v>
      </c>
      <c r="L156" s="32" t="s">
        <v>394</v>
      </c>
    </row>
    <row r="157" spans="1:12" x14ac:dyDescent="0.25">
      <c r="A157" s="80" t="s">
        <v>2070</v>
      </c>
      <c r="B157" s="2" t="s">
        <v>145</v>
      </c>
      <c r="C157" s="28" t="s">
        <v>768</v>
      </c>
      <c r="D157" s="22" t="s">
        <v>1231</v>
      </c>
      <c r="E157" s="22" t="s">
        <v>1232</v>
      </c>
      <c r="F157" s="28" t="s">
        <v>1241</v>
      </c>
      <c r="G157" s="22" t="s">
        <v>1242</v>
      </c>
      <c r="H157" s="22" t="s">
        <v>167</v>
      </c>
      <c r="I157" s="29">
        <v>108.68</v>
      </c>
      <c r="J157" s="30">
        <v>0.75</v>
      </c>
      <c r="K157" s="100">
        <f t="shared" si="2"/>
        <v>190.19</v>
      </c>
      <c r="L157" s="32" t="s">
        <v>394</v>
      </c>
    </row>
    <row r="158" spans="1:12" x14ac:dyDescent="0.25">
      <c r="A158" s="80" t="s">
        <v>2071</v>
      </c>
      <c r="B158" s="2" t="s">
        <v>145</v>
      </c>
      <c r="C158" s="28" t="s">
        <v>768</v>
      </c>
      <c r="D158" s="22" t="s">
        <v>1231</v>
      </c>
      <c r="E158" s="22" t="s">
        <v>1232</v>
      </c>
      <c r="F158" s="28" t="s">
        <v>1243</v>
      </c>
      <c r="G158" s="22" t="s">
        <v>1244</v>
      </c>
      <c r="H158" s="22" t="s">
        <v>167</v>
      </c>
      <c r="I158" s="29">
        <v>125.71</v>
      </c>
      <c r="J158" s="30">
        <v>0.75</v>
      </c>
      <c r="K158" s="100">
        <f t="shared" si="2"/>
        <v>219.99249999999998</v>
      </c>
      <c r="L158" s="32" t="s">
        <v>394</v>
      </c>
    </row>
    <row r="159" spans="1:12" x14ac:dyDescent="0.25">
      <c r="A159" s="80" t="s">
        <v>2071</v>
      </c>
      <c r="B159" s="2" t="s">
        <v>145</v>
      </c>
      <c r="C159" s="28" t="s">
        <v>768</v>
      </c>
      <c r="D159" s="22" t="s">
        <v>1231</v>
      </c>
      <c r="E159" s="22" t="s">
        <v>1232</v>
      </c>
      <c r="F159" s="28" t="s">
        <v>1245</v>
      </c>
      <c r="G159" s="22" t="s">
        <v>1246</v>
      </c>
      <c r="H159" s="22" t="s">
        <v>167</v>
      </c>
      <c r="I159" s="29">
        <v>121.62</v>
      </c>
      <c r="J159" s="30">
        <v>0.75</v>
      </c>
      <c r="K159" s="100">
        <f t="shared" si="2"/>
        <v>212.83500000000001</v>
      </c>
      <c r="L159" s="32" t="s">
        <v>394</v>
      </c>
    </row>
    <row r="160" spans="1:12" x14ac:dyDescent="0.25">
      <c r="A160" s="80" t="s">
        <v>2072</v>
      </c>
      <c r="B160" s="2" t="s">
        <v>145</v>
      </c>
      <c r="C160" s="28" t="s">
        <v>768</v>
      </c>
      <c r="D160" s="22" t="s">
        <v>1231</v>
      </c>
      <c r="E160" s="22" t="s">
        <v>1232</v>
      </c>
      <c r="F160" s="28" t="s">
        <v>1247</v>
      </c>
      <c r="G160" s="22" t="s">
        <v>1248</v>
      </c>
      <c r="H160" s="22" t="s">
        <v>167</v>
      </c>
      <c r="I160" s="29">
        <v>143.75</v>
      </c>
      <c r="J160" s="30">
        <v>0.75</v>
      </c>
      <c r="K160" s="100">
        <f t="shared" si="2"/>
        <v>251.5625</v>
      </c>
      <c r="L160" s="32" t="s">
        <v>394</v>
      </c>
    </row>
    <row r="161" spans="1:12" x14ac:dyDescent="0.25">
      <c r="A161" s="80" t="s">
        <v>2073</v>
      </c>
      <c r="B161" s="2" t="s">
        <v>145</v>
      </c>
      <c r="C161" s="28" t="s">
        <v>768</v>
      </c>
      <c r="D161" s="22" t="s">
        <v>1231</v>
      </c>
      <c r="E161" s="22" t="s">
        <v>1232</v>
      </c>
      <c r="F161" s="28" t="s">
        <v>1249</v>
      </c>
      <c r="G161" s="22" t="s">
        <v>1250</v>
      </c>
      <c r="H161" s="22" t="s">
        <v>167</v>
      </c>
      <c r="I161" s="29">
        <v>166.42</v>
      </c>
      <c r="J161" s="30">
        <v>0.75</v>
      </c>
      <c r="K161" s="100">
        <f t="shared" si="2"/>
        <v>291.23499999999996</v>
      </c>
      <c r="L161" s="32" t="s">
        <v>394</v>
      </c>
    </row>
    <row r="162" spans="1:12" x14ac:dyDescent="0.25">
      <c r="A162" s="80" t="s">
        <v>2074</v>
      </c>
      <c r="B162" s="2" t="s">
        <v>291</v>
      </c>
      <c r="C162" s="28" t="s">
        <v>1251</v>
      </c>
      <c r="D162" s="22" t="s">
        <v>1252</v>
      </c>
      <c r="E162" s="22" t="s">
        <v>1253</v>
      </c>
      <c r="F162" s="28" t="s">
        <v>1254</v>
      </c>
      <c r="G162" s="22" t="s">
        <v>1255</v>
      </c>
      <c r="H162" s="22" t="s">
        <v>167</v>
      </c>
      <c r="I162" s="29">
        <v>99.99</v>
      </c>
      <c r="J162" s="30">
        <v>0.75</v>
      </c>
      <c r="K162" s="100">
        <f t="shared" si="2"/>
        <v>174.98249999999999</v>
      </c>
      <c r="L162" s="32" t="s">
        <v>394</v>
      </c>
    </row>
    <row r="163" spans="1:12" x14ac:dyDescent="0.25">
      <c r="A163" s="80" t="s">
        <v>2075</v>
      </c>
      <c r="B163" s="2" t="s">
        <v>170</v>
      </c>
      <c r="C163" s="28" t="s">
        <v>279</v>
      </c>
      <c r="D163" s="22" t="s">
        <v>1256</v>
      </c>
      <c r="E163" s="22" t="s">
        <v>1257</v>
      </c>
      <c r="F163" s="28" t="s">
        <v>1258</v>
      </c>
      <c r="G163" s="22" t="s">
        <v>1259</v>
      </c>
      <c r="H163" s="22" t="s">
        <v>167</v>
      </c>
      <c r="I163" s="29">
        <v>126.45</v>
      </c>
      <c r="J163" s="30">
        <v>0.75</v>
      </c>
      <c r="K163" s="100">
        <f t="shared" si="2"/>
        <v>221.28749999999999</v>
      </c>
      <c r="L163" s="32" t="s">
        <v>168</v>
      </c>
    </row>
    <row r="164" spans="1:12" x14ac:dyDescent="0.25">
      <c r="A164" s="80" t="s">
        <v>2076</v>
      </c>
      <c r="B164" s="5" t="s">
        <v>170</v>
      </c>
      <c r="C164" s="5" t="s">
        <v>1260</v>
      </c>
      <c r="D164" s="22" t="s">
        <v>1176</v>
      </c>
      <c r="E164" s="22" t="s">
        <v>1257</v>
      </c>
      <c r="F164" s="28" t="s">
        <v>1261</v>
      </c>
      <c r="G164" s="22" t="s">
        <v>1262</v>
      </c>
      <c r="H164" s="22" t="s">
        <v>167</v>
      </c>
      <c r="I164" s="29">
        <v>49.45</v>
      </c>
      <c r="J164" s="30">
        <v>0.75</v>
      </c>
      <c r="K164" s="100">
        <f t="shared" si="2"/>
        <v>86.537500000000009</v>
      </c>
      <c r="L164" s="32" t="s">
        <v>168</v>
      </c>
    </row>
    <row r="165" spans="1:12" x14ac:dyDescent="0.25">
      <c r="A165" s="80" t="s">
        <v>2077</v>
      </c>
      <c r="B165" s="28" t="s">
        <v>170</v>
      </c>
      <c r="C165" s="28" t="s">
        <v>1260</v>
      </c>
      <c r="D165" s="22" t="s">
        <v>1263</v>
      </c>
      <c r="E165" s="22" t="s">
        <v>1257</v>
      </c>
      <c r="F165" s="28" t="s">
        <v>1264</v>
      </c>
      <c r="G165" s="22" t="s">
        <v>1265</v>
      </c>
      <c r="H165" s="22" t="s">
        <v>167</v>
      </c>
      <c r="I165" s="29">
        <v>65.95</v>
      </c>
      <c r="J165" s="30">
        <v>0.75</v>
      </c>
      <c r="K165" s="100">
        <f t="shared" si="2"/>
        <v>115.41250000000001</v>
      </c>
      <c r="L165" s="32" t="s">
        <v>168</v>
      </c>
    </row>
    <row r="166" spans="1:12" x14ac:dyDescent="0.25">
      <c r="A166" s="80" t="s">
        <v>2078</v>
      </c>
      <c r="B166" s="28" t="s">
        <v>170</v>
      </c>
      <c r="C166" s="28" t="s">
        <v>285</v>
      </c>
      <c r="D166" s="22" t="s">
        <v>1266</v>
      </c>
      <c r="E166" s="22" t="s">
        <v>1257</v>
      </c>
      <c r="F166" s="28" t="s">
        <v>1267</v>
      </c>
      <c r="G166" s="22" t="s">
        <v>1268</v>
      </c>
      <c r="H166" s="22" t="s">
        <v>167</v>
      </c>
      <c r="I166" s="29">
        <v>99.95</v>
      </c>
      <c r="J166" s="30">
        <v>0.75</v>
      </c>
      <c r="K166" s="100">
        <f t="shared" si="2"/>
        <v>174.91249999999999</v>
      </c>
      <c r="L166" s="32" t="s">
        <v>168</v>
      </c>
    </row>
    <row r="167" spans="1:12" x14ac:dyDescent="0.25">
      <c r="A167" s="80" t="s">
        <v>2079</v>
      </c>
      <c r="B167" s="22" t="s">
        <v>291</v>
      </c>
      <c r="C167" s="28" t="s">
        <v>1269</v>
      </c>
      <c r="D167" s="22" t="s">
        <v>1270</v>
      </c>
      <c r="E167" s="22" t="s">
        <v>1257</v>
      </c>
      <c r="F167" s="28" t="s">
        <v>1271</v>
      </c>
      <c r="G167" s="22" t="s">
        <v>1272</v>
      </c>
      <c r="H167" s="22" t="s">
        <v>167</v>
      </c>
      <c r="I167" s="29">
        <v>199.95</v>
      </c>
      <c r="J167" s="30">
        <v>0.75</v>
      </c>
      <c r="K167" s="100">
        <f t="shared" si="2"/>
        <v>349.91249999999997</v>
      </c>
      <c r="L167" s="32" t="s">
        <v>168</v>
      </c>
    </row>
    <row r="168" spans="1:12" x14ac:dyDescent="0.25">
      <c r="A168" s="80" t="s">
        <v>2080</v>
      </c>
      <c r="B168" s="22" t="s">
        <v>291</v>
      </c>
      <c r="C168" s="28" t="s">
        <v>302</v>
      </c>
      <c r="D168" s="22" t="s">
        <v>1273</v>
      </c>
      <c r="E168" s="22" t="s">
        <v>1257</v>
      </c>
      <c r="F168" s="28" t="s">
        <v>1274</v>
      </c>
      <c r="G168" s="22" t="s">
        <v>1275</v>
      </c>
      <c r="H168" s="22" t="s">
        <v>167</v>
      </c>
      <c r="I168" s="29">
        <v>219.95</v>
      </c>
      <c r="J168" s="30">
        <v>0.75</v>
      </c>
      <c r="K168" s="100">
        <f t="shared" si="2"/>
        <v>384.91249999999997</v>
      </c>
      <c r="L168" s="32" t="s">
        <v>168</v>
      </c>
    </row>
    <row r="169" spans="1:12" x14ac:dyDescent="0.25">
      <c r="A169" s="80" t="s">
        <v>2081</v>
      </c>
      <c r="B169" s="22" t="s">
        <v>291</v>
      </c>
      <c r="C169" s="28" t="s">
        <v>292</v>
      </c>
      <c r="D169" s="22" t="s">
        <v>1276</v>
      </c>
      <c r="E169" s="22" t="s">
        <v>1257</v>
      </c>
      <c r="F169" s="28" t="s">
        <v>1277</v>
      </c>
      <c r="G169" s="22" t="s">
        <v>1278</v>
      </c>
      <c r="H169" s="22" t="s">
        <v>167</v>
      </c>
      <c r="I169" s="29">
        <v>44.25</v>
      </c>
      <c r="J169" s="30">
        <v>0.75</v>
      </c>
      <c r="K169" s="100">
        <f t="shared" si="2"/>
        <v>77.4375</v>
      </c>
      <c r="L169" s="32" t="s">
        <v>168</v>
      </c>
    </row>
    <row r="170" spans="1:12" x14ac:dyDescent="0.25">
      <c r="A170" s="80" t="s">
        <v>2082</v>
      </c>
      <c r="B170" s="22" t="s">
        <v>291</v>
      </c>
      <c r="C170" s="28" t="s">
        <v>1251</v>
      </c>
      <c r="D170" s="22" t="s">
        <v>1279</v>
      </c>
      <c r="E170" s="22" t="s">
        <v>1280</v>
      </c>
      <c r="F170" s="28" t="s">
        <v>1281</v>
      </c>
      <c r="G170" s="22" t="s">
        <v>1282</v>
      </c>
      <c r="H170" s="22" t="s">
        <v>167</v>
      </c>
      <c r="I170" s="29">
        <v>171.99</v>
      </c>
      <c r="J170" s="30">
        <v>0.75</v>
      </c>
      <c r="K170" s="100">
        <f t="shared" si="2"/>
        <v>300.98250000000002</v>
      </c>
      <c r="L170" s="32" t="s">
        <v>168</v>
      </c>
    </row>
    <row r="171" spans="1:12" x14ac:dyDescent="0.25">
      <c r="A171" s="80" t="s">
        <v>2083</v>
      </c>
      <c r="B171" s="28" t="s">
        <v>170</v>
      </c>
      <c r="C171" s="28" t="s">
        <v>279</v>
      </c>
      <c r="D171" s="22" t="s">
        <v>1283</v>
      </c>
      <c r="E171" s="22" t="s">
        <v>1280</v>
      </c>
      <c r="F171" s="28" t="s">
        <v>1284</v>
      </c>
      <c r="G171" s="22" t="s">
        <v>1285</v>
      </c>
      <c r="H171" s="22" t="s">
        <v>167</v>
      </c>
      <c r="I171" s="29">
        <v>52.5</v>
      </c>
      <c r="J171" s="30">
        <v>0.75</v>
      </c>
      <c r="K171" s="100">
        <f t="shared" si="2"/>
        <v>91.875</v>
      </c>
      <c r="L171" s="32" t="s">
        <v>168</v>
      </c>
    </row>
    <row r="172" spans="1:12" x14ac:dyDescent="0.25">
      <c r="A172" s="80" t="s">
        <v>2084</v>
      </c>
      <c r="B172" s="28" t="s">
        <v>170</v>
      </c>
      <c r="C172" s="28" t="s">
        <v>1260</v>
      </c>
      <c r="D172" s="22" t="s">
        <v>1286</v>
      </c>
      <c r="E172" s="22" t="s">
        <v>1280</v>
      </c>
      <c r="F172" s="28" t="s">
        <v>1287</v>
      </c>
      <c r="G172" s="22" t="s">
        <v>1288</v>
      </c>
      <c r="H172" s="22" t="s">
        <v>167</v>
      </c>
      <c r="I172" s="29">
        <v>42.5</v>
      </c>
      <c r="J172" s="30">
        <v>0.75</v>
      </c>
      <c r="K172" s="100">
        <f t="shared" si="2"/>
        <v>74.375</v>
      </c>
      <c r="L172" s="32" t="s">
        <v>168</v>
      </c>
    </row>
    <row r="173" spans="1:12" x14ac:dyDescent="0.25">
      <c r="A173" s="80" t="s">
        <v>2085</v>
      </c>
      <c r="B173" s="28" t="s">
        <v>170</v>
      </c>
      <c r="C173" s="28" t="s">
        <v>1260</v>
      </c>
      <c r="D173" s="22" t="s">
        <v>1289</v>
      </c>
      <c r="E173" s="22" t="s">
        <v>1280</v>
      </c>
      <c r="F173" s="28" t="s">
        <v>1290</v>
      </c>
      <c r="G173" s="22" t="s">
        <v>1291</v>
      </c>
      <c r="H173" s="22" t="s">
        <v>167</v>
      </c>
      <c r="I173" s="29">
        <v>52.5</v>
      </c>
      <c r="J173" s="30">
        <v>0.75</v>
      </c>
      <c r="K173" s="100">
        <f t="shared" si="2"/>
        <v>91.875</v>
      </c>
      <c r="L173" s="32" t="s">
        <v>168</v>
      </c>
    </row>
    <row r="174" spans="1:12" x14ac:dyDescent="0.25">
      <c r="A174" s="80" t="s">
        <v>2086</v>
      </c>
      <c r="B174" s="28" t="s">
        <v>170</v>
      </c>
      <c r="C174" s="28" t="s">
        <v>279</v>
      </c>
      <c r="D174" s="22" t="s">
        <v>1292</v>
      </c>
      <c r="E174" s="22" t="s">
        <v>1293</v>
      </c>
      <c r="F174" s="28" t="s">
        <v>1294</v>
      </c>
      <c r="G174" s="22" t="s">
        <v>1295</v>
      </c>
      <c r="H174" s="22" t="s">
        <v>167</v>
      </c>
      <c r="I174" s="29">
        <v>69.989999999999995</v>
      </c>
      <c r="J174" s="30">
        <v>0.75</v>
      </c>
      <c r="K174" s="100">
        <f t="shared" si="2"/>
        <v>122.48249999999999</v>
      </c>
      <c r="L174" s="32" t="s">
        <v>168</v>
      </c>
    </row>
    <row r="175" spans="1:12" x14ac:dyDescent="0.25">
      <c r="A175" s="80" t="s">
        <v>2087</v>
      </c>
      <c r="B175" s="28" t="s">
        <v>170</v>
      </c>
      <c r="C175" s="28" t="s">
        <v>1260</v>
      </c>
      <c r="D175" s="22" t="s">
        <v>1286</v>
      </c>
      <c r="E175" s="22" t="s">
        <v>1293</v>
      </c>
      <c r="F175" s="28" t="s">
        <v>1296</v>
      </c>
      <c r="G175" s="22" t="s">
        <v>1297</v>
      </c>
      <c r="H175" s="22" t="s">
        <v>167</v>
      </c>
      <c r="I175" s="29">
        <v>59.99</v>
      </c>
      <c r="J175" s="30">
        <v>0.75</v>
      </c>
      <c r="K175" s="100">
        <f t="shared" si="2"/>
        <v>104.9825</v>
      </c>
      <c r="L175" s="32" t="s">
        <v>168</v>
      </c>
    </row>
    <row r="176" spans="1:12" x14ac:dyDescent="0.25">
      <c r="A176" s="80" t="s">
        <v>2088</v>
      </c>
      <c r="B176" s="28" t="s">
        <v>170</v>
      </c>
      <c r="C176" s="28" t="s">
        <v>285</v>
      </c>
      <c r="D176" s="22" t="s">
        <v>1298</v>
      </c>
      <c r="E176" s="22" t="s">
        <v>1293</v>
      </c>
      <c r="F176" s="28" t="s">
        <v>1299</v>
      </c>
      <c r="G176" s="22" t="s">
        <v>1300</v>
      </c>
      <c r="H176" s="22" t="s">
        <v>167</v>
      </c>
      <c r="I176" s="29">
        <v>105</v>
      </c>
      <c r="J176" s="30">
        <v>0.75</v>
      </c>
      <c r="K176" s="100">
        <f t="shared" si="2"/>
        <v>183.75</v>
      </c>
      <c r="L176" s="32" t="s">
        <v>168</v>
      </c>
    </row>
    <row r="177" spans="1:12" x14ac:dyDescent="0.25">
      <c r="A177" s="80" t="s">
        <v>2089</v>
      </c>
      <c r="B177" s="28" t="s">
        <v>170</v>
      </c>
      <c r="C177" s="28" t="s">
        <v>1260</v>
      </c>
      <c r="D177" s="22" t="s">
        <v>1263</v>
      </c>
      <c r="E177" s="22" t="s">
        <v>1293</v>
      </c>
      <c r="F177" s="28" t="s">
        <v>1301</v>
      </c>
      <c r="G177" s="22" t="s">
        <v>1302</v>
      </c>
      <c r="H177" s="22" t="s">
        <v>167</v>
      </c>
      <c r="I177" s="29">
        <v>105</v>
      </c>
      <c r="J177" s="30">
        <v>0.75</v>
      </c>
      <c r="K177" s="100">
        <f t="shared" si="2"/>
        <v>183.75</v>
      </c>
      <c r="L177" s="32" t="s">
        <v>168</v>
      </c>
    </row>
    <row r="178" spans="1:12" x14ac:dyDescent="0.25">
      <c r="A178" s="80" t="s">
        <v>2090</v>
      </c>
      <c r="B178" s="28" t="s">
        <v>170</v>
      </c>
      <c r="C178" s="28" t="s">
        <v>1303</v>
      </c>
      <c r="D178" s="22" t="s">
        <v>1304</v>
      </c>
      <c r="E178" s="22" t="s">
        <v>1293</v>
      </c>
      <c r="F178" s="28" t="s">
        <v>1305</v>
      </c>
      <c r="G178" s="22" t="s">
        <v>1306</v>
      </c>
      <c r="H178" s="22" t="s">
        <v>167</v>
      </c>
      <c r="I178" s="29">
        <v>69.989999999999995</v>
      </c>
      <c r="J178" s="30">
        <v>0.75</v>
      </c>
      <c r="K178" s="100">
        <f t="shared" si="2"/>
        <v>122.48249999999999</v>
      </c>
      <c r="L178" s="32" t="s">
        <v>168</v>
      </c>
    </row>
    <row r="179" spans="1:12" x14ac:dyDescent="0.25">
      <c r="A179" s="80" t="s">
        <v>2091</v>
      </c>
      <c r="B179" s="28" t="s">
        <v>145</v>
      </c>
      <c r="C179" s="28" t="s">
        <v>150</v>
      </c>
      <c r="D179" s="22" t="s">
        <v>1307</v>
      </c>
      <c r="E179" s="22" t="s">
        <v>1293</v>
      </c>
      <c r="F179" s="28" t="s">
        <v>1308</v>
      </c>
      <c r="G179" s="22" t="s">
        <v>1309</v>
      </c>
      <c r="H179" s="22" t="s">
        <v>167</v>
      </c>
      <c r="I179" s="29">
        <v>39.99</v>
      </c>
      <c r="J179" s="30">
        <v>0.75</v>
      </c>
      <c r="K179" s="100">
        <f t="shared" si="2"/>
        <v>69.982500000000002</v>
      </c>
      <c r="L179" s="32" t="s">
        <v>168</v>
      </c>
    </row>
    <row r="180" spans="1:12" x14ac:dyDescent="0.25">
      <c r="A180" s="80" t="s">
        <v>2092</v>
      </c>
      <c r="B180" s="22" t="s">
        <v>291</v>
      </c>
      <c r="C180" s="28" t="s">
        <v>1251</v>
      </c>
      <c r="D180" s="22" t="s">
        <v>1279</v>
      </c>
      <c r="E180" s="22" t="s">
        <v>1293</v>
      </c>
      <c r="F180" s="28" t="s">
        <v>1310</v>
      </c>
      <c r="G180" s="22" t="s">
        <v>1311</v>
      </c>
      <c r="H180" s="22" t="s">
        <v>167</v>
      </c>
      <c r="I180" s="29">
        <v>199.99</v>
      </c>
      <c r="J180" s="30">
        <v>0.75</v>
      </c>
      <c r="K180" s="100">
        <f t="shared" si="2"/>
        <v>349.98250000000002</v>
      </c>
      <c r="L180" s="32" t="s">
        <v>168</v>
      </c>
    </row>
    <row r="181" spans="1:12" x14ac:dyDescent="0.25">
      <c r="A181" s="80" t="s">
        <v>2093</v>
      </c>
      <c r="B181" s="22" t="s">
        <v>333</v>
      </c>
      <c r="C181" s="28" t="s">
        <v>1312</v>
      </c>
      <c r="D181" s="22" t="s">
        <v>1313</v>
      </c>
      <c r="E181" s="22" t="s">
        <v>1314</v>
      </c>
      <c r="F181" s="28" t="s">
        <v>1315</v>
      </c>
      <c r="G181" s="22" t="s">
        <v>1316</v>
      </c>
      <c r="H181" s="22" t="s">
        <v>167</v>
      </c>
      <c r="I181" s="29">
        <v>75</v>
      </c>
      <c r="J181" s="30">
        <v>0.75</v>
      </c>
      <c r="K181" s="100">
        <f t="shared" si="2"/>
        <v>131.25</v>
      </c>
      <c r="L181" s="32" t="s">
        <v>168</v>
      </c>
    </row>
    <row r="182" spans="1:12" x14ac:dyDescent="0.25">
      <c r="A182" s="80" t="s">
        <v>2094</v>
      </c>
      <c r="B182" s="22" t="s">
        <v>333</v>
      </c>
      <c r="C182" s="28" t="s">
        <v>1312</v>
      </c>
      <c r="D182" s="22" t="s">
        <v>1313</v>
      </c>
      <c r="E182" s="22" t="s">
        <v>1317</v>
      </c>
      <c r="F182" s="28" t="s">
        <v>1318</v>
      </c>
      <c r="G182" s="28" t="s">
        <v>1319</v>
      </c>
      <c r="H182" s="22" t="s">
        <v>167</v>
      </c>
      <c r="I182" s="29">
        <v>22.45</v>
      </c>
      <c r="J182" s="30">
        <v>0.75</v>
      </c>
      <c r="K182" s="100">
        <f t="shared" si="2"/>
        <v>39.287500000000001</v>
      </c>
      <c r="L182" s="32" t="s">
        <v>168</v>
      </c>
    </row>
    <row r="183" spans="1:12" x14ac:dyDescent="0.25">
      <c r="A183" s="80" t="s">
        <v>2095</v>
      </c>
      <c r="B183" s="22" t="s">
        <v>333</v>
      </c>
      <c r="C183" s="28" t="s">
        <v>1312</v>
      </c>
      <c r="D183" s="22" t="s">
        <v>1313</v>
      </c>
      <c r="E183" s="22" t="s">
        <v>1320</v>
      </c>
      <c r="F183" s="28" t="s">
        <v>1321</v>
      </c>
      <c r="G183" s="22" t="s">
        <v>1322</v>
      </c>
      <c r="H183" s="22" t="s">
        <v>167</v>
      </c>
      <c r="I183" s="29">
        <v>99.99</v>
      </c>
      <c r="J183" s="30">
        <v>0.75</v>
      </c>
      <c r="K183" s="100">
        <f t="shared" si="2"/>
        <v>174.98249999999999</v>
      </c>
      <c r="L183" s="32" t="s">
        <v>168</v>
      </c>
    </row>
    <row r="184" spans="1:12" x14ac:dyDescent="0.25">
      <c r="A184" s="80" t="s">
        <v>2096</v>
      </c>
      <c r="B184" s="22" t="s">
        <v>333</v>
      </c>
      <c r="C184" s="28" t="s">
        <v>1312</v>
      </c>
      <c r="D184" s="22" t="s">
        <v>1313</v>
      </c>
      <c r="E184" s="33" t="s">
        <v>1323</v>
      </c>
      <c r="F184" s="5" t="s">
        <v>1324</v>
      </c>
      <c r="G184" s="33" t="s">
        <v>1325</v>
      </c>
      <c r="H184" s="22" t="s">
        <v>167</v>
      </c>
      <c r="I184" s="29">
        <v>37.840000000000003</v>
      </c>
      <c r="J184" s="30">
        <v>0.75</v>
      </c>
      <c r="K184" s="100">
        <f t="shared" si="2"/>
        <v>66.22</v>
      </c>
      <c r="L184" s="32" t="s">
        <v>168</v>
      </c>
    </row>
    <row r="185" spans="1:12" x14ac:dyDescent="0.25">
      <c r="A185" s="80" t="s">
        <v>2097</v>
      </c>
      <c r="B185" s="22" t="s">
        <v>333</v>
      </c>
      <c r="C185" s="28" t="s">
        <v>1312</v>
      </c>
      <c r="D185" s="22" t="s">
        <v>1313</v>
      </c>
      <c r="E185" s="33" t="s">
        <v>1323</v>
      </c>
      <c r="F185" s="5" t="s">
        <v>1324</v>
      </c>
      <c r="G185" s="33" t="s">
        <v>1325</v>
      </c>
      <c r="H185" s="22" t="s">
        <v>167</v>
      </c>
      <c r="I185" s="29">
        <v>37.840000000000003</v>
      </c>
      <c r="J185" s="30">
        <v>0.75</v>
      </c>
      <c r="K185" s="100">
        <f t="shared" si="2"/>
        <v>66.22</v>
      </c>
      <c r="L185" s="32" t="s">
        <v>168</v>
      </c>
    </row>
    <row r="186" spans="1:12" x14ac:dyDescent="0.25">
      <c r="A186" s="80" t="s">
        <v>2098</v>
      </c>
      <c r="B186" s="22" t="s">
        <v>333</v>
      </c>
      <c r="C186" s="28" t="s">
        <v>1312</v>
      </c>
      <c r="D186" s="22" t="s">
        <v>1313</v>
      </c>
      <c r="E186" s="33" t="s">
        <v>1323</v>
      </c>
      <c r="F186" s="5" t="s">
        <v>1324</v>
      </c>
      <c r="G186" s="33" t="s">
        <v>1325</v>
      </c>
      <c r="H186" s="22" t="s">
        <v>167</v>
      </c>
      <c r="I186" s="29">
        <v>37.840000000000003</v>
      </c>
      <c r="J186" s="30">
        <v>0.75</v>
      </c>
      <c r="K186" s="100">
        <f t="shared" si="2"/>
        <v>66.22</v>
      </c>
      <c r="L186" s="32" t="s">
        <v>168</v>
      </c>
    </row>
    <row r="187" spans="1:12" x14ac:dyDescent="0.25">
      <c r="A187" s="80" t="s">
        <v>2099</v>
      </c>
      <c r="B187" s="22" t="s">
        <v>333</v>
      </c>
      <c r="C187" s="28" t="s">
        <v>1312</v>
      </c>
      <c r="D187" s="22" t="s">
        <v>1313</v>
      </c>
      <c r="E187" s="33" t="s">
        <v>1323</v>
      </c>
      <c r="F187" s="5" t="s">
        <v>1324</v>
      </c>
      <c r="G187" s="33" t="s">
        <v>1325</v>
      </c>
      <c r="H187" s="22" t="s">
        <v>167</v>
      </c>
      <c r="I187" s="29">
        <v>37.840000000000003</v>
      </c>
      <c r="J187" s="30">
        <v>0.75</v>
      </c>
      <c r="K187" s="100">
        <f t="shared" si="2"/>
        <v>66.22</v>
      </c>
      <c r="L187" s="32" t="s">
        <v>168</v>
      </c>
    </row>
    <row r="188" spans="1:12" x14ac:dyDescent="0.25">
      <c r="A188" s="80" t="s">
        <v>2100</v>
      </c>
      <c r="B188" s="22" t="s">
        <v>333</v>
      </c>
      <c r="C188" s="28" t="s">
        <v>334</v>
      </c>
      <c r="D188" s="22" t="s">
        <v>335</v>
      </c>
      <c r="E188" s="22" t="s">
        <v>969</v>
      </c>
      <c r="F188" s="28" t="s">
        <v>1326</v>
      </c>
      <c r="G188" s="22" t="s">
        <v>1327</v>
      </c>
      <c r="H188" s="22" t="s">
        <v>167</v>
      </c>
      <c r="I188" s="29">
        <v>120</v>
      </c>
      <c r="J188" s="30">
        <v>0.75</v>
      </c>
      <c r="K188" s="100">
        <f t="shared" si="2"/>
        <v>210</v>
      </c>
      <c r="L188" s="32" t="s">
        <v>168</v>
      </c>
    </row>
    <row r="189" spans="1:12" x14ac:dyDescent="0.25">
      <c r="A189" s="80" t="s">
        <v>2101</v>
      </c>
      <c r="B189" s="33" t="s">
        <v>333</v>
      </c>
      <c r="C189" s="5" t="s">
        <v>334</v>
      </c>
      <c r="D189" s="33" t="s">
        <v>1328</v>
      </c>
      <c r="E189" s="33" t="s">
        <v>1329</v>
      </c>
      <c r="F189" s="5" t="s">
        <v>1330</v>
      </c>
      <c r="G189" s="2" t="s">
        <v>1331</v>
      </c>
      <c r="H189" s="33" t="s">
        <v>167</v>
      </c>
      <c r="I189" s="29">
        <v>50.47</v>
      </c>
      <c r="J189" s="30">
        <v>0.75</v>
      </c>
      <c r="K189" s="100">
        <f t="shared" si="2"/>
        <v>88.322499999999991</v>
      </c>
      <c r="L189" s="32" t="s">
        <v>168</v>
      </c>
    </row>
    <row r="190" spans="1:12" x14ac:dyDescent="0.25">
      <c r="A190" s="80" t="s">
        <v>2102</v>
      </c>
      <c r="B190" s="33" t="s">
        <v>333</v>
      </c>
      <c r="C190" s="5" t="s">
        <v>334</v>
      </c>
      <c r="D190" s="33" t="s">
        <v>1328</v>
      </c>
      <c r="E190" s="33" t="s">
        <v>1329</v>
      </c>
      <c r="F190" s="5" t="s">
        <v>1332</v>
      </c>
      <c r="G190" s="2" t="s">
        <v>1331</v>
      </c>
      <c r="H190" s="33" t="s">
        <v>167</v>
      </c>
      <c r="I190" s="29">
        <v>50.47</v>
      </c>
      <c r="J190" s="30">
        <v>0.75</v>
      </c>
      <c r="K190" s="100">
        <f t="shared" si="2"/>
        <v>88.322499999999991</v>
      </c>
      <c r="L190" s="32" t="s">
        <v>168</v>
      </c>
    </row>
    <row r="191" spans="1:12" x14ac:dyDescent="0.25">
      <c r="A191" s="80" t="s">
        <v>2103</v>
      </c>
      <c r="B191" s="33" t="s">
        <v>333</v>
      </c>
      <c r="C191" s="5" t="s">
        <v>1333</v>
      </c>
      <c r="D191" s="33" t="s">
        <v>1334</v>
      </c>
      <c r="E191" s="33" t="s">
        <v>1329</v>
      </c>
      <c r="F191" s="5" t="s">
        <v>1335</v>
      </c>
      <c r="G191" s="2" t="s">
        <v>1336</v>
      </c>
      <c r="H191" s="33" t="s">
        <v>167</v>
      </c>
      <c r="I191" s="29">
        <v>37.840000000000003</v>
      </c>
      <c r="J191" s="30">
        <v>0.75</v>
      </c>
      <c r="K191" s="100">
        <f t="shared" si="2"/>
        <v>66.22</v>
      </c>
      <c r="L191" s="32" t="s">
        <v>168</v>
      </c>
    </row>
    <row r="192" spans="1:12" x14ac:dyDescent="0.25">
      <c r="A192" s="80" t="s">
        <v>2104</v>
      </c>
      <c r="B192" s="33" t="s">
        <v>333</v>
      </c>
      <c r="C192" s="5" t="s">
        <v>1333</v>
      </c>
      <c r="D192" s="33" t="s">
        <v>1334</v>
      </c>
      <c r="E192" s="33" t="s">
        <v>1329</v>
      </c>
      <c r="F192" s="5" t="s">
        <v>1337</v>
      </c>
      <c r="G192" s="2" t="s">
        <v>1336</v>
      </c>
      <c r="H192" s="33" t="s">
        <v>167</v>
      </c>
      <c r="I192" s="29">
        <v>37.840000000000003</v>
      </c>
      <c r="J192" s="30">
        <v>0.75</v>
      </c>
      <c r="K192" s="100">
        <f t="shared" si="2"/>
        <v>66.22</v>
      </c>
      <c r="L192" s="32" t="s">
        <v>168</v>
      </c>
    </row>
    <row r="193" spans="1:12" x14ac:dyDescent="0.25">
      <c r="A193" s="80" t="s">
        <v>2105</v>
      </c>
      <c r="B193" s="22" t="s">
        <v>145</v>
      </c>
      <c r="C193" s="28" t="s">
        <v>150</v>
      </c>
      <c r="D193" s="22" t="s">
        <v>1338</v>
      </c>
      <c r="E193" s="22" t="s">
        <v>1339</v>
      </c>
      <c r="F193" s="28" t="s">
        <v>1340</v>
      </c>
      <c r="G193" s="22" t="s">
        <v>1341</v>
      </c>
      <c r="H193" s="22" t="s">
        <v>167</v>
      </c>
      <c r="I193" s="29">
        <v>39.950000000000003</v>
      </c>
      <c r="J193" s="30">
        <v>0.75</v>
      </c>
      <c r="K193" s="100">
        <f t="shared" si="2"/>
        <v>69.912500000000009</v>
      </c>
      <c r="L193" s="32" t="s">
        <v>168</v>
      </c>
    </row>
    <row r="194" spans="1:12" x14ac:dyDescent="0.25">
      <c r="A194" s="80" t="s">
        <v>2106</v>
      </c>
      <c r="B194" s="22" t="s">
        <v>145</v>
      </c>
      <c r="C194" s="28" t="s">
        <v>150</v>
      </c>
      <c r="D194" s="22" t="s">
        <v>1307</v>
      </c>
      <c r="E194" s="22" t="s">
        <v>1339</v>
      </c>
      <c r="F194" s="28" t="s">
        <v>1342</v>
      </c>
      <c r="G194" s="22" t="s">
        <v>1343</v>
      </c>
      <c r="H194" s="22" t="s">
        <v>167</v>
      </c>
      <c r="I194" s="29">
        <v>29.95</v>
      </c>
      <c r="J194" s="30">
        <v>0.75</v>
      </c>
      <c r="K194" s="100">
        <f t="shared" si="2"/>
        <v>52.412500000000001</v>
      </c>
      <c r="L194" s="32" t="s">
        <v>168</v>
      </c>
    </row>
    <row r="195" spans="1:12" ht="13.9" customHeight="1" x14ac:dyDescent="0.25">
      <c r="A195" s="80" t="s">
        <v>2107</v>
      </c>
      <c r="B195" s="22" t="s">
        <v>145</v>
      </c>
      <c r="C195" s="28" t="s">
        <v>150</v>
      </c>
      <c r="D195" s="22" t="s">
        <v>1338</v>
      </c>
      <c r="E195" s="22" t="s">
        <v>1344</v>
      </c>
      <c r="F195" s="28" t="s">
        <v>1345</v>
      </c>
      <c r="G195" s="22" t="s">
        <v>1346</v>
      </c>
      <c r="H195" s="22" t="s">
        <v>167</v>
      </c>
      <c r="I195" s="29">
        <v>15.75</v>
      </c>
      <c r="J195" s="30">
        <v>0.75</v>
      </c>
      <c r="K195" s="100">
        <f t="shared" si="2"/>
        <v>27.5625</v>
      </c>
      <c r="L195" s="32" t="s">
        <v>394</v>
      </c>
    </row>
    <row r="196" spans="1:12" ht="13.9" customHeight="1" x14ac:dyDescent="0.25">
      <c r="A196" s="80" t="s">
        <v>2108</v>
      </c>
      <c r="B196" s="22" t="s">
        <v>145</v>
      </c>
      <c r="C196" s="28" t="s">
        <v>150</v>
      </c>
      <c r="D196" s="22" t="s">
        <v>1307</v>
      </c>
      <c r="E196" s="22" t="s">
        <v>1347</v>
      </c>
      <c r="F196" s="28" t="s">
        <v>1348</v>
      </c>
      <c r="G196" s="22" t="s">
        <v>1349</v>
      </c>
      <c r="H196" s="22" t="s">
        <v>167</v>
      </c>
      <c r="I196" s="29">
        <v>62.25</v>
      </c>
      <c r="J196" s="30">
        <v>0.75</v>
      </c>
      <c r="K196" s="100">
        <f t="shared" si="2"/>
        <v>108.9375</v>
      </c>
      <c r="L196" s="32" t="s">
        <v>394</v>
      </c>
    </row>
    <row r="197" spans="1:12" ht="13.9" customHeight="1" x14ac:dyDescent="0.25">
      <c r="A197" s="80" t="s">
        <v>2109</v>
      </c>
      <c r="B197" s="22" t="s">
        <v>145</v>
      </c>
      <c r="C197" s="28" t="s">
        <v>150</v>
      </c>
      <c r="D197" s="22" t="s">
        <v>1338</v>
      </c>
      <c r="E197" s="22" t="s">
        <v>1350</v>
      </c>
      <c r="F197" s="28" t="s">
        <v>1351</v>
      </c>
      <c r="G197" s="22" t="s">
        <v>1352</v>
      </c>
      <c r="H197" s="22" t="s">
        <v>167</v>
      </c>
      <c r="I197" s="29">
        <v>24.75</v>
      </c>
      <c r="J197" s="30">
        <v>0.75</v>
      </c>
      <c r="K197" s="100">
        <f t="shared" si="2"/>
        <v>43.3125</v>
      </c>
      <c r="L197" s="32" t="s">
        <v>394</v>
      </c>
    </row>
    <row r="198" spans="1:12" x14ac:dyDescent="0.25">
      <c r="A198" s="80" t="s">
        <v>2110</v>
      </c>
      <c r="B198" s="22" t="s">
        <v>145</v>
      </c>
      <c r="C198" s="28" t="s">
        <v>1353</v>
      </c>
      <c r="D198" s="22" t="s">
        <v>1354</v>
      </c>
      <c r="E198" s="22" t="s">
        <v>1355</v>
      </c>
      <c r="F198" s="28" t="s">
        <v>1356</v>
      </c>
      <c r="G198" s="22" t="s">
        <v>1357</v>
      </c>
      <c r="H198" s="22" t="s">
        <v>167</v>
      </c>
      <c r="I198" s="29">
        <v>3.5</v>
      </c>
      <c r="J198" s="30">
        <v>0.75</v>
      </c>
      <c r="K198" s="100">
        <f t="shared" si="2"/>
        <v>6.125</v>
      </c>
      <c r="L198" s="32" t="s">
        <v>168</v>
      </c>
    </row>
    <row r="199" spans="1:12" x14ac:dyDescent="0.25">
      <c r="A199" s="80" t="s">
        <v>2111</v>
      </c>
      <c r="B199" s="22" t="s">
        <v>145</v>
      </c>
      <c r="C199" s="28" t="s">
        <v>1353</v>
      </c>
      <c r="D199" s="22" t="s">
        <v>1358</v>
      </c>
      <c r="E199" s="22" t="s">
        <v>1355</v>
      </c>
      <c r="F199" s="28" t="s">
        <v>1359</v>
      </c>
      <c r="G199" s="22" t="s">
        <v>1360</v>
      </c>
      <c r="H199" s="22" t="s">
        <v>167</v>
      </c>
      <c r="I199" s="29">
        <v>5.5</v>
      </c>
      <c r="J199" s="30">
        <v>0.75</v>
      </c>
      <c r="K199" s="100">
        <f t="shared" si="2"/>
        <v>9.625</v>
      </c>
      <c r="L199" s="32" t="s">
        <v>168</v>
      </c>
    </row>
    <row r="200" spans="1:12" x14ac:dyDescent="0.25">
      <c r="A200" s="80" t="s">
        <v>2112</v>
      </c>
      <c r="B200" s="22" t="s">
        <v>145</v>
      </c>
      <c r="C200" s="28" t="s">
        <v>1353</v>
      </c>
      <c r="D200" s="22" t="s">
        <v>1361</v>
      </c>
      <c r="E200" s="22" t="s">
        <v>1355</v>
      </c>
      <c r="F200" s="28" t="s">
        <v>1362</v>
      </c>
      <c r="G200" s="22" t="s">
        <v>1363</v>
      </c>
      <c r="H200" s="22" t="s">
        <v>167</v>
      </c>
      <c r="I200" s="29">
        <v>7.95</v>
      </c>
      <c r="J200" s="30">
        <v>0.75</v>
      </c>
      <c r="K200" s="100">
        <f t="shared" si="2"/>
        <v>13.9125</v>
      </c>
      <c r="L200" s="32" t="s">
        <v>168</v>
      </c>
    </row>
    <row r="201" spans="1:12" x14ac:dyDescent="0.25">
      <c r="A201" s="80" t="s">
        <v>2113</v>
      </c>
      <c r="B201" s="22" t="s">
        <v>145</v>
      </c>
      <c r="C201" s="28" t="s">
        <v>1353</v>
      </c>
      <c r="D201" s="22" t="s">
        <v>1364</v>
      </c>
      <c r="E201" s="22" t="s">
        <v>1365</v>
      </c>
      <c r="F201" s="28" t="s">
        <v>1366</v>
      </c>
      <c r="G201" s="22" t="s">
        <v>1367</v>
      </c>
      <c r="H201" s="22" t="s">
        <v>167</v>
      </c>
      <c r="I201" s="29">
        <v>5.5</v>
      </c>
      <c r="J201" s="30">
        <v>0.75</v>
      </c>
      <c r="K201" s="100">
        <f t="shared" si="2"/>
        <v>9.625</v>
      </c>
      <c r="L201" s="32" t="s">
        <v>394</v>
      </c>
    </row>
    <row r="202" spans="1:12" x14ac:dyDescent="0.25">
      <c r="A202" s="80" t="s">
        <v>2114</v>
      </c>
      <c r="B202" s="22" t="s">
        <v>145</v>
      </c>
      <c r="C202" s="28" t="s">
        <v>1353</v>
      </c>
      <c r="D202" s="22" t="s">
        <v>1368</v>
      </c>
      <c r="E202" s="22" t="s">
        <v>1329</v>
      </c>
      <c r="F202" s="28" t="s">
        <v>1369</v>
      </c>
      <c r="G202" s="22" t="s">
        <v>1370</v>
      </c>
      <c r="H202" s="22" t="s">
        <v>167</v>
      </c>
      <c r="I202" s="29">
        <v>13.8</v>
      </c>
      <c r="J202" s="30">
        <v>0.75</v>
      </c>
      <c r="K202" s="100">
        <f t="shared" si="2"/>
        <v>24.150000000000002</v>
      </c>
      <c r="L202" s="32" t="s">
        <v>394</v>
      </c>
    </row>
    <row r="203" spans="1:12" x14ac:dyDescent="0.25">
      <c r="A203" s="80" t="s">
        <v>2115</v>
      </c>
      <c r="B203" s="22" t="s">
        <v>145</v>
      </c>
      <c r="C203" s="28" t="s">
        <v>1353</v>
      </c>
      <c r="D203" s="22" t="s">
        <v>1371</v>
      </c>
      <c r="E203" s="22" t="s">
        <v>1329</v>
      </c>
      <c r="F203" s="28" t="s">
        <v>1372</v>
      </c>
      <c r="G203" s="22" t="s">
        <v>1373</v>
      </c>
      <c r="H203" s="22" t="s">
        <v>167</v>
      </c>
      <c r="I203" s="29">
        <v>6.75</v>
      </c>
      <c r="J203" s="30">
        <v>0.75</v>
      </c>
      <c r="K203" s="100">
        <f t="shared" si="2"/>
        <v>11.8125</v>
      </c>
      <c r="L203" s="32" t="s">
        <v>394</v>
      </c>
    </row>
    <row r="204" spans="1:12" x14ac:dyDescent="0.25">
      <c r="A204" s="80" t="s">
        <v>2116</v>
      </c>
      <c r="B204" s="22" t="s">
        <v>145</v>
      </c>
      <c r="C204" s="28" t="s">
        <v>1353</v>
      </c>
      <c r="D204" s="22" t="s">
        <v>1374</v>
      </c>
      <c r="E204" s="22" t="s">
        <v>1329</v>
      </c>
      <c r="F204" s="28" t="s">
        <v>1374</v>
      </c>
      <c r="G204" s="22" t="s">
        <v>1375</v>
      </c>
      <c r="H204" s="22" t="s">
        <v>167</v>
      </c>
      <c r="I204" s="29">
        <v>4.95</v>
      </c>
      <c r="J204" s="30">
        <v>0.75</v>
      </c>
      <c r="K204" s="100">
        <f t="shared" si="2"/>
        <v>8.6624999999999996</v>
      </c>
      <c r="L204" s="32" t="s">
        <v>394</v>
      </c>
    </row>
    <row r="205" spans="1:12" x14ac:dyDescent="0.25">
      <c r="A205" s="80" t="s">
        <v>2117</v>
      </c>
      <c r="B205" s="22" t="s">
        <v>145</v>
      </c>
      <c r="C205" s="28" t="s">
        <v>1353</v>
      </c>
      <c r="D205" s="22" t="s">
        <v>1376</v>
      </c>
      <c r="E205" s="22" t="s">
        <v>1329</v>
      </c>
      <c r="F205" s="28" t="s">
        <v>1377</v>
      </c>
      <c r="G205" s="22" t="s">
        <v>1378</v>
      </c>
      <c r="H205" s="22" t="s">
        <v>167</v>
      </c>
      <c r="I205" s="29">
        <v>5.5</v>
      </c>
      <c r="J205" s="30">
        <v>0.75</v>
      </c>
      <c r="K205" s="100">
        <f t="shared" si="2"/>
        <v>9.625</v>
      </c>
      <c r="L205" s="32" t="s">
        <v>394</v>
      </c>
    </row>
    <row r="206" spans="1:12" x14ac:dyDescent="0.25">
      <c r="A206" s="80" t="s">
        <v>2118</v>
      </c>
      <c r="B206" s="6" t="s">
        <v>170</v>
      </c>
      <c r="C206" s="6" t="s">
        <v>1379</v>
      </c>
      <c r="D206" s="2" t="s">
        <v>1380</v>
      </c>
      <c r="E206" s="2" t="s">
        <v>1381</v>
      </c>
      <c r="F206" s="6" t="s">
        <v>1382</v>
      </c>
      <c r="G206" s="6" t="s">
        <v>1383</v>
      </c>
      <c r="H206" s="2" t="s">
        <v>167</v>
      </c>
      <c r="I206" s="31">
        <v>175</v>
      </c>
      <c r="J206" s="38">
        <v>0.75</v>
      </c>
      <c r="K206" s="100">
        <f>I206*1.75</f>
        <v>306.25</v>
      </c>
      <c r="L206" s="32" t="s">
        <v>168</v>
      </c>
    </row>
    <row r="207" spans="1:12" x14ac:dyDescent="0.25">
      <c r="A207" s="80" t="s">
        <v>2119</v>
      </c>
      <c r="B207" s="6" t="s">
        <v>170</v>
      </c>
      <c r="C207" s="6" t="s">
        <v>1379</v>
      </c>
      <c r="D207" s="2" t="s">
        <v>1380</v>
      </c>
      <c r="E207" s="2" t="s">
        <v>1381</v>
      </c>
      <c r="F207" s="6" t="s">
        <v>1384</v>
      </c>
      <c r="G207" s="6" t="s">
        <v>1383</v>
      </c>
      <c r="H207" s="2" t="s">
        <v>167</v>
      </c>
      <c r="I207" s="31">
        <v>175</v>
      </c>
      <c r="J207" s="38">
        <v>0.75</v>
      </c>
      <c r="K207" s="100">
        <f t="shared" ref="K207:K270" si="3">I207*1.75</f>
        <v>306.25</v>
      </c>
      <c r="L207" s="32" t="s">
        <v>168</v>
      </c>
    </row>
    <row r="208" spans="1:12" x14ac:dyDescent="0.25">
      <c r="A208" s="80" t="s">
        <v>2120</v>
      </c>
      <c r="B208" s="6" t="s">
        <v>170</v>
      </c>
      <c r="C208" s="6" t="s">
        <v>1379</v>
      </c>
      <c r="D208" s="2" t="s">
        <v>1380</v>
      </c>
      <c r="E208" s="2" t="s">
        <v>1381</v>
      </c>
      <c r="F208" s="6" t="s">
        <v>1385</v>
      </c>
      <c r="G208" s="6" t="s">
        <v>1383</v>
      </c>
      <c r="H208" s="2" t="s">
        <v>167</v>
      </c>
      <c r="I208" s="31">
        <v>175</v>
      </c>
      <c r="J208" s="38">
        <v>0.75</v>
      </c>
      <c r="K208" s="100">
        <f t="shared" si="3"/>
        <v>306.25</v>
      </c>
      <c r="L208" s="32" t="s">
        <v>168</v>
      </c>
    </row>
    <row r="209" spans="1:12" x14ac:dyDescent="0.25">
      <c r="A209" s="80" t="s">
        <v>2121</v>
      </c>
      <c r="B209" s="6" t="s">
        <v>170</v>
      </c>
      <c r="C209" s="6" t="s">
        <v>1379</v>
      </c>
      <c r="D209" s="2" t="s">
        <v>1380</v>
      </c>
      <c r="E209" s="2" t="s">
        <v>1381</v>
      </c>
      <c r="F209" s="6" t="s">
        <v>1386</v>
      </c>
      <c r="G209" s="6" t="s">
        <v>1383</v>
      </c>
      <c r="H209" s="2" t="s">
        <v>167</v>
      </c>
      <c r="I209" s="31">
        <v>175</v>
      </c>
      <c r="J209" s="38">
        <v>0.75</v>
      </c>
      <c r="K209" s="100">
        <f t="shared" si="3"/>
        <v>306.25</v>
      </c>
      <c r="L209" s="32" t="s">
        <v>168</v>
      </c>
    </row>
    <row r="210" spans="1:12" x14ac:dyDescent="0.25">
      <c r="A210" s="6" t="s">
        <v>2122</v>
      </c>
      <c r="B210" s="6" t="s">
        <v>170</v>
      </c>
      <c r="C210" s="6" t="s">
        <v>204</v>
      </c>
      <c r="D210" s="2" t="s">
        <v>1387</v>
      </c>
      <c r="E210" s="2" t="s">
        <v>1381</v>
      </c>
      <c r="F210" s="6" t="s">
        <v>1388</v>
      </c>
      <c r="G210" s="6" t="s">
        <v>1389</v>
      </c>
      <c r="H210" s="2" t="s">
        <v>167</v>
      </c>
      <c r="I210" s="31">
        <v>250</v>
      </c>
      <c r="J210" s="38">
        <v>0.75</v>
      </c>
      <c r="K210" s="100">
        <f t="shared" si="3"/>
        <v>437.5</v>
      </c>
      <c r="L210" s="32" t="s">
        <v>168</v>
      </c>
    </row>
    <row r="211" spans="1:12" x14ac:dyDescent="0.25">
      <c r="A211" s="80" t="s">
        <v>2123</v>
      </c>
      <c r="B211" s="6" t="s">
        <v>170</v>
      </c>
      <c r="C211" s="6" t="s">
        <v>204</v>
      </c>
      <c r="D211" s="2" t="s">
        <v>1387</v>
      </c>
      <c r="E211" s="2" t="s">
        <v>1381</v>
      </c>
      <c r="F211" s="6" t="s">
        <v>1390</v>
      </c>
      <c r="G211" s="6" t="s">
        <v>1389</v>
      </c>
      <c r="H211" s="2" t="s">
        <v>167</v>
      </c>
      <c r="I211" s="31">
        <v>250</v>
      </c>
      <c r="J211" s="38">
        <v>0.75</v>
      </c>
      <c r="K211" s="100">
        <f t="shared" si="3"/>
        <v>437.5</v>
      </c>
      <c r="L211" s="32" t="s">
        <v>168</v>
      </c>
    </row>
    <row r="212" spans="1:12" x14ac:dyDescent="0.25">
      <c r="A212" s="80" t="s">
        <v>2124</v>
      </c>
      <c r="B212" s="6" t="s">
        <v>170</v>
      </c>
      <c r="C212" s="6" t="s">
        <v>204</v>
      </c>
      <c r="D212" s="2" t="s">
        <v>1387</v>
      </c>
      <c r="E212" s="2" t="s">
        <v>1381</v>
      </c>
      <c r="F212" s="6" t="s">
        <v>1391</v>
      </c>
      <c r="G212" s="6" t="s">
        <v>1389</v>
      </c>
      <c r="H212" s="2" t="s">
        <v>167</v>
      </c>
      <c r="I212" s="31">
        <v>250</v>
      </c>
      <c r="J212" s="38">
        <v>0.75</v>
      </c>
      <c r="K212" s="100">
        <f t="shared" si="3"/>
        <v>437.5</v>
      </c>
      <c r="L212" s="32" t="s">
        <v>168</v>
      </c>
    </row>
    <row r="213" spans="1:12" x14ac:dyDescent="0.25">
      <c r="A213" s="80" t="s">
        <v>2125</v>
      </c>
      <c r="B213" s="6" t="s">
        <v>170</v>
      </c>
      <c r="C213" s="6" t="s">
        <v>204</v>
      </c>
      <c r="D213" s="2" t="s">
        <v>1387</v>
      </c>
      <c r="E213" s="2" t="s">
        <v>1381</v>
      </c>
      <c r="F213" s="6" t="s">
        <v>1392</v>
      </c>
      <c r="G213" s="6" t="s">
        <v>1389</v>
      </c>
      <c r="H213" s="2" t="s">
        <v>167</v>
      </c>
      <c r="I213" s="31">
        <v>250</v>
      </c>
      <c r="J213" s="38">
        <v>0.75</v>
      </c>
      <c r="K213" s="100">
        <f t="shared" si="3"/>
        <v>437.5</v>
      </c>
      <c r="L213" s="32" t="s">
        <v>168</v>
      </c>
    </row>
    <row r="214" spans="1:12" x14ac:dyDescent="0.25">
      <c r="A214" s="80" t="s">
        <v>2126</v>
      </c>
      <c r="B214" s="6" t="s">
        <v>170</v>
      </c>
      <c r="C214" s="6" t="s">
        <v>204</v>
      </c>
      <c r="D214" s="2" t="s">
        <v>1387</v>
      </c>
      <c r="E214" s="2" t="s">
        <v>1381</v>
      </c>
      <c r="F214" s="6" t="s">
        <v>1393</v>
      </c>
      <c r="G214" s="6" t="s">
        <v>1394</v>
      </c>
      <c r="H214" s="2" t="s">
        <v>167</v>
      </c>
      <c r="I214" s="31">
        <v>270</v>
      </c>
      <c r="J214" s="38">
        <v>0.75</v>
      </c>
      <c r="K214" s="100">
        <f t="shared" si="3"/>
        <v>472.5</v>
      </c>
      <c r="L214" s="32" t="s">
        <v>168</v>
      </c>
    </row>
    <row r="215" spans="1:12" x14ac:dyDescent="0.25">
      <c r="A215" s="80" t="s">
        <v>2127</v>
      </c>
      <c r="B215" s="6" t="s">
        <v>170</v>
      </c>
      <c r="C215" s="6" t="s">
        <v>204</v>
      </c>
      <c r="D215" s="2" t="s">
        <v>1387</v>
      </c>
      <c r="E215" s="2" t="s">
        <v>1381</v>
      </c>
      <c r="F215" s="6" t="s">
        <v>1395</v>
      </c>
      <c r="G215" s="6" t="s">
        <v>1394</v>
      </c>
      <c r="H215" s="2" t="s">
        <v>167</v>
      </c>
      <c r="I215" s="31">
        <v>270</v>
      </c>
      <c r="J215" s="38">
        <v>0.75</v>
      </c>
      <c r="K215" s="100">
        <f t="shared" si="3"/>
        <v>472.5</v>
      </c>
      <c r="L215" s="32" t="s">
        <v>168</v>
      </c>
    </row>
    <row r="216" spans="1:12" x14ac:dyDescent="0.25">
      <c r="A216" s="80" t="s">
        <v>2128</v>
      </c>
      <c r="B216" s="6" t="s">
        <v>170</v>
      </c>
      <c r="C216" s="6" t="s">
        <v>204</v>
      </c>
      <c r="D216" s="2" t="s">
        <v>1387</v>
      </c>
      <c r="E216" s="2" t="s">
        <v>1381</v>
      </c>
      <c r="F216" s="6" t="s">
        <v>1396</v>
      </c>
      <c r="G216" s="6" t="s">
        <v>1394</v>
      </c>
      <c r="H216" s="2" t="s">
        <v>167</v>
      </c>
      <c r="I216" s="31">
        <v>270</v>
      </c>
      <c r="J216" s="38">
        <v>0.75</v>
      </c>
      <c r="K216" s="100">
        <f t="shared" si="3"/>
        <v>472.5</v>
      </c>
      <c r="L216" s="32" t="s">
        <v>168</v>
      </c>
    </row>
    <row r="217" spans="1:12" x14ac:dyDescent="0.25">
      <c r="A217" s="80" t="s">
        <v>2129</v>
      </c>
      <c r="B217" s="6" t="s">
        <v>170</v>
      </c>
      <c r="C217" s="6" t="s">
        <v>204</v>
      </c>
      <c r="D217" s="2" t="s">
        <v>1387</v>
      </c>
      <c r="E217" s="2" t="s">
        <v>1381</v>
      </c>
      <c r="F217" s="6" t="s">
        <v>1397</v>
      </c>
      <c r="G217" s="6" t="s">
        <v>1394</v>
      </c>
      <c r="H217" s="2" t="s">
        <v>167</v>
      </c>
      <c r="I217" s="31">
        <v>270</v>
      </c>
      <c r="J217" s="38">
        <v>0.75</v>
      </c>
      <c r="K217" s="100">
        <f t="shared" si="3"/>
        <v>472.5</v>
      </c>
      <c r="L217" s="32" t="s">
        <v>168</v>
      </c>
    </row>
    <row r="218" spans="1:12" x14ac:dyDescent="0.25">
      <c r="A218" s="80" t="s">
        <v>2130</v>
      </c>
      <c r="B218" s="6" t="s">
        <v>170</v>
      </c>
      <c r="C218" s="6" t="s">
        <v>204</v>
      </c>
      <c r="D218" s="2" t="s">
        <v>1387</v>
      </c>
      <c r="E218" s="2" t="s">
        <v>1381</v>
      </c>
      <c r="F218" s="6" t="s">
        <v>1398</v>
      </c>
      <c r="G218" s="6" t="s">
        <v>1399</v>
      </c>
      <c r="H218" s="2" t="s">
        <v>167</v>
      </c>
      <c r="I218" s="31">
        <v>300</v>
      </c>
      <c r="J218" s="38">
        <v>0.75</v>
      </c>
      <c r="K218" s="100">
        <f t="shared" si="3"/>
        <v>525</v>
      </c>
      <c r="L218" s="32" t="s">
        <v>168</v>
      </c>
    </row>
    <row r="219" spans="1:12" x14ac:dyDescent="0.25">
      <c r="A219" s="80" t="s">
        <v>2131</v>
      </c>
      <c r="B219" s="6" t="s">
        <v>170</v>
      </c>
      <c r="C219" s="6" t="s">
        <v>204</v>
      </c>
      <c r="D219" s="2" t="s">
        <v>1387</v>
      </c>
      <c r="E219" s="2" t="s">
        <v>1381</v>
      </c>
      <c r="F219" s="6" t="s">
        <v>1400</v>
      </c>
      <c r="G219" s="6" t="s">
        <v>1399</v>
      </c>
      <c r="H219" s="2" t="s">
        <v>167</v>
      </c>
      <c r="I219" s="31">
        <v>300</v>
      </c>
      <c r="J219" s="38">
        <v>0.75</v>
      </c>
      <c r="K219" s="100">
        <f t="shared" si="3"/>
        <v>525</v>
      </c>
      <c r="L219" s="32" t="s">
        <v>168</v>
      </c>
    </row>
    <row r="220" spans="1:12" x14ac:dyDescent="0.25">
      <c r="A220" s="80" t="s">
        <v>2132</v>
      </c>
      <c r="B220" s="6" t="s">
        <v>170</v>
      </c>
      <c r="C220" s="6" t="s">
        <v>204</v>
      </c>
      <c r="D220" s="2" t="s">
        <v>1387</v>
      </c>
      <c r="E220" s="2" t="s">
        <v>1381</v>
      </c>
      <c r="F220" s="6" t="s">
        <v>1401</v>
      </c>
      <c r="G220" s="6" t="s">
        <v>1399</v>
      </c>
      <c r="H220" s="2" t="s">
        <v>167</v>
      </c>
      <c r="I220" s="31">
        <v>300</v>
      </c>
      <c r="J220" s="38">
        <v>0.75</v>
      </c>
      <c r="K220" s="100">
        <f t="shared" si="3"/>
        <v>525</v>
      </c>
      <c r="L220" s="32" t="s">
        <v>168</v>
      </c>
    </row>
    <row r="221" spans="1:12" x14ac:dyDescent="0.25">
      <c r="A221" s="80" t="s">
        <v>2133</v>
      </c>
      <c r="B221" s="6" t="s">
        <v>170</v>
      </c>
      <c r="C221" s="6" t="s">
        <v>204</v>
      </c>
      <c r="D221" s="2" t="s">
        <v>1387</v>
      </c>
      <c r="E221" s="2" t="s">
        <v>1381</v>
      </c>
      <c r="F221" s="6" t="s">
        <v>1402</v>
      </c>
      <c r="G221" s="6" t="s">
        <v>1399</v>
      </c>
      <c r="H221" s="2" t="s">
        <v>167</v>
      </c>
      <c r="I221" s="31">
        <v>300</v>
      </c>
      <c r="J221" s="38">
        <v>0.75</v>
      </c>
      <c r="K221" s="100">
        <f t="shared" si="3"/>
        <v>525</v>
      </c>
      <c r="L221" s="32" t="s">
        <v>168</v>
      </c>
    </row>
    <row r="222" spans="1:12" x14ac:dyDescent="0.25">
      <c r="A222" s="80" t="s">
        <v>2134</v>
      </c>
      <c r="B222" s="6" t="s">
        <v>170</v>
      </c>
      <c r="C222" s="6" t="s">
        <v>1403</v>
      </c>
      <c r="D222" s="2" t="s">
        <v>1403</v>
      </c>
      <c r="E222" s="2" t="s">
        <v>1381</v>
      </c>
      <c r="F222" s="6" t="s">
        <v>1404</v>
      </c>
      <c r="G222" s="6" t="s">
        <v>1405</v>
      </c>
      <c r="H222" s="2" t="s">
        <v>167</v>
      </c>
      <c r="I222" s="31">
        <v>310</v>
      </c>
      <c r="J222" s="38">
        <v>0.75</v>
      </c>
      <c r="K222" s="100">
        <f t="shared" si="3"/>
        <v>542.5</v>
      </c>
      <c r="L222" s="32" t="s">
        <v>168</v>
      </c>
    </row>
    <row r="223" spans="1:12" x14ac:dyDescent="0.25">
      <c r="A223" s="80" t="s">
        <v>2135</v>
      </c>
      <c r="B223" s="6" t="s">
        <v>170</v>
      </c>
      <c r="C223" s="6" t="s">
        <v>1403</v>
      </c>
      <c r="D223" s="2" t="s">
        <v>1403</v>
      </c>
      <c r="E223" s="2" t="s">
        <v>1381</v>
      </c>
      <c r="F223" s="6" t="s">
        <v>1406</v>
      </c>
      <c r="G223" s="6" t="s">
        <v>1405</v>
      </c>
      <c r="H223" s="2" t="s">
        <v>167</v>
      </c>
      <c r="I223" s="31">
        <v>310</v>
      </c>
      <c r="J223" s="38">
        <v>0.75</v>
      </c>
      <c r="K223" s="100">
        <f t="shared" si="3"/>
        <v>542.5</v>
      </c>
      <c r="L223" s="32" t="s">
        <v>168</v>
      </c>
    </row>
    <row r="224" spans="1:12" x14ac:dyDescent="0.25">
      <c r="A224" s="80" t="s">
        <v>2136</v>
      </c>
      <c r="B224" s="6" t="s">
        <v>170</v>
      </c>
      <c r="C224" s="6" t="s">
        <v>1403</v>
      </c>
      <c r="D224" s="2" t="s">
        <v>1403</v>
      </c>
      <c r="E224" s="2" t="s">
        <v>1381</v>
      </c>
      <c r="F224" s="6" t="s">
        <v>1407</v>
      </c>
      <c r="G224" s="6" t="s">
        <v>1405</v>
      </c>
      <c r="H224" s="2" t="s">
        <v>167</v>
      </c>
      <c r="I224" s="31">
        <v>310</v>
      </c>
      <c r="J224" s="38">
        <v>0.75</v>
      </c>
      <c r="K224" s="100">
        <f t="shared" si="3"/>
        <v>542.5</v>
      </c>
      <c r="L224" s="32" t="s">
        <v>168</v>
      </c>
    </row>
    <row r="225" spans="1:12" x14ac:dyDescent="0.25">
      <c r="A225" s="80" t="s">
        <v>2137</v>
      </c>
      <c r="B225" s="6" t="s">
        <v>170</v>
      </c>
      <c r="C225" s="6" t="s">
        <v>1403</v>
      </c>
      <c r="D225" s="2" t="s">
        <v>1403</v>
      </c>
      <c r="E225" s="2" t="s">
        <v>1381</v>
      </c>
      <c r="F225" s="6" t="s">
        <v>1408</v>
      </c>
      <c r="G225" s="6" t="s">
        <v>1405</v>
      </c>
      <c r="H225" s="2" t="s">
        <v>167</v>
      </c>
      <c r="I225" s="31">
        <v>310</v>
      </c>
      <c r="J225" s="38">
        <v>0.75</v>
      </c>
      <c r="K225" s="100">
        <f t="shared" si="3"/>
        <v>542.5</v>
      </c>
      <c r="L225" s="32" t="s">
        <v>168</v>
      </c>
    </row>
    <row r="226" spans="1:12" x14ac:dyDescent="0.25">
      <c r="A226" s="80" t="s">
        <v>2138</v>
      </c>
      <c r="B226" s="6" t="s">
        <v>170</v>
      </c>
      <c r="C226" s="6" t="s">
        <v>1409</v>
      </c>
      <c r="D226" s="2" t="s">
        <v>1410</v>
      </c>
      <c r="E226" s="2" t="s">
        <v>1381</v>
      </c>
      <c r="F226" s="6" t="s">
        <v>1411</v>
      </c>
      <c r="G226" s="6" t="s">
        <v>1412</v>
      </c>
      <c r="H226" s="2" t="s">
        <v>167</v>
      </c>
      <c r="I226" s="31">
        <v>65</v>
      </c>
      <c r="J226" s="38">
        <v>0.75</v>
      </c>
      <c r="K226" s="100">
        <f t="shared" si="3"/>
        <v>113.75</v>
      </c>
      <c r="L226" s="32" t="s">
        <v>168</v>
      </c>
    </row>
    <row r="227" spans="1:12" x14ac:dyDescent="0.25">
      <c r="A227" s="80" t="s">
        <v>2139</v>
      </c>
      <c r="B227" s="6" t="s">
        <v>170</v>
      </c>
      <c r="C227" s="6" t="s">
        <v>1409</v>
      </c>
      <c r="D227" s="2" t="s">
        <v>1410</v>
      </c>
      <c r="E227" s="2" t="s">
        <v>1381</v>
      </c>
      <c r="F227" s="6" t="s">
        <v>1413</v>
      </c>
      <c r="G227" s="6" t="s">
        <v>1412</v>
      </c>
      <c r="H227" s="2" t="s">
        <v>167</v>
      </c>
      <c r="I227" s="31">
        <v>65</v>
      </c>
      <c r="J227" s="38">
        <v>0.75</v>
      </c>
      <c r="K227" s="100">
        <f t="shared" si="3"/>
        <v>113.75</v>
      </c>
      <c r="L227" s="32" t="s">
        <v>168</v>
      </c>
    </row>
    <row r="228" spans="1:12" x14ac:dyDescent="0.25">
      <c r="A228" s="80" t="s">
        <v>2140</v>
      </c>
      <c r="B228" s="6" t="s">
        <v>170</v>
      </c>
      <c r="C228" s="6" t="s">
        <v>1409</v>
      </c>
      <c r="D228" s="2" t="s">
        <v>1410</v>
      </c>
      <c r="E228" s="2" t="s">
        <v>1381</v>
      </c>
      <c r="F228" s="6" t="s">
        <v>1414</v>
      </c>
      <c r="G228" s="6" t="s">
        <v>1412</v>
      </c>
      <c r="H228" s="2" t="s">
        <v>167</v>
      </c>
      <c r="I228" s="31">
        <v>65</v>
      </c>
      <c r="J228" s="38">
        <v>0.75</v>
      </c>
      <c r="K228" s="100">
        <f t="shared" si="3"/>
        <v>113.75</v>
      </c>
      <c r="L228" s="32" t="s">
        <v>168</v>
      </c>
    </row>
    <row r="229" spans="1:12" x14ac:dyDescent="0.25">
      <c r="A229" s="80" t="s">
        <v>2141</v>
      </c>
      <c r="B229" s="6" t="s">
        <v>170</v>
      </c>
      <c r="C229" s="6" t="s">
        <v>1409</v>
      </c>
      <c r="D229" s="2" t="s">
        <v>1410</v>
      </c>
      <c r="E229" s="2" t="s">
        <v>1381</v>
      </c>
      <c r="F229" s="6" t="s">
        <v>1415</v>
      </c>
      <c r="G229" s="6" t="s">
        <v>1412</v>
      </c>
      <c r="H229" s="2" t="s">
        <v>167</v>
      </c>
      <c r="I229" s="31">
        <v>65</v>
      </c>
      <c r="J229" s="38">
        <v>0.75</v>
      </c>
      <c r="K229" s="100">
        <f t="shared" si="3"/>
        <v>113.75</v>
      </c>
      <c r="L229" s="32" t="s">
        <v>168</v>
      </c>
    </row>
    <row r="230" spans="1:12" x14ac:dyDescent="0.25">
      <c r="A230" s="80" t="s">
        <v>2142</v>
      </c>
      <c r="B230" s="6" t="s">
        <v>170</v>
      </c>
      <c r="C230" s="6" t="s">
        <v>1416</v>
      </c>
      <c r="D230" s="2" t="s">
        <v>1387</v>
      </c>
      <c r="E230" s="2" t="s">
        <v>1381</v>
      </c>
      <c r="F230" s="6" t="s">
        <v>1417</v>
      </c>
      <c r="G230" s="6" t="s">
        <v>1418</v>
      </c>
      <c r="H230" s="2" t="s">
        <v>167</v>
      </c>
      <c r="I230" s="31">
        <v>305</v>
      </c>
      <c r="J230" s="38">
        <v>0.75</v>
      </c>
      <c r="K230" s="100">
        <f t="shared" si="3"/>
        <v>533.75</v>
      </c>
      <c r="L230" s="32" t="s">
        <v>168</v>
      </c>
    </row>
    <row r="231" spans="1:12" x14ac:dyDescent="0.25">
      <c r="A231" s="80" t="s">
        <v>2143</v>
      </c>
      <c r="B231" s="6" t="s">
        <v>170</v>
      </c>
      <c r="C231" s="6" t="s">
        <v>1416</v>
      </c>
      <c r="D231" s="2" t="s">
        <v>1387</v>
      </c>
      <c r="E231" s="2" t="s">
        <v>1381</v>
      </c>
      <c r="F231" s="6" t="s">
        <v>1419</v>
      </c>
      <c r="G231" s="6" t="s">
        <v>1418</v>
      </c>
      <c r="H231" s="2" t="s">
        <v>167</v>
      </c>
      <c r="I231" s="31">
        <v>305</v>
      </c>
      <c r="J231" s="38">
        <v>0.75</v>
      </c>
      <c r="K231" s="100">
        <f t="shared" si="3"/>
        <v>533.75</v>
      </c>
      <c r="L231" s="32" t="s">
        <v>168</v>
      </c>
    </row>
    <row r="232" spans="1:12" x14ac:dyDescent="0.25">
      <c r="A232" s="80" t="s">
        <v>2144</v>
      </c>
      <c r="B232" s="6" t="s">
        <v>170</v>
      </c>
      <c r="C232" s="6" t="s">
        <v>1416</v>
      </c>
      <c r="D232" s="2" t="s">
        <v>1387</v>
      </c>
      <c r="E232" s="2" t="s">
        <v>1381</v>
      </c>
      <c r="F232" s="6" t="s">
        <v>1420</v>
      </c>
      <c r="G232" s="6" t="s">
        <v>1418</v>
      </c>
      <c r="H232" s="2" t="s">
        <v>167</v>
      </c>
      <c r="I232" s="31">
        <v>305</v>
      </c>
      <c r="J232" s="38">
        <v>0.75</v>
      </c>
      <c r="K232" s="100">
        <f t="shared" si="3"/>
        <v>533.75</v>
      </c>
      <c r="L232" s="32" t="s">
        <v>168</v>
      </c>
    </row>
    <row r="233" spans="1:12" x14ac:dyDescent="0.25">
      <c r="A233" s="80" t="s">
        <v>2145</v>
      </c>
      <c r="B233" s="6" t="s">
        <v>170</v>
      </c>
      <c r="C233" s="6" t="s">
        <v>1416</v>
      </c>
      <c r="D233" s="2" t="s">
        <v>1387</v>
      </c>
      <c r="E233" s="2" t="s">
        <v>1381</v>
      </c>
      <c r="F233" s="6" t="s">
        <v>1421</v>
      </c>
      <c r="G233" s="6" t="s">
        <v>1418</v>
      </c>
      <c r="H233" s="2" t="s">
        <v>167</v>
      </c>
      <c r="I233" s="31">
        <v>305</v>
      </c>
      <c r="J233" s="38">
        <v>0.75</v>
      </c>
      <c r="K233" s="100">
        <f t="shared" si="3"/>
        <v>533.75</v>
      </c>
      <c r="L233" s="32" t="s">
        <v>168</v>
      </c>
    </row>
    <row r="234" spans="1:12" x14ac:dyDescent="0.25">
      <c r="A234" s="80" t="s">
        <v>2146</v>
      </c>
      <c r="B234" s="6" t="s">
        <v>170</v>
      </c>
      <c r="C234" s="6" t="s">
        <v>171</v>
      </c>
      <c r="D234" s="2" t="s">
        <v>1380</v>
      </c>
      <c r="E234" s="2" t="s">
        <v>1422</v>
      </c>
      <c r="F234" s="6" t="s">
        <v>1423</v>
      </c>
      <c r="G234" s="6" t="s">
        <v>1424</v>
      </c>
      <c r="H234" s="2" t="s">
        <v>167</v>
      </c>
      <c r="I234" s="31">
        <v>215</v>
      </c>
      <c r="J234" s="38">
        <v>0.75</v>
      </c>
      <c r="K234" s="100">
        <f t="shared" si="3"/>
        <v>376.25</v>
      </c>
      <c r="L234" s="32" t="s">
        <v>168</v>
      </c>
    </row>
    <row r="235" spans="1:12" x14ac:dyDescent="0.25">
      <c r="A235" s="80" t="s">
        <v>2147</v>
      </c>
      <c r="B235" s="6" t="s">
        <v>170</v>
      </c>
      <c r="C235" s="6" t="s">
        <v>171</v>
      </c>
      <c r="D235" s="2" t="s">
        <v>1380</v>
      </c>
      <c r="E235" s="2" t="s">
        <v>1422</v>
      </c>
      <c r="F235" s="6" t="s">
        <v>1425</v>
      </c>
      <c r="G235" s="6" t="s">
        <v>1424</v>
      </c>
      <c r="H235" s="2" t="s">
        <v>167</v>
      </c>
      <c r="I235" s="31">
        <v>215</v>
      </c>
      <c r="J235" s="38">
        <v>0.75</v>
      </c>
      <c r="K235" s="100">
        <f t="shared" si="3"/>
        <v>376.25</v>
      </c>
      <c r="L235" s="32" t="s">
        <v>168</v>
      </c>
    </row>
    <row r="236" spans="1:12" x14ac:dyDescent="0.25">
      <c r="A236" s="80" t="s">
        <v>2148</v>
      </c>
      <c r="B236" s="6" t="s">
        <v>170</v>
      </c>
      <c r="C236" s="6" t="s">
        <v>171</v>
      </c>
      <c r="D236" s="2" t="s">
        <v>1380</v>
      </c>
      <c r="E236" s="2" t="s">
        <v>1422</v>
      </c>
      <c r="F236" s="6" t="s">
        <v>1426</v>
      </c>
      <c r="G236" s="6" t="s">
        <v>1424</v>
      </c>
      <c r="H236" s="2" t="s">
        <v>167</v>
      </c>
      <c r="I236" s="31">
        <v>215</v>
      </c>
      <c r="J236" s="38">
        <v>0.75</v>
      </c>
      <c r="K236" s="100">
        <f t="shared" si="3"/>
        <v>376.25</v>
      </c>
      <c r="L236" s="32" t="s">
        <v>168</v>
      </c>
    </row>
    <row r="237" spans="1:12" x14ac:dyDescent="0.25">
      <c r="A237" s="80" t="s">
        <v>2149</v>
      </c>
      <c r="B237" s="6" t="s">
        <v>170</v>
      </c>
      <c r="C237" s="6" t="s">
        <v>171</v>
      </c>
      <c r="D237" s="2" t="s">
        <v>1380</v>
      </c>
      <c r="E237" s="2" t="s">
        <v>1422</v>
      </c>
      <c r="F237" s="6" t="s">
        <v>1427</v>
      </c>
      <c r="G237" s="6" t="s">
        <v>1424</v>
      </c>
      <c r="H237" s="2" t="s">
        <v>167</v>
      </c>
      <c r="I237" s="31">
        <v>215</v>
      </c>
      <c r="J237" s="38">
        <v>0.75</v>
      </c>
      <c r="K237" s="100">
        <f t="shared" si="3"/>
        <v>376.25</v>
      </c>
      <c r="L237" s="32" t="s">
        <v>168</v>
      </c>
    </row>
    <row r="238" spans="1:12" x14ac:dyDescent="0.25">
      <c r="A238" s="80" t="s">
        <v>2150</v>
      </c>
      <c r="B238" s="6" t="s">
        <v>170</v>
      </c>
      <c r="C238" s="6" t="s">
        <v>171</v>
      </c>
      <c r="D238" s="2" t="s">
        <v>1380</v>
      </c>
      <c r="E238" s="2" t="s">
        <v>1422</v>
      </c>
      <c r="F238" s="6" t="s">
        <v>1428</v>
      </c>
      <c r="G238" s="6" t="s">
        <v>1424</v>
      </c>
      <c r="H238" s="2" t="s">
        <v>167</v>
      </c>
      <c r="I238" s="31">
        <v>215</v>
      </c>
      <c r="J238" s="38">
        <v>0.75</v>
      </c>
      <c r="K238" s="100">
        <f t="shared" si="3"/>
        <v>376.25</v>
      </c>
      <c r="L238" s="32" t="s">
        <v>168</v>
      </c>
    </row>
    <row r="239" spans="1:12" x14ac:dyDescent="0.25">
      <c r="A239" s="80" t="s">
        <v>2151</v>
      </c>
      <c r="B239" s="6" t="s">
        <v>170</v>
      </c>
      <c r="C239" s="6" t="s">
        <v>204</v>
      </c>
      <c r="D239" s="2" t="s">
        <v>1387</v>
      </c>
      <c r="E239" s="2" t="s">
        <v>1422</v>
      </c>
      <c r="F239" s="6" t="s">
        <v>1429</v>
      </c>
      <c r="G239" s="22" t="s">
        <v>1430</v>
      </c>
      <c r="H239" s="2" t="s">
        <v>167</v>
      </c>
      <c r="I239" s="31">
        <v>295</v>
      </c>
      <c r="J239" s="38">
        <v>0.75</v>
      </c>
      <c r="K239" s="100">
        <f t="shared" si="3"/>
        <v>516.25</v>
      </c>
      <c r="L239" s="32" t="s">
        <v>168</v>
      </c>
    </row>
    <row r="240" spans="1:12" x14ac:dyDescent="0.25">
      <c r="A240" s="80" t="s">
        <v>2152</v>
      </c>
      <c r="B240" s="6" t="s">
        <v>170</v>
      </c>
      <c r="C240" s="6" t="s">
        <v>204</v>
      </c>
      <c r="D240" s="2" t="s">
        <v>1387</v>
      </c>
      <c r="E240" s="2" t="s">
        <v>1422</v>
      </c>
      <c r="F240" s="6" t="s">
        <v>1431</v>
      </c>
      <c r="G240" s="22" t="s">
        <v>1430</v>
      </c>
      <c r="H240" s="2" t="s">
        <v>167</v>
      </c>
      <c r="I240" s="31">
        <v>295</v>
      </c>
      <c r="J240" s="38">
        <v>0.75</v>
      </c>
      <c r="K240" s="100">
        <f t="shared" si="3"/>
        <v>516.25</v>
      </c>
      <c r="L240" s="32" t="s">
        <v>168</v>
      </c>
    </row>
    <row r="241" spans="1:12" x14ac:dyDescent="0.25">
      <c r="A241" s="80" t="s">
        <v>2153</v>
      </c>
      <c r="B241" s="6" t="s">
        <v>170</v>
      </c>
      <c r="C241" s="6" t="s">
        <v>204</v>
      </c>
      <c r="D241" s="2" t="s">
        <v>1387</v>
      </c>
      <c r="E241" s="2" t="s">
        <v>1422</v>
      </c>
      <c r="F241" s="6" t="s">
        <v>1432</v>
      </c>
      <c r="G241" s="22" t="s">
        <v>1430</v>
      </c>
      <c r="H241" s="2" t="s">
        <v>167</v>
      </c>
      <c r="I241" s="31">
        <v>295</v>
      </c>
      <c r="J241" s="38">
        <v>0.75</v>
      </c>
      <c r="K241" s="100">
        <f t="shared" si="3"/>
        <v>516.25</v>
      </c>
      <c r="L241" s="32" t="s">
        <v>168</v>
      </c>
    </row>
    <row r="242" spans="1:12" x14ac:dyDescent="0.25">
      <c r="A242" s="80" t="s">
        <v>2154</v>
      </c>
      <c r="B242" s="6" t="s">
        <v>170</v>
      </c>
      <c r="C242" s="6" t="s">
        <v>204</v>
      </c>
      <c r="D242" s="2" t="s">
        <v>1387</v>
      </c>
      <c r="E242" s="2" t="s">
        <v>1422</v>
      </c>
      <c r="F242" s="6" t="s">
        <v>1433</v>
      </c>
      <c r="G242" s="22" t="s">
        <v>1430</v>
      </c>
      <c r="H242" s="2" t="s">
        <v>167</v>
      </c>
      <c r="I242" s="31">
        <v>295</v>
      </c>
      <c r="J242" s="38">
        <v>0.75</v>
      </c>
      <c r="K242" s="100">
        <f t="shared" si="3"/>
        <v>516.25</v>
      </c>
      <c r="L242" s="32" t="s">
        <v>168</v>
      </c>
    </row>
    <row r="243" spans="1:12" x14ac:dyDescent="0.25">
      <c r="A243" s="80" t="s">
        <v>2155</v>
      </c>
      <c r="B243" s="6" t="s">
        <v>170</v>
      </c>
      <c r="C243" s="6" t="s">
        <v>204</v>
      </c>
      <c r="D243" s="2" t="s">
        <v>1387</v>
      </c>
      <c r="E243" s="2" t="s">
        <v>1422</v>
      </c>
      <c r="F243" s="6" t="s">
        <v>1434</v>
      </c>
      <c r="G243" s="22" t="s">
        <v>1430</v>
      </c>
      <c r="H243" s="2" t="s">
        <v>167</v>
      </c>
      <c r="I243" s="31">
        <v>295</v>
      </c>
      <c r="J243" s="38">
        <v>0.75</v>
      </c>
      <c r="K243" s="100">
        <f t="shared" si="3"/>
        <v>516.25</v>
      </c>
      <c r="L243" s="32" t="s">
        <v>168</v>
      </c>
    </row>
    <row r="244" spans="1:12" x14ac:dyDescent="0.25">
      <c r="A244" s="80" t="s">
        <v>2156</v>
      </c>
      <c r="B244" s="6" t="s">
        <v>170</v>
      </c>
      <c r="C244" s="6" t="s">
        <v>204</v>
      </c>
      <c r="D244" s="2" t="s">
        <v>1387</v>
      </c>
      <c r="E244" s="2" t="s">
        <v>1422</v>
      </c>
      <c r="F244" s="6" t="s">
        <v>1435</v>
      </c>
      <c r="G244" s="22" t="s">
        <v>1436</v>
      </c>
      <c r="H244" s="2" t="s">
        <v>167</v>
      </c>
      <c r="I244" s="31">
        <v>315</v>
      </c>
      <c r="J244" s="38">
        <v>0.75</v>
      </c>
      <c r="K244" s="100">
        <f t="shared" si="3"/>
        <v>551.25</v>
      </c>
      <c r="L244" s="32" t="s">
        <v>168</v>
      </c>
    </row>
    <row r="245" spans="1:12" x14ac:dyDescent="0.25">
      <c r="A245" s="80" t="s">
        <v>2157</v>
      </c>
      <c r="B245" s="6" t="s">
        <v>170</v>
      </c>
      <c r="C245" s="6" t="s">
        <v>204</v>
      </c>
      <c r="D245" s="2" t="s">
        <v>1387</v>
      </c>
      <c r="E245" s="2" t="s">
        <v>1422</v>
      </c>
      <c r="F245" s="6" t="s">
        <v>1437</v>
      </c>
      <c r="G245" s="22" t="s">
        <v>1436</v>
      </c>
      <c r="H245" s="2" t="s">
        <v>167</v>
      </c>
      <c r="I245" s="31">
        <v>315</v>
      </c>
      <c r="J245" s="38">
        <v>0.75</v>
      </c>
      <c r="K245" s="100">
        <f t="shared" si="3"/>
        <v>551.25</v>
      </c>
      <c r="L245" s="32" t="s">
        <v>168</v>
      </c>
    </row>
    <row r="246" spans="1:12" x14ac:dyDescent="0.25">
      <c r="A246" s="80" t="s">
        <v>2158</v>
      </c>
      <c r="B246" s="6" t="s">
        <v>170</v>
      </c>
      <c r="C246" s="6" t="s">
        <v>204</v>
      </c>
      <c r="D246" s="2" t="s">
        <v>1387</v>
      </c>
      <c r="E246" s="2" t="s">
        <v>1422</v>
      </c>
      <c r="F246" s="6" t="s">
        <v>1438</v>
      </c>
      <c r="G246" s="22" t="s">
        <v>1436</v>
      </c>
      <c r="H246" s="2" t="s">
        <v>167</v>
      </c>
      <c r="I246" s="31">
        <v>315</v>
      </c>
      <c r="J246" s="38">
        <v>0.75</v>
      </c>
      <c r="K246" s="100">
        <f t="shared" si="3"/>
        <v>551.25</v>
      </c>
      <c r="L246" s="32" t="s">
        <v>168</v>
      </c>
    </row>
    <row r="247" spans="1:12" x14ac:dyDescent="0.25">
      <c r="A247" s="80" t="s">
        <v>2159</v>
      </c>
      <c r="B247" s="6" t="s">
        <v>170</v>
      </c>
      <c r="C247" s="6" t="s">
        <v>204</v>
      </c>
      <c r="D247" s="2" t="s">
        <v>1387</v>
      </c>
      <c r="E247" s="2" t="s">
        <v>1422</v>
      </c>
      <c r="F247" s="6" t="s">
        <v>1439</v>
      </c>
      <c r="G247" s="22" t="s">
        <v>1436</v>
      </c>
      <c r="H247" s="2" t="s">
        <v>167</v>
      </c>
      <c r="I247" s="31">
        <v>315</v>
      </c>
      <c r="J247" s="38">
        <v>0.75</v>
      </c>
      <c r="K247" s="100">
        <f t="shared" si="3"/>
        <v>551.25</v>
      </c>
      <c r="L247" s="32" t="s">
        <v>168</v>
      </c>
    </row>
    <row r="248" spans="1:12" x14ac:dyDescent="0.25">
      <c r="A248" s="80" t="s">
        <v>2160</v>
      </c>
      <c r="B248" s="6" t="s">
        <v>170</v>
      </c>
      <c r="C248" s="6" t="s">
        <v>204</v>
      </c>
      <c r="D248" s="2" t="s">
        <v>1387</v>
      </c>
      <c r="E248" s="2" t="s">
        <v>1422</v>
      </c>
      <c r="F248" s="6" t="s">
        <v>1440</v>
      </c>
      <c r="G248" s="22" t="s">
        <v>1436</v>
      </c>
      <c r="H248" s="2" t="s">
        <v>167</v>
      </c>
      <c r="I248" s="31">
        <v>315</v>
      </c>
      <c r="J248" s="38">
        <v>0.75</v>
      </c>
      <c r="K248" s="100">
        <f t="shared" si="3"/>
        <v>551.25</v>
      </c>
      <c r="L248" s="32" t="s">
        <v>168</v>
      </c>
    </row>
    <row r="249" spans="1:12" x14ac:dyDescent="0.25">
      <c r="A249" s="80" t="s">
        <v>2161</v>
      </c>
      <c r="B249" s="6" t="s">
        <v>170</v>
      </c>
      <c r="C249" s="6" t="s">
        <v>204</v>
      </c>
      <c r="D249" s="2" t="s">
        <v>1387</v>
      </c>
      <c r="E249" s="2" t="s">
        <v>1422</v>
      </c>
      <c r="F249" s="6" t="s">
        <v>1441</v>
      </c>
      <c r="G249" s="22" t="s">
        <v>1442</v>
      </c>
      <c r="H249" s="2" t="s">
        <v>167</v>
      </c>
      <c r="I249" s="31">
        <v>330</v>
      </c>
      <c r="J249" s="38">
        <v>0.75</v>
      </c>
      <c r="K249" s="100">
        <f t="shared" si="3"/>
        <v>577.5</v>
      </c>
      <c r="L249" s="32" t="s">
        <v>168</v>
      </c>
    </row>
    <row r="250" spans="1:12" x14ac:dyDescent="0.25">
      <c r="A250" s="80" t="s">
        <v>2162</v>
      </c>
      <c r="B250" s="6" t="s">
        <v>170</v>
      </c>
      <c r="C250" s="6" t="s">
        <v>204</v>
      </c>
      <c r="D250" s="2" t="s">
        <v>1387</v>
      </c>
      <c r="E250" s="2" t="s">
        <v>1422</v>
      </c>
      <c r="F250" s="6" t="s">
        <v>1443</v>
      </c>
      <c r="G250" s="22" t="s">
        <v>1442</v>
      </c>
      <c r="H250" s="2" t="s">
        <v>167</v>
      </c>
      <c r="I250" s="31">
        <v>330</v>
      </c>
      <c r="J250" s="38">
        <v>0.75</v>
      </c>
      <c r="K250" s="100">
        <f t="shared" si="3"/>
        <v>577.5</v>
      </c>
      <c r="L250" s="32" t="s">
        <v>168</v>
      </c>
    </row>
    <row r="251" spans="1:12" x14ac:dyDescent="0.25">
      <c r="A251" s="80" t="s">
        <v>2163</v>
      </c>
      <c r="B251" s="6" t="s">
        <v>170</v>
      </c>
      <c r="C251" s="6" t="s">
        <v>204</v>
      </c>
      <c r="D251" s="2" t="s">
        <v>1387</v>
      </c>
      <c r="E251" s="2" t="s">
        <v>1422</v>
      </c>
      <c r="F251" s="6" t="s">
        <v>1444</v>
      </c>
      <c r="G251" s="22" t="s">
        <v>1442</v>
      </c>
      <c r="H251" s="2" t="s">
        <v>167</v>
      </c>
      <c r="I251" s="31">
        <v>330</v>
      </c>
      <c r="J251" s="38">
        <v>0.75</v>
      </c>
      <c r="K251" s="100">
        <f t="shared" si="3"/>
        <v>577.5</v>
      </c>
      <c r="L251" s="32" t="s">
        <v>168</v>
      </c>
    </row>
    <row r="252" spans="1:12" x14ac:dyDescent="0.25">
      <c r="A252" s="80" t="s">
        <v>2164</v>
      </c>
      <c r="B252" s="6" t="s">
        <v>170</v>
      </c>
      <c r="C252" s="6" t="s">
        <v>204</v>
      </c>
      <c r="D252" s="2" t="s">
        <v>1387</v>
      </c>
      <c r="E252" s="2" t="s">
        <v>1422</v>
      </c>
      <c r="F252" s="6" t="s">
        <v>1445</v>
      </c>
      <c r="G252" s="22" t="s">
        <v>1442</v>
      </c>
      <c r="H252" s="2" t="s">
        <v>167</v>
      </c>
      <c r="I252" s="31">
        <v>330</v>
      </c>
      <c r="J252" s="38">
        <v>0.75</v>
      </c>
      <c r="K252" s="100">
        <f t="shared" si="3"/>
        <v>577.5</v>
      </c>
      <c r="L252" s="32" t="s">
        <v>168</v>
      </c>
    </row>
    <row r="253" spans="1:12" x14ac:dyDescent="0.25">
      <c r="A253" s="80" t="s">
        <v>2165</v>
      </c>
      <c r="B253" s="6" t="s">
        <v>170</v>
      </c>
      <c r="C253" s="6" t="s">
        <v>204</v>
      </c>
      <c r="D253" s="2" t="s">
        <v>1387</v>
      </c>
      <c r="E253" s="2" t="s">
        <v>1422</v>
      </c>
      <c r="F253" s="6" t="s">
        <v>1446</v>
      </c>
      <c r="G253" s="22" t="s">
        <v>1442</v>
      </c>
      <c r="H253" s="2" t="s">
        <v>167</v>
      </c>
      <c r="I253" s="31">
        <v>330</v>
      </c>
      <c r="J253" s="38">
        <v>0.75</v>
      </c>
      <c r="K253" s="100">
        <f t="shared" si="3"/>
        <v>577.5</v>
      </c>
      <c r="L253" s="32" t="s">
        <v>168</v>
      </c>
    </row>
    <row r="254" spans="1:12" x14ac:dyDescent="0.25">
      <c r="A254" s="80" t="s">
        <v>2166</v>
      </c>
      <c r="B254" s="6" t="s">
        <v>170</v>
      </c>
      <c r="C254" s="6" t="s">
        <v>1403</v>
      </c>
      <c r="D254" s="2" t="s">
        <v>1403</v>
      </c>
      <c r="E254" s="2" t="s">
        <v>1422</v>
      </c>
      <c r="F254" s="6" t="s">
        <v>1447</v>
      </c>
      <c r="G254" s="22" t="s">
        <v>1448</v>
      </c>
      <c r="H254" s="2" t="s">
        <v>167</v>
      </c>
      <c r="I254" s="31">
        <v>395</v>
      </c>
      <c r="J254" s="38">
        <v>0.75</v>
      </c>
      <c r="K254" s="100">
        <f t="shared" si="3"/>
        <v>691.25</v>
      </c>
      <c r="L254" s="32" t="s">
        <v>168</v>
      </c>
    </row>
    <row r="255" spans="1:12" x14ac:dyDescent="0.25">
      <c r="A255" s="80" t="s">
        <v>2167</v>
      </c>
      <c r="B255" s="6" t="s">
        <v>170</v>
      </c>
      <c r="C255" s="6" t="s">
        <v>1403</v>
      </c>
      <c r="D255" s="2" t="s">
        <v>1403</v>
      </c>
      <c r="E255" s="2" t="s">
        <v>1422</v>
      </c>
      <c r="F255" s="6" t="s">
        <v>1449</v>
      </c>
      <c r="G255" s="22" t="s">
        <v>1448</v>
      </c>
      <c r="H255" s="2" t="s">
        <v>167</v>
      </c>
      <c r="I255" s="31">
        <v>395</v>
      </c>
      <c r="J255" s="38">
        <v>0.75</v>
      </c>
      <c r="K255" s="100">
        <f t="shared" si="3"/>
        <v>691.25</v>
      </c>
      <c r="L255" s="32" t="s">
        <v>168</v>
      </c>
    </row>
    <row r="256" spans="1:12" x14ac:dyDescent="0.25">
      <c r="A256" s="80" t="s">
        <v>2168</v>
      </c>
      <c r="B256" s="6" t="s">
        <v>170</v>
      </c>
      <c r="C256" s="6" t="s">
        <v>1403</v>
      </c>
      <c r="D256" s="2" t="s">
        <v>1403</v>
      </c>
      <c r="E256" s="2" t="s">
        <v>1422</v>
      </c>
      <c r="F256" s="6" t="s">
        <v>1450</v>
      </c>
      <c r="G256" s="22" t="s">
        <v>1448</v>
      </c>
      <c r="H256" s="2" t="s">
        <v>167</v>
      </c>
      <c r="I256" s="31">
        <v>395</v>
      </c>
      <c r="J256" s="38">
        <v>0.75</v>
      </c>
      <c r="K256" s="100">
        <f t="shared" si="3"/>
        <v>691.25</v>
      </c>
      <c r="L256" s="32" t="s">
        <v>168</v>
      </c>
    </row>
    <row r="257" spans="1:12" x14ac:dyDescent="0.25">
      <c r="A257" s="80" t="s">
        <v>2169</v>
      </c>
      <c r="B257" s="6" t="s">
        <v>170</v>
      </c>
      <c r="C257" s="6" t="s">
        <v>1403</v>
      </c>
      <c r="D257" s="2" t="s">
        <v>1403</v>
      </c>
      <c r="E257" s="2" t="s">
        <v>1422</v>
      </c>
      <c r="F257" s="6" t="s">
        <v>1451</v>
      </c>
      <c r="G257" s="22" t="s">
        <v>1448</v>
      </c>
      <c r="H257" s="2" t="s">
        <v>167</v>
      </c>
      <c r="I257" s="31">
        <v>395</v>
      </c>
      <c r="J257" s="38">
        <v>0.75</v>
      </c>
      <c r="K257" s="100">
        <f t="shared" si="3"/>
        <v>691.25</v>
      </c>
      <c r="L257" s="32" t="s">
        <v>168</v>
      </c>
    </row>
    <row r="258" spans="1:12" x14ac:dyDescent="0.25">
      <c r="A258" s="80" t="s">
        <v>2170</v>
      </c>
      <c r="B258" s="6" t="s">
        <v>170</v>
      </c>
      <c r="C258" s="6" t="s">
        <v>1403</v>
      </c>
      <c r="D258" s="2" t="s">
        <v>1403</v>
      </c>
      <c r="E258" s="2" t="s">
        <v>1422</v>
      </c>
      <c r="F258" s="6" t="s">
        <v>1452</v>
      </c>
      <c r="G258" s="22" t="s">
        <v>1448</v>
      </c>
      <c r="H258" s="2" t="s">
        <v>167</v>
      </c>
      <c r="I258" s="31">
        <v>395</v>
      </c>
      <c r="J258" s="38">
        <v>0.75</v>
      </c>
      <c r="K258" s="100">
        <f t="shared" si="3"/>
        <v>691.25</v>
      </c>
      <c r="L258" s="32" t="s">
        <v>168</v>
      </c>
    </row>
    <row r="259" spans="1:12" x14ac:dyDescent="0.25">
      <c r="A259" s="80" t="s">
        <v>2171</v>
      </c>
      <c r="B259" s="6" t="s">
        <v>170</v>
      </c>
      <c r="C259" s="6" t="s">
        <v>1409</v>
      </c>
      <c r="D259" s="2" t="s">
        <v>1410</v>
      </c>
      <c r="E259" s="2" t="s">
        <v>1422</v>
      </c>
      <c r="F259" s="6" t="s">
        <v>1453</v>
      </c>
      <c r="G259" s="22" t="s">
        <v>1454</v>
      </c>
      <c r="H259" s="2" t="s">
        <v>167</v>
      </c>
      <c r="I259" s="31">
        <v>75</v>
      </c>
      <c r="J259" s="38">
        <v>0.75</v>
      </c>
      <c r="K259" s="100">
        <f t="shared" si="3"/>
        <v>131.25</v>
      </c>
      <c r="L259" s="32" t="s">
        <v>168</v>
      </c>
    </row>
    <row r="260" spans="1:12" x14ac:dyDescent="0.25">
      <c r="A260" s="80" t="s">
        <v>2172</v>
      </c>
      <c r="B260" s="6" t="s">
        <v>170</v>
      </c>
      <c r="C260" s="6" t="s">
        <v>1409</v>
      </c>
      <c r="D260" s="2" t="s">
        <v>1410</v>
      </c>
      <c r="E260" s="2" t="s">
        <v>1422</v>
      </c>
      <c r="F260" s="6" t="s">
        <v>1455</v>
      </c>
      <c r="G260" s="22" t="s">
        <v>1454</v>
      </c>
      <c r="H260" s="2" t="s">
        <v>167</v>
      </c>
      <c r="I260" s="31">
        <v>75</v>
      </c>
      <c r="J260" s="38">
        <v>0.75</v>
      </c>
      <c r="K260" s="100">
        <f t="shared" si="3"/>
        <v>131.25</v>
      </c>
      <c r="L260" s="32" t="s">
        <v>168</v>
      </c>
    </row>
    <row r="261" spans="1:12" x14ac:dyDescent="0.25">
      <c r="A261" s="80" t="s">
        <v>2173</v>
      </c>
      <c r="B261" s="6" t="s">
        <v>170</v>
      </c>
      <c r="C261" s="6" t="s">
        <v>1409</v>
      </c>
      <c r="D261" s="2" t="s">
        <v>1410</v>
      </c>
      <c r="E261" s="2" t="s">
        <v>1422</v>
      </c>
      <c r="F261" s="6" t="s">
        <v>1456</v>
      </c>
      <c r="G261" s="22" t="s">
        <v>1454</v>
      </c>
      <c r="H261" s="2" t="s">
        <v>167</v>
      </c>
      <c r="I261" s="31">
        <v>75</v>
      </c>
      <c r="J261" s="38">
        <v>0.75</v>
      </c>
      <c r="K261" s="100">
        <f t="shared" si="3"/>
        <v>131.25</v>
      </c>
      <c r="L261" s="32" t="s">
        <v>168</v>
      </c>
    </row>
    <row r="262" spans="1:12" x14ac:dyDescent="0.25">
      <c r="A262" s="80" t="s">
        <v>2174</v>
      </c>
      <c r="B262" s="6" t="s">
        <v>170</v>
      </c>
      <c r="C262" s="6" t="s">
        <v>1409</v>
      </c>
      <c r="D262" s="2" t="s">
        <v>1410</v>
      </c>
      <c r="E262" s="2" t="s">
        <v>1422</v>
      </c>
      <c r="F262" s="6" t="s">
        <v>1457</v>
      </c>
      <c r="G262" s="22" t="s">
        <v>1454</v>
      </c>
      <c r="H262" s="2" t="s">
        <v>167</v>
      </c>
      <c r="I262" s="31">
        <v>75</v>
      </c>
      <c r="J262" s="38">
        <v>0.75</v>
      </c>
      <c r="K262" s="100">
        <f t="shared" si="3"/>
        <v>131.25</v>
      </c>
      <c r="L262" s="32" t="s">
        <v>168</v>
      </c>
    </row>
    <row r="263" spans="1:12" x14ac:dyDescent="0.25">
      <c r="A263" s="80" t="s">
        <v>2175</v>
      </c>
      <c r="B263" s="6" t="s">
        <v>170</v>
      </c>
      <c r="C263" s="6" t="s">
        <v>1409</v>
      </c>
      <c r="D263" s="2" t="s">
        <v>1410</v>
      </c>
      <c r="E263" s="2" t="s">
        <v>1422</v>
      </c>
      <c r="F263" s="6" t="s">
        <v>1458</v>
      </c>
      <c r="G263" s="22" t="s">
        <v>1454</v>
      </c>
      <c r="H263" s="2" t="s">
        <v>167</v>
      </c>
      <c r="I263" s="31">
        <v>75</v>
      </c>
      <c r="J263" s="38">
        <v>0.75</v>
      </c>
      <c r="K263" s="100">
        <f t="shared" si="3"/>
        <v>131.25</v>
      </c>
      <c r="L263" s="32" t="s">
        <v>168</v>
      </c>
    </row>
    <row r="264" spans="1:12" x14ac:dyDescent="0.25">
      <c r="A264" s="80" t="s">
        <v>2176</v>
      </c>
      <c r="B264" s="6" t="s">
        <v>170</v>
      </c>
      <c r="C264" s="6" t="s">
        <v>1409</v>
      </c>
      <c r="D264" s="2" t="s">
        <v>1410</v>
      </c>
      <c r="E264" s="2" t="s">
        <v>1422</v>
      </c>
      <c r="F264" s="6" t="s">
        <v>1459</v>
      </c>
      <c r="G264" s="22" t="s">
        <v>1460</v>
      </c>
      <c r="H264" s="2" t="s">
        <v>167</v>
      </c>
      <c r="I264" s="31">
        <v>95</v>
      </c>
      <c r="J264" s="38">
        <v>0.75</v>
      </c>
      <c r="K264" s="100">
        <f t="shared" si="3"/>
        <v>166.25</v>
      </c>
      <c r="L264" s="32" t="s">
        <v>168</v>
      </c>
    </row>
    <row r="265" spans="1:12" x14ac:dyDescent="0.25">
      <c r="A265" s="80" t="s">
        <v>2177</v>
      </c>
      <c r="B265" s="6" t="s">
        <v>170</v>
      </c>
      <c r="C265" s="6" t="s">
        <v>1409</v>
      </c>
      <c r="D265" s="2" t="s">
        <v>1410</v>
      </c>
      <c r="E265" s="2" t="s">
        <v>1422</v>
      </c>
      <c r="F265" s="6" t="s">
        <v>1461</v>
      </c>
      <c r="G265" s="22" t="s">
        <v>1460</v>
      </c>
      <c r="H265" s="2" t="s">
        <v>167</v>
      </c>
      <c r="I265" s="31">
        <v>95</v>
      </c>
      <c r="J265" s="38">
        <v>0.75</v>
      </c>
      <c r="K265" s="100">
        <f t="shared" si="3"/>
        <v>166.25</v>
      </c>
      <c r="L265" s="32" t="s">
        <v>168</v>
      </c>
    </row>
    <row r="266" spans="1:12" x14ac:dyDescent="0.25">
      <c r="A266" s="80" t="s">
        <v>2178</v>
      </c>
      <c r="B266" s="6" t="s">
        <v>170</v>
      </c>
      <c r="C266" s="6" t="s">
        <v>1409</v>
      </c>
      <c r="D266" s="2" t="s">
        <v>1410</v>
      </c>
      <c r="E266" s="2" t="s">
        <v>1422</v>
      </c>
      <c r="F266" s="6" t="s">
        <v>1462</v>
      </c>
      <c r="G266" s="22" t="s">
        <v>1460</v>
      </c>
      <c r="H266" s="2" t="s">
        <v>167</v>
      </c>
      <c r="I266" s="31">
        <v>95</v>
      </c>
      <c r="J266" s="38">
        <v>0.75</v>
      </c>
      <c r="K266" s="100">
        <f t="shared" si="3"/>
        <v>166.25</v>
      </c>
      <c r="L266" s="32" t="s">
        <v>168</v>
      </c>
    </row>
    <row r="267" spans="1:12" x14ac:dyDescent="0.25">
      <c r="A267" s="80" t="s">
        <v>2179</v>
      </c>
      <c r="B267" s="6" t="s">
        <v>170</v>
      </c>
      <c r="C267" s="6" t="s">
        <v>1409</v>
      </c>
      <c r="D267" s="2" t="s">
        <v>1410</v>
      </c>
      <c r="E267" s="2" t="s">
        <v>1422</v>
      </c>
      <c r="F267" s="6" t="s">
        <v>1463</v>
      </c>
      <c r="G267" s="22" t="s">
        <v>1460</v>
      </c>
      <c r="H267" s="2" t="s">
        <v>167</v>
      </c>
      <c r="I267" s="31">
        <v>95</v>
      </c>
      <c r="J267" s="38">
        <v>0.75</v>
      </c>
      <c r="K267" s="100">
        <f t="shared" si="3"/>
        <v>166.25</v>
      </c>
      <c r="L267" s="32" t="s">
        <v>168</v>
      </c>
    </row>
    <row r="268" spans="1:12" x14ac:dyDescent="0.25">
      <c r="A268" s="80" t="s">
        <v>2180</v>
      </c>
      <c r="B268" s="6" t="s">
        <v>170</v>
      </c>
      <c r="C268" s="6" t="s">
        <v>1409</v>
      </c>
      <c r="D268" s="2" t="s">
        <v>1410</v>
      </c>
      <c r="E268" s="2" t="s">
        <v>1422</v>
      </c>
      <c r="F268" s="6" t="s">
        <v>1464</v>
      </c>
      <c r="G268" s="22" t="s">
        <v>1460</v>
      </c>
      <c r="H268" s="2" t="s">
        <v>167</v>
      </c>
      <c r="I268" s="31">
        <v>95</v>
      </c>
      <c r="J268" s="38">
        <v>0.75</v>
      </c>
      <c r="K268" s="100">
        <f t="shared" si="3"/>
        <v>166.25</v>
      </c>
      <c r="L268" s="32" t="s">
        <v>168</v>
      </c>
    </row>
    <row r="269" spans="1:12" x14ac:dyDescent="0.25">
      <c r="A269" s="80" t="s">
        <v>2181</v>
      </c>
      <c r="B269" s="6" t="s">
        <v>170</v>
      </c>
      <c r="C269" s="6" t="s">
        <v>171</v>
      </c>
      <c r="D269" s="2" t="s">
        <v>1380</v>
      </c>
      <c r="E269" s="2" t="s">
        <v>1465</v>
      </c>
      <c r="F269" s="6" t="s">
        <v>1466</v>
      </c>
      <c r="G269" s="2" t="s">
        <v>1467</v>
      </c>
      <c r="H269" s="2" t="s">
        <v>167</v>
      </c>
      <c r="I269" s="31">
        <v>240</v>
      </c>
      <c r="J269" s="38">
        <v>0.75</v>
      </c>
      <c r="K269" s="100">
        <f t="shared" si="3"/>
        <v>420</v>
      </c>
      <c r="L269" s="32" t="s">
        <v>168</v>
      </c>
    </row>
    <row r="270" spans="1:12" x14ac:dyDescent="0.25">
      <c r="A270" s="80" t="s">
        <v>2182</v>
      </c>
      <c r="B270" s="6" t="s">
        <v>170</v>
      </c>
      <c r="C270" s="6" t="s">
        <v>171</v>
      </c>
      <c r="D270" s="2" t="s">
        <v>1380</v>
      </c>
      <c r="E270" s="2" t="s">
        <v>1465</v>
      </c>
      <c r="F270" s="6" t="s">
        <v>1468</v>
      </c>
      <c r="G270" s="2" t="s">
        <v>1467</v>
      </c>
      <c r="H270" s="2" t="s">
        <v>167</v>
      </c>
      <c r="I270" s="31">
        <v>240</v>
      </c>
      <c r="J270" s="38">
        <v>0.75</v>
      </c>
      <c r="K270" s="100">
        <f t="shared" si="3"/>
        <v>420</v>
      </c>
      <c r="L270" s="32" t="s">
        <v>168</v>
      </c>
    </row>
    <row r="271" spans="1:12" x14ac:dyDescent="0.25">
      <c r="A271" s="80" t="s">
        <v>2183</v>
      </c>
      <c r="B271" s="6" t="s">
        <v>170</v>
      </c>
      <c r="C271" s="6" t="s">
        <v>171</v>
      </c>
      <c r="D271" s="2" t="s">
        <v>1380</v>
      </c>
      <c r="E271" s="2" t="s">
        <v>1465</v>
      </c>
      <c r="F271" s="6" t="s">
        <v>1469</v>
      </c>
      <c r="G271" s="2" t="s">
        <v>1467</v>
      </c>
      <c r="H271" s="2" t="s">
        <v>167</v>
      </c>
      <c r="I271" s="31">
        <v>240</v>
      </c>
      <c r="J271" s="38">
        <v>0.75</v>
      </c>
      <c r="K271" s="100">
        <f t="shared" ref="K271:K334" si="4">I271*1.75</f>
        <v>420</v>
      </c>
      <c r="L271" s="32" t="s">
        <v>168</v>
      </c>
    </row>
    <row r="272" spans="1:12" x14ac:dyDescent="0.25">
      <c r="A272" s="80" t="s">
        <v>2184</v>
      </c>
      <c r="B272" s="6" t="s">
        <v>170</v>
      </c>
      <c r="C272" s="6" t="s">
        <v>171</v>
      </c>
      <c r="D272" s="2" t="s">
        <v>1380</v>
      </c>
      <c r="E272" s="2" t="s">
        <v>1465</v>
      </c>
      <c r="F272" s="6" t="s">
        <v>1470</v>
      </c>
      <c r="G272" s="2" t="s">
        <v>1467</v>
      </c>
      <c r="H272" s="2" t="s">
        <v>167</v>
      </c>
      <c r="I272" s="31">
        <v>240</v>
      </c>
      <c r="J272" s="38">
        <v>0.75</v>
      </c>
      <c r="K272" s="100">
        <f t="shared" si="4"/>
        <v>420</v>
      </c>
      <c r="L272" s="32" t="s">
        <v>168</v>
      </c>
    </row>
    <row r="273" spans="1:12" x14ac:dyDescent="0.25">
      <c r="A273" s="80" t="s">
        <v>2185</v>
      </c>
      <c r="B273" s="6" t="s">
        <v>170</v>
      </c>
      <c r="C273" s="6" t="s">
        <v>171</v>
      </c>
      <c r="D273" s="2" t="s">
        <v>1380</v>
      </c>
      <c r="E273" s="2" t="s">
        <v>1465</v>
      </c>
      <c r="F273" s="6" t="s">
        <v>1471</v>
      </c>
      <c r="G273" s="2" t="s">
        <v>1467</v>
      </c>
      <c r="H273" s="2" t="s">
        <v>167</v>
      </c>
      <c r="I273" s="31">
        <v>240</v>
      </c>
      <c r="J273" s="38">
        <v>0.75</v>
      </c>
      <c r="K273" s="100">
        <f t="shared" si="4"/>
        <v>420</v>
      </c>
      <c r="L273" s="32" t="s">
        <v>168</v>
      </c>
    </row>
    <row r="274" spans="1:12" x14ac:dyDescent="0.25">
      <c r="A274" s="80" t="s">
        <v>2186</v>
      </c>
      <c r="B274" s="6" t="s">
        <v>170</v>
      </c>
      <c r="C274" s="6" t="s">
        <v>1472</v>
      </c>
      <c r="D274" s="2" t="s">
        <v>1473</v>
      </c>
      <c r="E274" s="2" t="s">
        <v>1465</v>
      </c>
      <c r="F274" s="6" t="s">
        <v>1474</v>
      </c>
      <c r="G274" s="22" t="s">
        <v>1475</v>
      </c>
      <c r="H274" s="2" t="s">
        <v>167</v>
      </c>
      <c r="I274" s="31">
        <v>285</v>
      </c>
      <c r="J274" s="38">
        <v>0.75</v>
      </c>
      <c r="K274" s="100">
        <f t="shared" si="4"/>
        <v>498.75</v>
      </c>
      <c r="L274" s="32" t="s">
        <v>168</v>
      </c>
    </row>
    <row r="275" spans="1:12" x14ac:dyDescent="0.25">
      <c r="A275" s="80" t="s">
        <v>2187</v>
      </c>
      <c r="B275" s="6" t="s">
        <v>170</v>
      </c>
      <c r="C275" s="6" t="s">
        <v>1472</v>
      </c>
      <c r="D275" s="2" t="s">
        <v>1473</v>
      </c>
      <c r="E275" s="2" t="s">
        <v>1465</v>
      </c>
      <c r="F275" s="6" t="s">
        <v>1476</v>
      </c>
      <c r="G275" s="22" t="s">
        <v>1475</v>
      </c>
      <c r="H275" s="2" t="s">
        <v>167</v>
      </c>
      <c r="I275" s="31">
        <v>285</v>
      </c>
      <c r="J275" s="38">
        <v>0.75</v>
      </c>
      <c r="K275" s="100">
        <f t="shared" si="4"/>
        <v>498.75</v>
      </c>
      <c r="L275" s="32" t="s">
        <v>168</v>
      </c>
    </row>
    <row r="276" spans="1:12" x14ac:dyDescent="0.25">
      <c r="A276" s="80" t="s">
        <v>2188</v>
      </c>
      <c r="B276" s="6" t="s">
        <v>170</v>
      </c>
      <c r="C276" s="6" t="s">
        <v>1472</v>
      </c>
      <c r="D276" s="2" t="s">
        <v>1473</v>
      </c>
      <c r="E276" s="2" t="s">
        <v>1465</v>
      </c>
      <c r="F276" s="6" t="s">
        <v>1477</v>
      </c>
      <c r="G276" s="22" t="s">
        <v>1475</v>
      </c>
      <c r="H276" s="2" t="s">
        <v>167</v>
      </c>
      <c r="I276" s="31">
        <v>285</v>
      </c>
      <c r="J276" s="38">
        <v>0.75</v>
      </c>
      <c r="K276" s="100">
        <f t="shared" si="4"/>
        <v>498.75</v>
      </c>
      <c r="L276" s="32" t="s">
        <v>168</v>
      </c>
    </row>
    <row r="277" spans="1:12" x14ac:dyDescent="0.25">
      <c r="A277" s="80" t="s">
        <v>2189</v>
      </c>
      <c r="B277" s="6" t="s">
        <v>170</v>
      </c>
      <c r="C277" s="6" t="s">
        <v>1472</v>
      </c>
      <c r="D277" s="2" t="s">
        <v>1473</v>
      </c>
      <c r="E277" s="2" t="s">
        <v>1465</v>
      </c>
      <c r="F277" s="6" t="s">
        <v>1478</v>
      </c>
      <c r="G277" s="22" t="s">
        <v>1475</v>
      </c>
      <c r="H277" s="2" t="s">
        <v>167</v>
      </c>
      <c r="I277" s="31">
        <v>285</v>
      </c>
      <c r="J277" s="38">
        <v>0.75</v>
      </c>
      <c r="K277" s="100">
        <f t="shared" si="4"/>
        <v>498.75</v>
      </c>
      <c r="L277" s="32" t="s">
        <v>168</v>
      </c>
    </row>
    <row r="278" spans="1:12" x14ac:dyDescent="0.25">
      <c r="A278" s="80" t="s">
        <v>2190</v>
      </c>
      <c r="B278" s="6" t="s">
        <v>170</v>
      </c>
      <c r="C278" s="6" t="s">
        <v>1472</v>
      </c>
      <c r="D278" s="2" t="s">
        <v>1473</v>
      </c>
      <c r="E278" s="2" t="s">
        <v>1465</v>
      </c>
      <c r="F278" s="6" t="s">
        <v>1479</v>
      </c>
      <c r="G278" s="22" t="s">
        <v>1475</v>
      </c>
      <c r="H278" s="2" t="s">
        <v>167</v>
      </c>
      <c r="I278" s="31">
        <v>285</v>
      </c>
      <c r="J278" s="38">
        <v>0.75</v>
      </c>
      <c r="K278" s="100">
        <f t="shared" si="4"/>
        <v>498.75</v>
      </c>
      <c r="L278" s="32" t="s">
        <v>168</v>
      </c>
    </row>
    <row r="279" spans="1:12" x14ac:dyDescent="0.25">
      <c r="A279" s="80" t="s">
        <v>2191</v>
      </c>
      <c r="B279" s="6" t="s">
        <v>170</v>
      </c>
      <c r="C279" s="6" t="s">
        <v>204</v>
      </c>
      <c r="D279" s="2" t="s">
        <v>1387</v>
      </c>
      <c r="E279" s="2" t="s">
        <v>1465</v>
      </c>
      <c r="F279" s="6" t="s">
        <v>1480</v>
      </c>
      <c r="G279" s="22" t="s">
        <v>1481</v>
      </c>
      <c r="H279" s="2" t="s">
        <v>167</v>
      </c>
      <c r="I279" s="31">
        <v>325</v>
      </c>
      <c r="J279" s="38">
        <v>0.75</v>
      </c>
      <c r="K279" s="100">
        <f t="shared" si="4"/>
        <v>568.75</v>
      </c>
      <c r="L279" s="32" t="s">
        <v>168</v>
      </c>
    </row>
    <row r="280" spans="1:12" x14ac:dyDescent="0.25">
      <c r="A280" s="80" t="s">
        <v>2192</v>
      </c>
      <c r="B280" s="6" t="s">
        <v>170</v>
      </c>
      <c r="C280" s="6" t="s">
        <v>204</v>
      </c>
      <c r="D280" s="2" t="s">
        <v>1387</v>
      </c>
      <c r="E280" s="2" t="s">
        <v>1465</v>
      </c>
      <c r="F280" s="6" t="s">
        <v>1482</v>
      </c>
      <c r="G280" s="22" t="s">
        <v>1481</v>
      </c>
      <c r="H280" s="2" t="s">
        <v>167</v>
      </c>
      <c r="I280" s="31">
        <v>325</v>
      </c>
      <c r="J280" s="38">
        <v>0.75</v>
      </c>
      <c r="K280" s="100">
        <f t="shared" si="4"/>
        <v>568.75</v>
      </c>
      <c r="L280" s="32" t="s">
        <v>168</v>
      </c>
    </row>
    <row r="281" spans="1:12" x14ac:dyDescent="0.25">
      <c r="A281" s="80" t="s">
        <v>2193</v>
      </c>
      <c r="B281" s="6" t="s">
        <v>170</v>
      </c>
      <c r="C281" s="6" t="s">
        <v>204</v>
      </c>
      <c r="D281" s="2" t="s">
        <v>1387</v>
      </c>
      <c r="E281" s="2" t="s">
        <v>1465</v>
      </c>
      <c r="F281" s="6" t="s">
        <v>1483</v>
      </c>
      <c r="G281" s="22" t="s">
        <v>1481</v>
      </c>
      <c r="H281" s="2" t="s">
        <v>167</v>
      </c>
      <c r="I281" s="31">
        <v>325</v>
      </c>
      <c r="J281" s="38">
        <v>0.75</v>
      </c>
      <c r="K281" s="100">
        <f t="shared" si="4"/>
        <v>568.75</v>
      </c>
      <c r="L281" s="32" t="s">
        <v>168</v>
      </c>
    </row>
    <row r="282" spans="1:12" x14ac:dyDescent="0.25">
      <c r="A282" s="80" t="s">
        <v>2194</v>
      </c>
      <c r="B282" s="6" t="s">
        <v>170</v>
      </c>
      <c r="C282" s="6" t="s">
        <v>204</v>
      </c>
      <c r="D282" s="2" t="s">
        <v>1387</v>
      </c>
      <c r="E282" s="2" t="s">
        <v>1465</v>
      </c>
      <c r="F282" s="6" t="s">
        <v>1484</v>
      </c>
      <c r="G282" s="22" t="s">
        <v>1481</v>
      </c>
      <c r="H282" s="2" t="s">
        <v>167</v>
      </c>
      <c r="I282" s="31">
        <v>325</v>
      </c>
      <c r="J282" s="38">
        <v>0.75</v>
      </c>
      <c r="K282" s="100">
        <f t="shared" si="4"/>
        <v>568.75</v>
      </c>
      <c r="L282" s="32" t="s">
        <v>168</v>
      </c>
    </row>
    <row r="283" spans="1:12" x14ac:dyDescent="0.25">
      <c r="A283" s="80" t="s">
        <v>2195</v>
      </c>
      <c r="B283" s="6" t="s">
        <v>170</v>
      </c>
      <c r="C283" s="6" t="s">
        <v>204</v>
      </c>
      <c r="D283" s="2" t="s">
        <v>1387</v>
      </c>
      <c r="E283" s="2" t="s">
        <v>1465</v>
      </c>
      <c r="F283" s="6" t="s">
        <v>1485</v>
      </c>
      <c r="G283" s="22" t="s">
        <v>1481</v>
      </c>
      <c r="H283" s="2" t="s">
        <v>167</v>
      </c>
      <c r="I283" s="31">
        <v>325</v>
      </c>
      <c r="J283" s="38">
        <v>0.75</v>
      </c>
      <c r="K283" s="100">
        <f t="shared" si="4"/>
        <v>568.75</v>
      </c>
      <c r="L283" s="32" t="s">
        <v>168</v>
      </c>
    </row>
    <row r="284" spans="1:12" x14ac:dyDescent="0.25">
      <c r="A284" s="80" t="s">
        <v>2196</v>
      </c>
      <c r="B284" s="6" t="s">
        <v>170</v>
      </c>
      <c r="C284" s="6" t="s">
        <v>204</v>
      </c>
      <c r="D284" s="2" t="s">
        <v>1387</v>
      </c>
      <c r="E284" s="2" t="s">
        <v>1465</v>
      </c>
      <c r="F284" s="6" t="s">
        <v>1486</v>
      </c>
      <c r="G284" s="22" t="s">
        <v>1487</v>
      </c>
      <c r="H284" s="2" t="s">
        <v>167</v>
      </c>
      <c r="I284" s="31">
        <v>375</v>
      </c>
      <c r="J284" s="38">
        <v>0.75</v>
      </c>
      <c r="K284" s="100">
        <f t="shared" si="4"/>
        <v>656.25</v>
      </c>
      <c r="L284" s="32" t="s">
        <v>168</v>
      </c>
    </row>
    <row r="285" spans="1:12" x14ac:dyDescent="0.25">
      <c r="A285" s="80" t="s">
        <v>2197</v>
      </c>
      <c r="B285" s="6" t="s">
        <v>170</v>
      </c>
      <c r="C285" s="6" t="s">
        <v>204</v>
      </c>
      <c r="D285" s="2" t="s">
        <v>1387</v>
      </c>
      <c r="E285" s="2" t="s">
        <v>1465</v>
      </c>
      <c r="F285" s="6" t="s">
        <v>1488</v>
      </c>
      <c r="G285" s="22" t="s">
        <v>1487</v>
      </c>
      <c r="H285" s="2" t="s">
        <v>167</v>
      </c>
      <c r="I285" s="31">
        <v>375</v>
      </c>
      <c r="J285" s="38">
        <v>0.75</v>
      </c>
      <c r="K285" s="100">
        <f t="shared" si="4"/>
        <v>656.25</v>
      </c>
      <c r="L285" s="32" t="s">
        <v>168</v>
      </c>
    </row>
    <row r="286" spans="1:12" x14ac:dyDescent="0.25">
      <c r="A286" s="80" t="s">
        <v>2198</v>
      </c>
      <c r="B286" s="6" t="s">
        <v>170</v>
      </c>
      <c r="C286" s="6" t="s">
        <v>204</v>
      </c>
      <c r="D286" s="2" t="s">
        <v>1387</v>
      </c>
      <c r="E286" s="2" t="s">
        <v>1465</v>
      </c>
      <c r="F286" s="6" t="s">
        <v>1489</v>
      </c>
      <c r="G286" s="22" t="s">
        <v>1487</v>
      </c>
      <c r="H286" s="2" t="s">
        <v>167</v>
      </c>
      <c r="I286" s="31">
        <v>375</v>
      </c>
      <c r="J286" s="38">
        <v>0.75</v>
      </c>
      <c r="K286" s="100">
        <f t="shared" si="4"/>
        <v>656.25</v>
      </c>
      <c r="L286" s="32" t="s">
        <v>168</v>
      </c>
    </row>
    <row r="287" spans="1:12" x14ac:dyDescent="0.25">
      <c r="A287" s="80" t="s">
        <v>2199</v>
      </c>
      <c r="B287" s="6" t="s">
        <v>170</v>
      </c>
      <c r="C287" s="6" t="s">
        <v>204</v>
      </c>
      <c r="D287" s="2" t="s">
        <v>1387</v>
      </c>
      <c r="E287" s="2" t="s">
        <v>1465</v>
      </c>
      <c r="F287" s="6" t="s">
        <v>1490</v>
      </c>
      <c r="G287" s="22" t="s">
        <v>1487</v>
      </c>
      <c r="H287" s="2" t="s">
        <v>167</v>
      </c>
      <c r="I287" s="31">
        <v>375</v>
      </c>
      <c r="J287" s="38">
        <v>0.75</v>
      </c>
      <c r="K287" s="100">
        <f t="shared" si="4"/>
        <v>656.25</v>
      </c>
      <c r="L287" s="32" t="s">
        <v>168</v>
      </c>
    </row>
    <row r="288" spans="1:12" x14ac:dyDescent="0.25">
      <c r="A288" s="80" t="s">
        <v>2200</v>
      </c>
      <c r="B288" s="6" t="s">
        <v>170</v>
      </c>
      <c r="C288" s="6" t="s">
        <v>204</v>
      </c>
      <c r="D288" s="2" t="s">
        <v>1387</v>
      </c>
      <c r="E288" s="2" t="s">
        <v>1465</v>
      </c>
      <c r="F288" s="6" t="s">
        <v>1491</v>
      </c>
      <c r="G288" s="22" t="s">
        <v>1487</v>
      </c>
      <c r="H288" s="2" t="s">
        <v>167</v>
      </c>
      <c r="I288" s="31">
        <v>375</v>
      </c>
      <c r="J288" s="38">
        <v>0.75</v>
      </c>
      <c r="K288" s="100">
        <f t="shared" si="4"/>
        <v>656.25</v>
      </c>
      <c r="L288" s="32" t="s">
        <v>168</v>
      </c>
    </row>
    <row r="289" spans="1:12" x14ac:dyDescent="0.25">
      <c r="A289" s="80" t="s">
        <v>2201</v>
      </c>
      <c r="B289" s="6" t="s">
        <v>170</v>
      </c>
      <c r="C289" s="6" t="s">
        <v>204</v>
      </c>
      <c r="D289" s="2" t="s">
        <v>1387</v>
      </c>
      <c r="E289" s="2" t="s">
        <v>1465</v>
      </c>
      <c r="F289" s="6" t="s">
        <v>1492</v>
      </c>
      <c r="G289" s="22" t="s">
        <v>1493</v>
      </c>
      <c r="H289" s="2" t="s">
        <v>167</v>
      </c>
      <c r="I289" s="31">
        <v>385</v>
      </c>
      <c r="J289" s="38">
        <v>0.75</v>
      </c>
      <c r="K289" s="100">
        <f t="shared" si="4"/>
        <v>673.75</v>
      </c>
      <c r="L289" s="32" t="s">
        <v>168</v>
      </c>
    </row>
    <row r="290" spans="1:12" x14ac:dyDescent="0.25">
      <c r="A290" s="80" t="s">
        <v>2202</v>
      </c>
      <c r="B290" s="6" t="s">
        <v>170</v>
      </c>
      <c r="C290" s="6" t="s">
        <v>204</v>
      </c>
      <c r="D290" s="2" t="s">
        <v>1387</v>
      </c>
      <c r="E290" s="2" t="s">
        <v>1465</v>
      </c>
      <c r="F290" s="6" t="s">
        <v>1494</v>
      </c>
      <c r="G290" s="22" t="s">
        <v>1493</v>
      </c>
      <c r="H290" s="2" t="s">
        <v>167</v>
      </c>
      <c r="I290" s="31">
        <v>385</v>
      </c>
      <c r="J290" s="38">
        <v>0.75</v>
      </c>
      <c r="K290" s="100">
        <f t="shared" si="4"/>
        <v>673.75</v>
      </c>
      <c r="L290" s="32" t="s">
        <v>168</v>
      </c>
    </row>
    <row r="291" spans="1:12" x14ac:dyDescent="0.25">
      <c r="A291" s="80" t="s">
        <v>2203</v>
      </c>
      <c r="B291" s="6" t="s">
        <v>170</v>
      </c>
      <c r="C291" s="6" t="s">
        <v>204</v>
      </c>
      <c r="D291" s="2" t="s">
        <v>1387</v>
      </c>
      <c r="E291" s="2" t="s">
        <v>1465</v>
      </c>
      <c r="F291" s="6" t="s">
        <v>1495</v>
      </c>
      <c r="G291" s="22" t="s">
        <v>1493</v>
      </c>
      <c r="H291" s="2" t="s">
        <v>167</v>
      </c>
      <c r="I291" s="31">
        <v>385</v>
      </c>
      <c r="J291" s="38">
        <v>0.75</v>
      </c>
      <c r="K291" s="100">
        <f t="shared" si="4"/>
        <v>673.75</v>
      </c>
      <c r="L291" s="32" t="s">
        <v>168</v>
      </c>
    </row>
    <row r="292" spans="1:12" x14ac:dyDescent="0.25">
      <c r="A292" s="80" t="s">
        <v>2204</v>
      </c>
      <c r="B292" s="6" t="s">
        <v>170</v>
      </c>
      <c r="C292" s="6" t="s">
        <v>204</v>
      </c>
      <c r="D292" s="2" t="s">
        <v>1387</v>
      </c>
      <c r="E292" s="2" t="s">
        <v>1465</v>
      </c>
      <c r="F292" s="6" t="s">
        <v>1496</v>
      </c>
      <c r="G292" s="22" t="s">
        <v>1493</v>
      </c>
      <c r="H292" s="2" t="s">
        <v>167</v>
      </c>
      <c r="I292" s="31">
        <v>385</v>
      </c>
      <c r="J292" s="38">
        <v>0.75</v>
      </c>
      <c r="K292" s="100">
        <f t="shared" si="4"/>
        <v>673.75</v>
      </c>
      <c r="L292" s="32" t="s">
        <v>168</v>
      </c>
    </row>
    <row r="293" spans="1:12" x14ac:dyDescent="0.25">
      <c r="A293" s="80" t="s">
        <v>2205</v>
      </c>
      <c r="B293" s="6" t="s">
        <v>170</v>
      </c>
      <c r="C293" s="6" t="s">
        <v>204</v>
      </c>
      <c r="D293" s="2" t="s">
        <v>1387</v>
      </c>
      <c r="E293" s="2" t="s">
        <v>1465</v>
      </c>
      <c r="F293" s="6" t="s">
        <v>1497</v>
      </c>
      <c r="G293" s="22" t="s">
        <v>1493</v>
      </c>
      <c r="H293" s="2" t="s">
        <v>167</v>
      </c>
      <c r="I293" s="31">
        <v>385</v>
      </c>
      <c r="J293" s="38">
        <v>0.75</v>
      </c>
      <c r="K293" s="100">
        <f t="shared" si="4"/>
        <v>673.75</v>
      </c>
      <c r="L293" s="32" t="s">
        <v>168</v>
      </c>
    </row>
    <row r="294" spans="1:12" x14ac:dyDescent="0.25">
      <c r="A294" s="80" t="s">
        <v>2206</v>
      </c>
      <c r="B294" s="6" t="s">
        <v>170</v>
      </c>
      <c r="C294" s="6" t="s">
        <v>1409</v>
      </c>
      <c r="D294" s="2" t="s">
        <v>1410</v>
      </c>
      <c r="E294" s="2" t="s">
        <v>1465</v>
      </c>
      <c r="F294" s="6" t="s">
        <v>1498</v>
      </c>
      <c r="G294" s="22" t="s">
        <v>1499</v>
      </c>
      <c r="H294" s="2" t="s">
        <v>167</v>
      </c>
      <c r="I294" s="31">
        <v>75</v>
      </c>
      <c r="J294" s="38">
        <v>0.75</v>
      </c>
      <c r="K294" s="100">
        <f t="shared" si="4"/>
        <v>131.25</v>
      </c>
      <c r="L294" s="32" t="s">
        <v>168</v>
      </c>
    </row>
    <row r="295" spans="1:12" x14ac:dyDescent="0.25">
      <c r="A295" s="80" t="s">
        <v>2207</v>
      </c>
      <c r="B295" s="6" t="s">
        <v>170</v>
      </c>
      <c r="C295" s="6" t="s">
        <v>1409</v>
      </c>
      <c r="D295" s="2" t="s">
        <v>1410</v>
      </c>
      <c r="E295" s="2" t="s">
        <v>1465</v>
      </c>
      <c r="F295" s="6" t="s">
        <v>1500</v>
      </c>
      <c r="G295" s="22" t="s">
        <v>1499</v>
      </c>
      <c r="H295" s="2" t="s">
        <v>167</v>
      </c>
      <c r="I295" s="31">
        <v>75</v>
      </c>
      <c r="J295" s="38">
        <v>0.75</v>
      </c>
      <c r="K295" s="100">
        <f t="shared" si="4"/>
        <v>131.25</v>
      </c>
      <c r="L295" s="32" t="s">
        <v>168</v>
      </c>
    </row>
    <row r="296" spans="1:12" x14ac:dyDescent="0.25">
      <c r="A296" s="80" t="s">
        <v>2208</v>
      </c>
      <c r="B296" s="6" t="s">
        <v>170</v>
      </c>
      <c r="C296" s="6" t="s">
        <v>1409</v>
      </c>
      <c r="D296" s="2" t="s">
        <v>1410</v>
      </c>
      <c r="E296" s="2" t="s">
        <v>1465</v>
      </c>
      <c r="F296" s="6" t="s">
        <v>1501</v>
      </c>
      <c r="G296" s="22" t="s">
        <v>1499</v>
      </c>
      <c r="H296" s="2" t="s">
        <v>167</v>
      </c>
      <c r="I296" s="31">
        <v>75</v>
      </c>
      <c r="J296" s="38">
        <v>0.75</v>
      </c>
      <c r="K296" s="100">
        <f t="shared" si="4"/>
        <v>131.25</v>
      </c>
      <c r="L296" s="32" t="s">
        <v>168</v>
      </c>
    </row>
    <row r="297" spans="1:12" x14ac:dyDescent="0.25">
      <c r="A297" s="80" t="s">
        <v>2209</v>
      </c>
      <c r="B297" s="6" t="s">
        <v>170</v>
      </c>
      <c r="C297" s="6" t="s">
        <v>1409</v>
      </c>
      <c r="D297" s="2" t="s">
        <v>1410</v>
      </c>
      <c r="E297" s="2" t="s">
        <v>1465</v>
      </c>
      <c r="F297" s="6" t="s">
        <v>1502</v>
      </c>
      <c r="G297" s="22" t="s">
        <v>1499</v>
      </c>
      <c r="H297" s="2" t="s">
        <v>167</v>
      </c>
      <c r="I297" s="31">
        <v>75</v>
      </c>
      <c r="J297" s="38">
        <v>0.75</v>
      </c>
      <c r="K297" s="100">
        <f t="shared" si="4"/>
        <v>131.25</v>
      </c>
      <c r="L297" s="32" t="s">
        <v>168</v>
      </c>
    </row>
    <row r="298" spans="1:12" x14ac:dyDescent="0.25">
      <c r="A298" s="80" t="s">
        <v>2210</v>
      </c>
      <c r="B298" s="6" t="s">
        <v>170</v>
      </c>
      <c r="C298" s="6" t="s">
        <v>1409</v>
      </c>
      <c r="D298" s="2" t="s">
        <v>1410</v>
      </c>
      <c r="E298" s="2" t="s">
        <v>1465</v>
      </c>
      <c r="F298" s="6" t="s">
        <v>1503</v>
      </c>
      <c r="G298" s="22" t="s">
        <v>1499</v>
      </c>
      <c r="H298" s="2" t="s">
        <v>167</v>
      </c>
      <c r="I298" s="31">
        <v>75</v>
      </c>
      <c r="J298" s="38">
        <v>0.75</v>
      </c>
      <c r="K298" s="100">
        <f t="shared" si="4"/>
        <v>131.25</v>
      </c>
      <c r="L298" s="32" t="s">
        <v>168</v>
      </c>
    </row>
    <row r="299" spans="1:12" x14ac:dyDescent="0.25">
      <c r="A299" s="80" t="s">
        <v>2211</v>
      </c>
      <c r="B299" s="6" t="s">
        <v>170</v>
      </c>
      <c r="C299" s="6" t="s">
        <v>1409</v>
      </c>
      <c r="D299" s="2" t="s">
        <v>1410</v>
      </c>
      <c r="E299" s="2" t="s">
        <v>1465</v>
      </c>
      <c r="F299" s="6" t="s">
        <v>1504</v>
      </c>
      <c r="G299" s="22" t="s">
        <v>1505</v>
      </c>
      <c r="H299" s="2" t="s">
        <v>167</v>
      </c>
      <c r="I299" s="31">
        <v>95</v>
      </c>
      <c r="J299" s="38">
        <v>0.75</v>
      </c>
      <c r="K299" s="100">
        <f t="shared" si="4"/>
        <v>166.25</v>
      </c>
      <c r="L299" s="32" t="s">
        <v>168</v>
      </c>
    </row>
    <row r="300" spans="1:12" x14ac:dyDescent="0.25">
      <c r="A300" s="80" t="s">
        <v>2212</v>
      </c>
      <c r="B300" s="6" t="s">
        <v>170</v>
      </c>
      <c r="C300" s="6" t="s">
        <v>1409</v>
      </c>
      <c r="D300" s="2" t="s">
        <v>1410</v>
      </c>
      <c r="E300" s="2" t="s">
        <v>1465</v>
      </c>
      <c r="F300" s="6" t="s">
        <v>1506</v>
      </c>
      <c r="G300" s="22" t="s">
        <v>1505</v>
      </c>
      <c r="H300" s="2" t="s">
        <v>167</v>
      </c>
      <c r="I300" s="31">
        <v>95</v>
      </c>
      <c r="J300" s="38">
        <v>0.75</v>
      </c>
      <c r="K300" s="100">
        <f t="shared" si="4"/>
        <v>166.25</v>
      </c>
      <c r="L300" s="32" t="s">
        <v>168</v>
      </c>
    </row>
    <row r="301" spans="1:12" x14ac:dyDescent="0.25">
      <c r="A301" s="80" t="s">
        <v>2213</v>
      </c>
      <c r="B301" s="6" t="s">
        <v>170</v>
      </c>
      <c r="C301" s="6" t="s">
        <v>1409</v>
      </c>
      <c r="D301" s="2" t="s">
        <v>1410</v>
      </c>
      <c r="E301" s="2" t="s">
        <v>1465</v>
      </c>
      <c r="F301" s="6" t="s">
        <v>1507</v>
      </c>
      <c r="G301" s="22" t="s">
        <v>1505</v>
      </c>
      <c r="H301" s="2" t="s">
        <v>167</v>
      </c>
      <c r="I301" s="31">
        <v>95</v>
      </c>
      <c r="J301" s="38">
        <v>0.75</v>
      </c>
      <c r="K301" s="100">
        <f t="shared" si="4"/>
        <v>166.25</v>
      </c>
      <c r="L301" s="32" t="s">
        <v>168</v>
      </c>
    </row>
    <row r="302" spans="1:12" x14ac:dyDescent="0.25">
      <c r="A302" s="80" t="s">
        <v>2214</v>
      </c>
      <c r="B302" s="6" t="s">
        <v>170</v>
      </c>
      <c r="C302" s="6" t="s">
        <v>1409</v>
      </c>
      <c r="D302" s="2" t="s">
        <v>1410</v>
      </c>
      <c r="E302" s="2" t="s">
        <v>1465</v>
      </c>
      <c r="F302" s="6" t="s">
        <v>1508</v>
      </c>
      <c r="G302" s="22" t="s">
        <v>1505</v>
      </c>
      <c r="H302" s="2" t="s">
        <v>167</v>
      </c>
      <c r="I302" s="31">
        <v>95</v>
      </c>
      <c r="J302" s="38">
        <v>0.75</v>
      </c>
      <c r="K302" s="100">
        <f t="shared" si="4"/>
        <v>166.25</v>
      </c>
      <c r="L302" s="32" t="s">
        <v>168</v>
      </c>
    </row>
    <row r="303" spans="1:12" x14ac:dyDescent="0.25">
      <c r="A303" s="80" t="s">
        <v>2215</v>
      </c>
      <c r="B303" s="6" t="s">
        <v>170</v>
      </c>
      <c r="C303" s="6" t="s">
        <v>1409</v>
      </c>
      <c r="D303" s="2" t="s">
        <v>1410</v>
      </c>
      <c r="E303" s="2" t="s">
        <v>1465</v>
      </c>
      <c r="F303" s="6" t="s">
        <v>1509</v>
      </c>
      <c r="G303" s="22" t="s">
        <v>1505</v>
      </c>
      <c r="H303" s="2" t="s">
        <v>167</v>
      </c>
      <c r="I303" s="31">
        <v>95</v>
      </c>
      <c r="J303" s="38">
        <v>0.75</v>
      </c>
      <c r="K303" s="100">
        <f t="shared" si="4"/>
        <v>166.25</v>
      </c>
      <c r="L303" s="32" t="s">
        <v>168</v>
      </c>
    </row>
    <row r="304" spans="1:12" x14ac:dyDescent="0.25">
      <c r="A304" s="80" t="s">
        <v>2216</v>
      </c>
      <c r="B304" s="6" t="s">
        <v>170</v>
      </c>
      <c r="C304" s="6" t="s">
        <v>171</v>
      </c>
      <c r="D304" s="2" t="s">
        <v>1380</v>
      </c>
      <c r="E304" s="2" t="s">
        <v>1510</v>
      </c>
      <c r="F304" s="6" t="s">
        <v>1511</v>
      </c>
      <c r="G304" s="2" t="s">
        <v>1512</v>
      </c>
      <c r="H304" s="2" t="s">
        <v>167</v>
      </c>
      <c r="I304" s="31">
        <v>185</v>
      </c>
      <c r="J304" s="38">
        <v>0.75</v>
      </c>
      <c r="K304" s="100">
        <f t="shared" si="4"/>
        <v>323.75</v>
      </c>
      <c r="L304" s="32" t="s">
        <v>168</v>
      </c>
    </row>
    <row r="305" spans="1:12" x14ac:dyDescent="0.25">
      <c r="A305" s="80" t="s">
        <v>2217</v>
      </c>
      <c r="B305" s="6" t="s">
        <v>170</v>
      </c>
      <c r="C305" s="6" t="s">
        <v>171</v>
      </c>
      <c r="D305" s="2" t="s">
        <v>1380</v>
      </c>
      <c r="E305" s="2" t="s">
        <v>1510</v>
      </c>
      <c r="F305" s="6" t="s">
        <v>1513</v>
      </c>
      <c r="G305" s="2" t="s">
        <v>1514</v>
      </c>
      <c r="H305" s="2" t="s">
        <v>167</v>
      </c>
      <c r="I305" s="31">
        <v>185</v>
      </c>
      <c r="J305" s="38">
        <v>0.75</v>
      </c>
      <c r="K305" s="100">
        <f t="shared" si="4"/>
        <v>323.75</v>
      </c>
      <c r="L305" s="32" t="s">
        <v>168</v>
      </c>
    </row>
    <row r="306" spans="1:12" x14ac:dyDescent="0.25">
      <c r="A306" s="80" t="s">
        <v>2218</v>
      </c>
      <c r="B306" s="6" t="s">
        <v>170</v>
      </c>
      <c r="C306" s="6" t="s">
        <v>171</v>
      </c>
      <c r="D306" s="2" t="s">
        <v>1380</v>
      </c>
      <c r="E306" s="2" t="s">
        <v>1510</v>
      </c>
      <c r="F306" s="6" t="s">
        <v>1515</v>
      </c>
      <c r="G306" s="2" t="s">
        <v>1514</v>
      </c>
      <c r="H306" s="2" t="s">
        <v>167</v>
      </c>
      <c r="I306" s="31">
        <v>185</v>
      </c>
      <c r="J306" s="38">
        <v>0.75</v>
      </c>
      <c r="K306" s="100">
        <f t="shared" si="4"/>
        <v>323.75</v>
      </c>
      <c r="L306" s="32" t="s">
        <v>168</v>
      </c>
    </row>
    <row r="307" spans="1:12" x14ac:dyDescent="0.25">
      <c r="A307" s="80" t="s">
        <v>2219</v>
      </c>
      <c r="B307" s="6" t="s">
        <v>170</v>
      </c>
      <c r="C307" s="6" t="s">
        <v>171</v>
      </c>
      <c r="D307" s="2" t="s">
        <v>1380</v>
      </c>
      <c r="E307" s="2" t="s">
        <v>1510</v>
      </c>
      <c r="F307" s="6" t="s">
        <v>1516</v>
      </c>
      <c r="G307" s="2" t="s">
        <v>1514</v>
      </c>
      <c r="H307" s="2" t="s">
        <v>167</v>
      </c>
      <c r="I307" s="31">
        <v>185</v>
      </c>
      <c r="J307" s="38">
        <v>0.75</v>
      </c>
      <c r="K307" s="100">
        <f t="shared" si="4"/>
        <v>323.75</v>
      </c>
      <c r="L307" s="32" t="s">
        <v>168</v>
      </c>
    </row>
    <row r="308" spans="1:12" x14ac:dyDescent="0.25">
      <c r="A308" s="80" t="s">
        <v>2220</v>
      </c>
      <c r="B308" s="6" t="s">
        <v>170</v>
      </c>
      <c r="C308" s="6" t="s">
        <v>171</v>
      </c>
      <c r="D308" s="2" t="s">
        <v>1380</v>
      </c>
      <c r="E308" s="2" t="s">
        <v>1510</v>
      </c>
      <c r="F308" s="6" t="s">
        <v>1517</v>
      </c>
      <c r="G308" s="2" t="s">
        <v>1514</v>
      </c>
      <c r="H308" s="2" t="s">
        <v>167</v>
      </c>
      <c r="I308" s="31">
        <v>185</v>
      </c>
      <c r="J308" s="38">
        <v>0.75</v>
      </c>
      <c r="K308" s="100">
        <f t="shared" si="4"/>
        <v>323.75</v>
      </c>
      <c r="L308" s="32" t="s">
        <v>168</v>
      </c>
    </row>
    <row r="309" spans="1:12" x14ac:dyDescent="0.25">
      <c r="A309" s="80" t="s">
        <v>2221</v>
      </c>
      <c r="B309" s="6" t="s">
        <v>170</v>
      </c>
      <c r="C309" s="6" t="s">
        <v>171</v>
      </c>
      <c r="D309" s="2" t="s">
        <v>1380</v>
      </c>
      <c r="E309" s="2" t="s">
        <v>1510</v>
      </c>
      <c r="F309" s="6" t="s">
        <v>1518</v>
      </c>
      <c r="G309" s="2" t="s">
        <v>1514</v>
      </c>
      <c r="H309" s="2" t="s">
        <v>167</v>
      </c>
      <c r="I309" s="31">
        <v>185</v>
      </c>
      <c r="J309" s="38">
        <v>0.75</v>
      </c>
      <c r="K309" s="100">
        <f t="shared" si="4"/>
        <v>323.75</v>
      </c>
      <c r="L309" s="32" t="s">
        <v>168</v>
      </c>
    </row>
    <row r="310" spans="1:12" x14ac:dyDescent="0.25">
      <c r="A310" s="80" t="s">
        <v>2222</v>
      </c>
      <c r="B310" s="6" t="s">
        <v>170</v>
      </c>
      <c r="C310" s="6" t="s">
        <v>171</v>
      </c>
      <c r="D310" s="2" t="s">
        <v>1380</v>
      </c>
      <c r="E310" s="2" t="s">
        <v>1510</v>
      </c>
      <c r="F310" s="6" t="s">
        <v>1519</v>
      </c>
      <c r="G310" s="2" t="s">
        <v>1514</v>
      </c>
      <c r="H310" s="2" t="s">
        <v>167</v>
      </c>
      <c r="I310" s="31">
        <v>185</v>
      </c>
      <c r="J310" s="38">
        <v>0.75</v>
      </c>
      <c r="K310" s="100">
        <f t="shared" si="4"/>
        <v>323.75</v>
      </c>
      <c r="L310" s="32" t="s">
        <v>168</v>
      </c>
    </row>
    <row r="311" spans="1:12" x14ac:dyDescent="0.25">
      <c r="A311" s="80" t="s">
        <v>2223</v>
      </c>
      <c r="B311" s="6" t="s">
        <v>170</v>
      </c>
      <c r="C311" s="6" t="s">
        <v>171</v>
      </c>
      <c r="D311" s="2" t="s">
        <v>1380</v>
      </c>
      <c r="E311" s="2" t="s">
        <v>1510</v>
      </c>
      <c r="F311" s="6" t="s">
        <v>1520</v>
      </c>
      <c r="G311" s="2" t="s">
        <v>1514</v>
      </c>
      <c r="H311" s="2" t="s">
        <v>167</v>
      </c>
      <c r="I311" s="31">
        <v>185</v>
      </c>
      <c r="J311" s="38">
        <v>0.75</v>
      </c>
      <c r="K311" s="100">
        <f t="shared" si="4"/>
        <v>323.75</v>
      </c>
      <c r="L311" s="32" t="s">
        <v>168</v>
      </c>
    </row>
    <row r="312" spans="1:12" x14ac:dyDescent="0.25">
      <c r="A312" s="80" t="s">
        <v>2224</v>
      </c>
      <c r="B312" s="6" t="s">
        <v>170</v>
      </c>
      <c r="C312" s="6" t="s">
        <v>171</v>
      </c>
      <c r="D312" s="2" t="s">
        <v>1380</v>
      </c>
      <c r="E312" s="2" t="s">
        <v>1510</v>
      </c>
      <c r="F312" s="6" t="s">
        <v>1521</v>
      </c>
      <c r="G312" s="2" t="s">
        <v>1514</v>
      </c>
      <c r="H312" s="2" t="s">
        <v>167</v>
      </c>
      <c r="I312" s="31">
        <v>185</v>
      </c>
      <c r="J312" s="38">
        <v>0.75</v>
      </c>
      <c r="K312" s="100">
        <f t="shared" si="4"/>
        <v>323.75</v>
      </c>
      <c r="L312" s="32" t="s">
        <v>168</v>
      </c>
    </row>
    <row r="313" spans="1:12" x14ac:dyDescent="0.25">
      <c r="A313" s="80" t="s">
        <v>2225</v>
      </c>
      <c r="B313" s="6" t="s">
        <v>170</v>
      </c>
      <c r="C313" s="6" t="s">
        <v>171</v>
      </c>
      <c r="D313" s="2" t="s">
        <v>1380</v>
      </c>
      <c r="E313" s="2" t="s">
        <v>1510</v>
      </c>
      <c r="F313" s="6" t="s">
        <v>1522</v>
      </c>
      <c r="G313" s="2" t="s">
        <v>1514</v>
      </c>
      <c r="H313" s="2" t="s">
        <v>167</v>
      </c>
      <c r="I313" s="31">
        <v>185</v>
      </c>
      <c r="J313" s="38">
        <v>0.75</v>
      </c>
      <c r="K313" s="100">
        <f t="shared" si="4"/>
        <v>323.75</v>
      </c>
      <c r="L313" s="32" t="s">
        <v>168</v>
      </c>
    </row>
    <row r="314" spans="1:12" x14ac:dyDescent="0.25">
      <c r="A314" s="80" t="s">
        <v>2226</v>
      </c>
      <c r="B314" s="6" t="s">
        <v>170</v>
      </c>
      <c r="C314" s="6" t="s">
        <v>204</v>
      </c>
      <c r="D314" s="2" t="s">
        <v>1387</v>
      </c>
      <c r="E314" s="2" t="s">
        <v>1510</v>
      </c>
      <c r="F314" s="6" t="s">
        <v>1523</v>
      </c>
      <c r="G314" s="2" t="s">
        <v>1524</v>
      </c>
      <c r="H314" s="2" t="s">
        <v>167</v>
      </c>
      <c r="I314" s="31">
        <v>280</v>
      </c>
      <c r="J314" s="38">
        <v>0.75</v>
      </c>
      <c r="K314" s="100">
        <f t="shared" si="4"/>
        <v>490</v>
      </c>
      <c r="L314" s="32" t="s">
        <v>168</v>
      </c>
    </row>
    <row r="315" spans="1:12" x14ac:dyDescent="0.25">
      <c r="A315" s="80" t="s">
        <v>2227</v>
      </c>
      <c r="B315" s="6" t="s">
        <v>170</v>
      </c>
      <c r="C315" s="6" t="s">
        <v>204</v>
      </c>
      <c r="D315" s="2" t="s">
        <v>1387</v>
      </c>
      <c r="E315" s="2" t="s">
        <v>1510</v>
      </c>
      <c r="F315" s="6" t="s">
        <v>1525</v>
      </c>
      <c r="G315" s="2" t="s">
        <v>1526</v>
      </c>
      <c r="H315" s="2" t="s">
        <v>167</v>
      </c>
      <c r="I315" s="31">
        <v>280</v>
      </c>
      <c r="J315" s="38">
        <v>0.75</v>
      </c>
      <c r="K315" s="100">
        <f t="shared" si="4"/>
        <v>490</v>
      </c>
      <c r="L315" s="32" t="s">
        <v>168</v>
      </c>
    </row>
    <row r="316" spans="1:12" x14ac:dyDescent="0.25">
      <c r="A316" s="80" t="s">
        <v>2228</v>
      </c>
      <c r="B316" s="6" t="s">
        <v>170</v>
      </c>
      <c r="C316" s="6" t="s">
        <v>204</v>
      </c>
      <c r="D316" s="2" t="s">
        <v>1387</v>
      </c>
      <c r="E316" s="2" t="s">
        <v>1510</v>
      </c>
      <c r="F316" s="6" t="s">
        <v>1527</v>
      </c>
      <c r="G316" s="2" t="s">
        <v>1526</v>
      </c>
      <c r="H316" s="2" t="s">
        <v>167</v>
      </c>
      <c r="I316" s="31">
        <v>280</v>
      </c>
      <c r="J316" s="38">
        <v>0.75</v>
      </c>
      <c r="K316" s="100">
        <f t="shared" si="4"/>
        <v>490</v>
      </c>
      <c r="L316" s="32" t="s">
        <v>168</v>
      </c>
    </row>
    <row r="317" spans="1:12" x14ac:dyDescent="0.25">
      <c r="A317" s="80" t="s">
        <v>2229</v>
      </c>
      <c r="B317" s="6" t="s">
        <v>170</v>
      </c>
      <c r="C317" s="6" t="s">
        <v>204</v>
      </c>
      <c r="D317" s="2" t="s">
        <v>1387</v>
      </c>
      <c r="E317" s="2" t="s">
        <v>1510</v>
      </c>
      <c r="F317" s="6" t="s">
        <v>1528</v>
      </c>
      <c r="G317" s="2" t="s">
        <v>1526</v>
      </c>
      <c r="H317" s="2" t="s">
        <v>167</v>
      </c>
      <c r="I317" s="31">
        <v>280</v>
      </c>
      <c r="J317" s="38">
        <v>0.75</v>
      </c>
      <c r="K317" s="100">
        <f t="shared" si="4"/>
        <v>490</v>
      </c>
      <c r="L317" s="32" t="s">
        <v>168</v>
      </c>
    </row>
    <row r="318" spans="1:12" x14ac:dyDescent="0.25">
      <c r="A318" s="80" t="s">
        <v>2230</v>
      </c>
      <c r="B318" s="6" t="s">
        <v>170</v>
      </c>
      <c r="C318" s="6" t="s">
        <v>204</v>
      </c>
      <c r="D318" s="2" t="s">
        <v>1387</v>
      </c>
      <c r="E318" s="2" t="s">
        <v>1510</v>
      </c>
      <c r="F318" s="6" t="s">
        <v>1529</v>
      </c>
      <c r="G318" s="2" t="s">
        <v>1526</v>
      </c>
      <c r="H318" s="2" t="s">
        <v>167</v>
      </c>
      <c r="I318" s="31">
        <v>280</v>
      </c>
      <c r="J318" s="38">
        <v>0.75</v>
      </c>
      <c r="K318" s="100">
        <f t="shared" si="4"/>
        <v>490</v>
      </c>
      <c r="L318" s="32" t="s">
        <v>168</v>
      </c>
    </row>
    <row r="319" spans="1:12" x14ac:dyDescent="0.25">
      <c r="A319" s="80" t="s">
        <v>2231</v>
      </c>
      <c r="B319" s="6" t="s">
        <v>170</v>
      </c>
      <c r="C319" s="6" t="s">
        <v>204</v>
      </c>
      <c r="D319" s="2" t="s">
        <v>1387</v>
      </c>
      <c r="E319" s="2" t="s">
        <v>1510</v>
      </c>
      <c r="F319" s="6" t="s">
        <v>1530</v>
      </c>
      <c r="G319" s="2" t="s">
        <v>1526</v>
      </c>
      <c r="H319" s="2" t="s">
        <v>167</v>
      </c>
      <c r="I319" s="31">
        <v>280</v>
      </c>
      <c r="J319" s="38">
        <v>0.75</v>
      </c>
      <c r="K319" s="100">
        <f t="shared" si="4"/>
        <v>490</v>
      </c>
      <c r="L319" s="32" t="s">
        <v>168</v>
      </c>
    </row>
    <row r="320" spans="1:12" x14ac:dyDescent="0.25">
      <c r="A320" s="80" t="s">
        <v>2232</v>
      </c>
      <c r="B320" s="6" t="s">
        <v>170</v>
      </c>
      <c r="C320" s="6" t="s">
        <v>204</v>
      </c>
      <c r="D320" s="2" t="s">
        <v>1387</v>
      </c>
      <c r="E320" s="2" t="s">
        <v>1510</v>
      </c>
      <c r="F320" s="6" t="s">
        <v>1531</v>
      </c>
      <c r="G320" s="2" t="s">
        <v>1526</v>
      </c>
      <c r="H320" s="2" t="s">
        <v>167</v>
      </c>
      <c r="I320" s="31">
        <v>280</v>
      </c>
      <c r="J320" s="38">
        <v>0.75</v>
      </c>
      <c r="K320" s="100">
        <f t="shared" si="4"/>
        <v>490</v>
      </c>
      <c r="L320" s="32" t="s">
        <v>168</v>
      </c>
    </row>
    <row r="321" spans="1:12" x14ac:dyDescent="0.25">
      <c r="A321" s="80" t="s">
        <v>2233</v>
      </c>
      <c r="B321" s="6" t="s">
        <v>170</v>
      </c>
      <c r="C321" s="6" t="s">
        <v>204</v>
      </c>
      <c r="D321" s="2" t="s">
        <v>1387</v>
      </c>
      <c r="E321" s="2" t="s">
        <v>1510</v>
      </c>
      <c r="F321" s="6" t="s">
        <v>1532</v>
      </c>
      <c r="G321" s="2" t="s">
        <v>1526</v>
      </c>
      <c r="H321" s="2" t="s">
        <v>167</v>
      </c>
      <c r="I321" s="31">
        <v>280</v>
      </c>
      <c r="J321" s="38">
        <v>0.75</v>
      </c>
      <c r="K321" s="100">
        <f t="shared" si="4"/>
        <v>490</v>
      </c>
      <c r="L321" s="32" t="s">
        <v>168</v>
      </c>
    </row>
    <row r="322" spans="1:12" x14ac:dyDescent="0.25">
      <c r="A322" s="80" t="s">
        <v>2234</v>
      </c>
      <c r="B322" s="6" t="s">
        <v>170</v>
      </c>
      <c r="C322" s="6" t="s">
        <v>204</v>
      </c>
      <c r="D322" s="2" t="s">
        <v>1387</v>
      </c>
      <c r="E322" s="2" t="s">
        <v>1510</v>
      </c>
      <c r="F322" s="6" t="s">
        <v>1533</v>
      </c>
      <c r="G322" s="2" t="s">
        <v>1526</v>
      </c>
      <c r="H322" s="2" t="s">
        <v>167</v>
      </c>
      <c r="I322" s="31">
        <v>280</v>
      </c>
      <c r="J322" s="38">
        <v>0.75</v>
      </c>
      <c r="K322" s="100">
        <f t="shared" si="4"/>
        <v>490</v>
      </c>
      <c r="L322" s="32" t="s">
        <v>168</v>
      </c>
    </row>
    <row r="323" spans="1:12" x14ac:dyDescent="0.25">
      <c r="A323" s="80" t="s">
        <v>2235</v>
      </c>
      <c r="B323" s="6" t="s">
        <v>170</v>
      </c>
      <c r="C323" s="6" t="s">
        <v>204</v>
      </c>
      <c r="D323" s="2" t="s">
        <v>1387</v>
      </c>
      <c r="E323" s="2" t="s">
        <v>1510</v>
      </c>
      <c r="F323" s="6" t="s">
        <v>1534</v>
      </c>
      <c r="G323" s="2" t="s">
        <v>1526</v>
      </c>
      <c r="H323" s="2" t="s">
        <v>167</v>
      </c>
      <c r="I323" s="31">
        <v>280</v>
      </c>
      <c r="J323" s="38">
        <v>0.75</v>
      </c>
      <c r="K323" s="100">
        <f t="shared" si="4"/>
        <v>490</v>
      </c>
      <c r="L323" s="32" t="s">
        <v>168</v>
      </c>
    </row>
    <row r="324" spans="1:12" x14ac:dyDescent="0.25">
      <c r="A324" s="80" t="s">
        <v>2236</v>
      </c>
      <c r="B324" s="6" t="s">
        <v>170</v>
      </c>
      <c r="C324" s="6" t="s">
        <v>204</v>
      </c>
      <c r="D324" s="2" t="s">
        <v>1387</v>
      </c>
      <c r="E324" s="2" t="s">
        <v>1510</v>
      </c>
      <c r="F324" s="6" t="s">
        <v>1535</v>
      </c>
      <c r="G324" s="2" t="s">
        <v>1536</v>
      </c>
      <c r="H324" s="2" t="s">
        <v>167</v>
      </c>
      <c r="I324" s="31">
        <v>310</v>
      </c>
      <c r="J324" s="38">
        <v>0.75</v>
      </c>
      <c r="K324" s="100">
        <f t="shared" si="4"/>
        <v>542.5</v>
      </c>
      <c r="L324" s="32" t="s">
        <v>168</v>
      </c>
    </row>
    <row r="325" spans="1:12" x14ac:dyDescent="0.25">
      <c r="A325" s="80" t="s">
        <v>2237</v>
      </c>
      <c r="B325" s="6" t="s">
        <v>170</v>
      </c>
      <c r="C325" s="6" t="s">
        <v>204</v>
      </c>
      <c r="D325" s="2" t="s">
        <v>1387</v>
      </c>
      <c r="E325" s="2" t="s">
        <v>1510</v>
      </c>
      <c r="F325" s="6" t="s">
        <v>1537</v>
      </c>
      <c r="G325" s="2" t="s">
        <v>1538</v>
      </c>
      <c r="H325" s="2" t="s">
        <v>167</v>
      </c>
      <c r="I325" s="31">
        <v>310</v>
      </c>
      <c r="J325" s="38">
        <v>0.75</v>
      </c>
      <c r="K325" s="100">
        <f t="shared" si="4"/>
        <v>542.5</v>
      </c>
      <c r="L325" s="32" t="s">
        <v>168</v>
      </c>
    </row>
    <row r="326" spans="1:12" x14ac:dyDescent="0.25">
      <c r="A326" s="80" t="s">
        <v>2238</v>
      </c>
      <c r="B326" s="6" t="s">
        <v>170</v>
      </c>
      <c r="C326" s="6" t="s">
        <v>204</v>
      </c>
      <c r="D326" s="2" t="s">
        <v>1387</v>
      </c>
      <c r="E326" s="2" t="s">
        <v>1510</v>
      </c>
      <c r="F326" s="6" t="s">
        <v>1539</v>
      </c>
      <c r="G326" s="2" t="s">
        <v>1538</v>
      </c>
      <c r="H326" s="2" t="s">
        <v>167</v>
      </c>
      <c r="I326" s="31">
        <v>310</v>
      </c>
      <c r="J326" s="38">
        <v>0.75</v>
      </c>
      <c r="K326" s="100">
        <f t="shared" si="4"/>
        <v>542.5</v>
      </c>
      <c r="L326" s="32" t="s">
        <v>168</v>
      </c>
    </row>
    <row r="327" spans="1:12" x14ac:dyDescent="0.25">
      <c r="A327" s="80" t="s">
        <v>2239</v>
      </c>
      <c r="B327" s="6" t="s">
        <v>170</v>
      </c>
      <c r="C327" s="6" t="s">
        <v>204</v>
      </c>
      <c r="D327" s="2" t="s">
        <v>1387</v>
      </c>
      <c r="E327" s="2" t="s">
        <v>1510</v>
      </c>
      <c r="F327" s="6" t="s">
        <v>1540</v>
      </c>
      <c r="G327" s="2" t="s">
        <v>1538</v>
      </c>
      <c r="H327" s="2" t="s">
        <v>167</v>
      </c>
      <c r="I327" s="31">
        <v>310</v>
      </c>
      <c r="J327" s="38">
        <v>0.75</v>
      </c>
      <c r="K327" s="100">
        <f t="shared" si="4"/>
        <v>542.5</v>
      </c>
      <c r="L327" s="32" t="s">
        <v>168</v>
      </c>
    </row>
    <row r="328" spans="1:12" x14ac:dyDescent="0.25">
      <c r="A328" s="80" t="s">
        <v>2240</v>
      </c>
      <c r="B328" s="6" t="s">
        <v>170</v>
      </c>
      <c r="C328" s="6" t="s">
        <v>204</v>
      </c>
      <c r="D328" s="2" t="s">
        <v>1387</v>
      </c>
      <c r="E328" s="2" t="s">
        <v>1510</v>
      </c>
      <c r="F328" s="6" t="s">
        <v>1541</v>
      </c>
      <c r="G328" s="2" t="s">
        <v>1538</v>
      </c>
      <c r="H328" s="2" t="s">
        <v>167</v>
      </c>
      <c r="I328" s="31">
        <v>310</v>
      </c>
      <c r="J328" s="38">
        <v>0.75</v>
      </c>
      <c r="K328" s="100">
        <f t="shared" si="4"/>
        <v>542.5</v>
      </c>
      <c r="L328" s="32" t="s">
        <v>168</v>
      </c>
    </row>
    <row r="329" spans="1:12" x14ac:dyDescent="0.25">
      <c r="A329" s="80" t="s">
        <v>2241</v>
      </c>
      <c r="B329" s="6" t="s">
        <v>170</v>
      </c>
      <c r="C329" s="6" t="s">
        <v>204</v>
      </c>
      <c r="D329" s="2" t="s">
        <v>1387</v>
      </c>
      <c r="E329" s="2" t="s">
        <v>1510</v>
      </c>
      <c r="F329" s="6" t="s">
        <v>1542</v>
      </c>
      <c r="G329" s="2" t="s">
        <v>1538</v>
      </c>
      <c r="H329" s="2" t="s">
        <v>167</v>
      </c>
      <c r="I329" s="31">
        <v>310</v>
      </c>
      <c r="J329" s="38">
        <v>0.75</v>
      </c>
      <c r="K329" s="100">
        <f t="shared" si="4"/>
        <v>542.5</v>
      </c>
      <c r="L329" s="32" t="s">
        <v>168</v>
      </c>
    </row>
    <row r="330" spans="1:12" x14ac:dyDescent="0.25">
      <c r="A330" s="80" t="s">
        <v>2242</v>
      </c>
      <c r="B330" s="6" t="s">
        <v>170</v>
      </c>
      <c r="C330" s="6" t="s">
        <v>204</v>
      </c>
      <c r="D330" s="2" t="s">
        <v>1387</v>
      </c>
      <c r="E330" s="2" t="s">
        <v>1510</v>
      </c>
      <c r="F330" s="6" t="s">
        <v>1543</v>
      </c>
      <c r="G330" s="2" t="s">
        <v>1538</v>
      </c>
      <c r="H330" s="2" t="s">
        <v>167</v>
      </c>
      <c r="I330" s="31">
        <v>310</v>
      </c>
      <c r="J330" s="38">
        <v>0.75</v>
      </c>
      <c r="K330" s="100">
        <f t="shared" si="4"/>
        <v>542.5</v>
      </c>
      <c r="L330" s="32" t="s">
        <v>168</v>
      </c>
    </row>
    <row r="331" spans="1:12" x14ac:dyDescent="0.25">
      <c r="A331" s="80" t="s">
        <v>2243</v>
      </c>
      <c r="B331" s="6" t="s">
        <v>170</v>
      </c>
      <c r="C331" s="6" t="s">
        <v>204</v>
      </c>
      <c r="D331" s="2" t="s">
        <v>1387</v>
      </c>
      <c r="E331" s="2" t="s">
        <v>1510</v>
      </c>
      <c r="F331" s="6" t="s">
        <v>1544</v>
      </c>
      <c r="G331" s="2" t="s">
        <v>1538</v>
      </c>
      <c r="H331" s="2" t="s">
        <v>167</v>
      </c>
      <c r="I331" s="31">
        <v>310</v>
      </c>
      <c r="J331" s="38">
        <v>0.75</v>
      </c>
      <c r="K331" s="100">
        <f t="shared" si="4"/>
        <v>542.5</v>
      </c>
      <c r="L331" s="32" t="s">
        <v>168</v>
      </c>
    </row>
    <row r="332" spans="1:12" x14ac:dyDescent="0.25">
      <c r="A332" s="80" t="s">
        <v>2244</v>
      </c>
      <c r="B332" s="6" t="s">
        <v>170</v>
      </c>
      <c r="C332" s="6" t="s">
        <v>204</v>
      </c>
      <c r="D332" s="2" t="s">
        <v>1387</v>
      </c>
      <c r="E332" s="2" t="s">
        <v>1510</v>
      </c>
      <c r="F332" s="6" t="s">
        <v>1545</v>
      </c>
      <c r="G332" s="2" t="s">
        <v>1538</v>
      </c>
      <c r="H332" s="2" t="s">
        <v>167</v>
      </c>
      <c r="I332" s="31">
        <v>310</v>
      </c>
      <c r="J332" s="38">
        <v>0.75</v>
      </c>
      <c r="K332" s="100">
        <f t="shared" si="4"/>
        <v>542.5</v>
      </c>
      <c r="L332" s="32" t="s">
        <v>168</v>
      </c>
    </row>
    <row r="333" spans="1:12" x14ac:dyDescent="0.25">
      <c r="A333" s="80" t="s">
        <v>2245</v>
      </c>
      <c r="B333" s="6" t="s">
        <v>170</v>
      </c>
      <c r="C333" s="6" t="s">
        <v>204</v>
      </c>
      <c r="D333" s="2" t="s">
        <v>1387</v>
      </c>
      <c r="E333" s="2" t="s">
        <v>1510</v>
      </c>
      <c r="F333" s="6" t="s">
        <v>1546</v>
      </c>
      <c r="G333" s="2" t="s">
        <v>1538</v>
      </c>
      <c r="H333" s="2" t="s">
        <v>167</v>
      </c>
      <c r="I333" s="31">
        <v>310</v>
      </c>
      <c r="J333" s="38">
        <v>0.75</v>
      </c>
      <c r="K333" s="100">
        <f t="shared" si="4"/>
        <v>542.5</v>
      </c>
      <c r="L333" s="32" t="s">
        <v>168</v>
      </c>
    </row>
    <row r="334" spans="1:12" x14ac:dyDescent="0.25">
      <c r="A334" s="80" t="s">
        <v>2246</v>
      </c>
      <c r="B334" s="6" t="s">
        <v>170</v>
      </c>
      <c r="C334" s="6" t="s">
        <v>204</v>
      </c>
      <c r="D334" s="2" t="s">
        <v>1387</v>
      </c>
      <c r="E334" s="2" t="s">
        <v>1510</v>
      </c>
      <c r="F334" s="6" t="s">
        <v>1547</v>
      </c>
      <c r="G334" s="2" t="s">
        <v>1548</v>
      </c>
      <c r="H334" s="2" t="s">
        <v>167</v>
      </c>
      <c r="I334" s="31">
        <v>370</v>
      </c>
      <c r="J334" s="38">
        <v>0.75</v>
      </c>
      <c r="K334" s="100">
        <f t="shared" si="4"/>
        <v>647.5</v>
      </c>
      <c r="L334" s="32" t="s">
        <v>168</v>
      </c>
    </row>
    <row r="335" spans="1:12" x14ac:dyDescent="0.25">
      <c r="A335" s="80" t="s">
        <v>2247</v>
      </c>
      <c r="B335" s="6" t="s">
        <v>170</v>
      </c>
      <c r="C335" s="6" t="s">
        <v>204</v>
      </c>
      <c r="D335" s="2" t="s">
        <v>1387</v>
      </c>
      <c r="E335" s="2" t="s">
        <v>1510</v>
      </c>
      <c r="F335" s="6" t="s">
        <v>1549</v>
      </c>
      <c r="G335" s="2" t="s">
        <v>1550</v>
      </c>
      <c r="H335" s="2" t="s">
        <v>167</v>
      </c>
      <c r="I335" s="31">
        <v>370</v>
      </c>
      <c r="J335" s="38">
        <v>0.75</v>
      </c>
      <c r="K335" s="100">
        <f t="shared" ref="K335:K398" si="5">I335*1.75</f>
        <v>647.5</v>
      </c>
      <c r="L335" s="32" t="s">
        <v>168</v>
      </c>
    </row>
    <row r="336" spans="1:12" x14ac:dyDescent="0.25">
      <c r="A336" s="80" t="s">
        <v>2248</v>
      </c>
      <c r="B336" s="6" t="s">
        <v>170</v>
      </c>
      <c r="C336" s="6" t="s">
        <v>204</v>
      </c>
      <c r="D336" s="2" t="s">
        <v>1387</v>
      </c>
      <c r="E336" s="2" t="s">
        <v>1510</v>
      </c>
      <c r="F336" s="6" t="s">
        <v>1551</v>
      </c>
      <c r="G336" s="2" t="s">
        <v>1550</v>
      </c>
      <c r="H336" s="2" t="s">
        <v>167</v>
      </c>
      <c r="I336" s="31">
        <v>370</v>
      </c>
      <c r="J336" s="38">
        <v>0.75</v>
      </c>
      <c r="K336" s="100">
        <f t="shared" si="5"/>
        <v>647.5</v>
      </c>
      <c r="L336" s="32" t="s">
        <v>168</v>
      </c>
    </row>
    <row r="337" spans="1:12" x14ac:dyDescent="0.25">
      <c r="A337" s="80" t="s">
        <v>2249</v>
      </c>
      <c r="B337" s="6" t="s">
        <v>170</v>
      </c>
      <c r="C337" s="6" t="s">
        <v>204</v>
      </c>
      <c r="D337" s="2" t="s">
        <v>1387</v>
      </c>
      <c r="E337" s="2" t="s">
        <v>1510</v>
      </c>
      <c r="F337" s="6" t="s">
        <v>1552</v>
      </c>
      <c r="G337" s="2" t="s">
        <v>1550</v>
      </c>
      <c r="H337" s="2" t="s">
        <v>167</v>
      </c>
      <c r="I337" s="31">
        <v>370</v>
      </c>
      <c r="J337" s="38">
        <v>0.75</v>
      </c>
      <c r="K337" s="100">
        <f t="shared" si="5"/>
        <v>647.5</v>
      </c>
      <c r="L337" s="32" t="s">
        <v>168</v>
      </c>
    </row>
    <row r="338" spans="1:12" x14ac:dyDescent="0.25">
      <c r="A338" s="80" t="s">
        <v>2250</v>
      </c>
      <c r="B338" s="6" t="s">
        <v>170</v>
      </c>
      <c r="C338" s="6" t="s">
        <v>204</v>
      </c>
      <c r="D338" s="2" t="s">
        <v>1387</v>
      </c>
      <c r="E338" s="2" t="s">
        <v>1510</v>
      </c>
      <c r="F338" s="6" t="s">
        <v>1553</v>
      </c>
      <c r="G338" s="2" t="s">
        <v>1550</v>
      </c>
      <c r="H338" s="2" t="s">
        <v>167</v>
      </c>
      <c r="I338" s="31">
        <v>370</v>
      </c>
      <c r="J338" s="38">
        <v>0.75</v>
      </c>
      <c r="K338" s="100">
        <f t="shared" si="5"/>
        <v>647.5</v>
      </c>
      <c r="L338" s="32" t="s">
        <v>168</v>
      </c>
    </row>
    <row r="339" spans="1:12" x14ac:dyDescent="0.25">
      <c r="A339" s="80" t="s">
        <v>2251</v>
      </c>
      <c r="B339" s="6" t="s">
        <v>170</v>
      </c>
      <c r="C339" s="6" t="s">
        <v>204</v>
      </c>
      <c r="D339" s="2" t="s">
        <v>1387</v>
      </c>
      <c r="E339" s="2" t="s">
        <v>1510</v>
      </c>
      <c r="F339" s="6" t="s">
        <v>1554</v>
      </c>
      <c r="G339" s="2" t="s">
        <v>1550</v>
      </c>
      <c r="H339" s="2" t="s">
        <v>167</v>
      </c>
      <c r="I339" s="31">
        <v>370</v>
      </c>
      <c r="J339" s="38">
        <v>0.75</v>
      </c>
      <c r="K339" s="100">
        <f t="shared" si="5"/>
        <v>647.5</v>
      </c>
      <c r="L339" s="32" t="s">
        <v>168</v>
      </c>
    </row>
    <row r="340" spans="1:12" x14ac:dyDescent="0.25">
      <c r="A340" s="80" t="s">
        <v>2252</v>
      </c>
      <c r="B340" s="6" t="s">
        <v>170</v>
      </c>
      <c r="C340" s="6" t="s">
        <v>204</v>
      </c>
      <c r="D340" s="2" t="s">
        <v>1387</v>
      </c>
      <c r="E340" s="2" t="s">
        <v>1510</v>
      </c>
      <c r="F340" s="6" t="s">
        <v>1555</v>
      </c>
      <c r="G340" s="2" t="s">
        <v>1550</v>
      </c>
      <c r="H340" s="2" t="s">
        <v>167</v>
      </c>
      <c r="I340" s="31">
        <v>370</v>
      </c>
      <c r="J340" s="38">
        <v>0.75</v>
      </c>
      <c r="K340" s="100">
        <f t="shared" si="5"/>
        <v>647.5</v>
      </c>
      <c r="L340" s="32" t="s">
        <v>168</v>
      </c>
    </row>
    <row r="341" spans="1:12" x14ac:dyDescent="0.25">
      <c r="A341" s="80" t="s">
        <v>2253</v>
      </c>
      <c r="B341" s="6" t="s">
        <v>170</v>
      </c>
      <c r="C341" s="6" t="s">
        <v>204</v>
      </c>
      <c r="D341" s="2" t="s">
        <v>1387</v>
      </c>
      <c r="E341" s="2" t="s">
        <v>1510</v>
      </c>
      <c r="F341" s="6" t="s">
        <v>1556</v>
      </c>
      <c r="G341" s="2" t="s">
        <v>1550</v>
      </c>
      <c r="H341" s="2" t="s">
        <v>167</v>
      </c>
      <c r="I341" s="31">
        <v>370</v>
      </c>
      <c r="J341" s="38">
        <v>0.75</v>
      </c>
      <c r="K341" s="100">
        <f t="shared" si="5"/>
        <v>647.5</v>
      </c>
      <c r="L341" s="32" t="s">
        <v>168</v>
      </c>
    </row>
    <row r="342" spans="1:12" x14ac:dyDescent="0.25">
      <c r="A342" s="80" t="s">
        <v>2254</v>
      </c>
      <c r="B342" s="6" t="s">
        <v>170</v>
      </c>
      <c r="C342" s="6" t="s">
        <v>204</v>
      </c>
      <c r="D342" s="2" t="s">
        <v>1387</v>
      </c>
      <c r="E342" s="2" t="s">
        <v>1510</v>
      </c>
      <c r="F342" s="6" t="s">
        <v>1557</v>
      </c>
      <c r="G342" s="2" t="s">
        <v>1550</v>
      </c>
      <c r="H342" s="2" t="s">
        <v>167</v>
      </c>
      <c r="I342" s="31">
        <v>370</v>
      </c>
      <c r="J342" s="38">
        <v>0.75</v>
      </c>
      <c r="K342" s="100">
        <f t="shared" si="5"/>
        <v>647.5</v>
      </c>
      <c r="L342" s="32" t="s">
        <v>168</v>
      </c>
    </row>
    <row r="343" spans="1:12" x14ac:dyDescent="0.25">
      <c r="A343" s="80" t="s">
        <v>2255</v>
      </c>
      <c r="B343" s="6" t="s">
        <v>170</v>
      </c>
      <c r="C343" s="6" t="s">
        <v>204</v>
      </c>
      <c r="D343" s="2" t="s">
        <v>1387</v>
      </c>
      <c r="E343" s="2" t="s">
        <v>1510</v>
      </c>
      <c r="F343" s="6" t="s">
        <v>1558</v>
      </c>
      <c r="G343" s="2" t="s">
        <v>1550</v>
      </c>
      <c r="H343" s="2" t="s">
        <v>167</v>
      </c>
      <c r="I343" s="31">
        <v>370</v>
      </c>
      <c r="J343" s="38">
        <v>0.75</v>
      </c>
      <c r="K343" s="100">
        <f t="shared" si="5"/>
        <v>647.5</v>
      </c>
      <c r="L343" s="32" t="s">
        <v>168</v>
      </c>
    </row>
    <row r="344" spans="1:12" x14ac:dyDescent="0.25">
      <c r="A344" s="80" t="s">
        <v>2256</v>
      </c>
      <c r="B344" s="6" t="s">
        <v>170</v>
      </c>
      <c r="C344" s="6" t="s">
        <v>1403</v>
      </c>
      <c r="D344" s="2" t="s">
        <v>1403</v>
      </c>
      <c r="E344" s="2" t="s">
        <v>1510</v>
      </c>
      <c r="F344" s="6" t="s">
        <v>1559</v>
      </c>
      <c r="G344" s="2" t="s">
        <v>1560</v>
      </c>
      <c r="H344" s="2" t="s">
        <v>167</v>
      </c>
      <c r="I344" s="31">
        <v>430</v>
      </c>
      <c r="J344" s="38">
        <v>0.75</v>
      </c>
      <c r="K344" s="100">
        <f t="shared" si="5"/>
        <v>752.5</v>
      </c>
      <c r="L344" s="32" t="s">
        <v>168</v>
      </c>
    </row>
    <row r="345" spans="1:12" x14ac:dyDescent="0.25">
      <c r="A345" s="80" t="s">
        <v>2257</v>
      </c>
      <c r="B345" s="6" t="s">
        <v>170</v>
      </c>
      <c r="C345" s="6" t="s">
        <v>1403</v>
      </c>
      <c r="D345" s="2" t="s">
        <v>1403</v>
      </c>
      <c r="E345" s="2" t="s">
        <v>1510</v>
      </c>
      <c r="F345" s="6" t="s">
        <v>1561</v>
      </c>
      <c r="G345" s="2" t="s">
        <v>1562</v>
      </c>
      <c r="H345" s="2" t="s">
        <v>167</v>
      </c>
      <c r="I345" s="31">
        <v>430</v>
      </c>
      <c r="J345" s="38">
        <v>0.75</v>
      </c>
      <c r="K345" s="100">
        <f t="shared" si="5"/>
        <v>752.5</v>
      </c>
      <c r="L345" s="32" t="s">
        <v>168</v>
      </c>
    </row>
    <row r="346" spans="1:12" x14ac:dyDescent="0.25">
      <c r="A346" s="80" t="s">
        <v>2258</v>
      </c>
      <c r="B346" s="6" t="s">
        <v>170</v>
      </c>
      <c r="C346" s="6" t="s">
        <v>1403</v>
      </c>
      <c r="D346" s="2" t="s">
        <v>1403</v>
      </c>
      <c r="E346" s="2" t="s">
        <v>1510</v>
      </c>
      <c r="F346" s="6" t="s">
        <v>1563</v>
      </c>
      <c r="G346" s="2" t="s">
        <v>1562</v>
      </c>
      <c r="H346" s="2" t="s">
        <v>167</v>
      </c>
      <c r="I346" s="31">
        <v>430</v>
      </c>
      <c r="J346" s="38">
        <v>0.75</v>
      </c>
      <c r="K346" s="100">
        <f t="shared" si="5"/>
        <v>752.5</v>
      </c>
      <c r="L346" s="32" t="s">
        <v>168</v>
      </c>
    </row>
    <row r="347" spans="1:12" x14ac:dyDescent="0.25">
      <c r="A347" s="80" t="s">
        <v>2259</v>
      </c>
      <c r="B347" s="6" t="s">
        <v>170</v>
      </c>
      <c r="C347" s="6" t="s">
        <v>1403</v>
      </c>
      <c r="D347" s="2" t="s">
        <v>1403</v>
      </c>
      <c r="E347" s="2" t="s">
        <v>1510</v>
      </c>
      <c r="F347" s="6" t="s">
        <v>1564</v>
      </c>
      <c r="G347" s="2" t="s">
        <v>1562</v>
      </c>
      <c r="H347" s="2" t="s">
        <v>167</v>
      </c>
      <c r="I347" s="31">
        <v>430</v>
      </c>
      <c r="J347" s="38">
        <v>0.75</v>
      </c>
      <c r="K347" s="100">
        <f t="shared" si="5"/>
        <v>752.5</v>
      </c>
      <c r="L347" s="32" t="s">
        <v>168</v>
      </c>
    </row>
    <row r="348" spans="1:12" x14ac:dyDescent="0.25">
      <c r="A348" s="80" t="s">
        <v>2260</v>
      </c>
      <c r="B348" s="6" t="s">
        <v>170</v>
      </c>
      <c r="C348" s="6" t="s">
        <v>1403</v>
      </c>
      <c r="D348" s="2" t="s">
        <v>1403</v>
      </c>
      <c r="E348" s="2" t="s">
        <v>1510</v>
      </c>
      <c r="F348" s="6" t="s">
        <v>1565</v>
      </c>
      <c r="G348" s="2" t="s">
        <v>1562</v>
      </c>
      <c r="H348" s="2" t="s">
        <v>167</v>
      </c>
      <c r="I348" s="31">
        <v>430</v>
      </c>
      <c r="J348" s="38">
        <v>0.75</v>
      </c>
      <c r="K348" s="100">
        <f t="shared" si="5"/>
        <v>752.5</v>
      </c>
      <c r="L348" s="32" t="s">
        <v>168</v>
      </c>
    </row>
    <row r="349" spans="1:12" x14ac:dyDescent="0.25">
      <c r="A349" s="80" t="s">
        <v>2261</v>
      </c>
      <c r="B349" s="6" t="s">
        <v>170</v>
      </c>
      <c r="C349" s="6" t="s">
        <v>1403</v>
      </c>
      <c r="D349" s="2" t="s">
        <v>1403</v>
      </c>
      <c r="E349" s="2" t="s">
        <v>1510</v>
      </c>
      <c r="F349" s="6" t="s">
        <v>1566</v>
      </c>
      <c r="G349" s="2" t="s">
        <v>1562</v>
      </c>
      <c r="H349" s="2" t="s">
        <v>167</v>
      </c>
      <c r="I349" s="31">
        <v>430</v>
      </c>
      <c r="J349" s="38">
        <v>0.75</v>
      </c>
      <c r="K349" s="100">
        <f t="shared" si="5"/>
        <v>752.5</v>
      </c>
      <c r="L349" s="32" t="s">
        <v>168</v>
      </c>
    </row>
    <row r="350" spans="1:12" x14ac:dyDescent="0.25">
      <c r="A350" s="80" t="s">
        <v>2262</v>
      </c>
      <c r="B350" s="6" t="s">
        <v>170</v>
      </c>
      <c r="C350" s="6" t="s">
        <v>1403</v>
      </c>
      <c r="D350" s="2" t="s">
        <v>1403</v>
      </c>
      <c r="E350" s="2" t="s">
        <v>1510</v>
      </c>
      <c r="F350" s="6" t="s">
        <v>1567</v>
      </c>
      <c r="G350" s="2" t="s">
        <v>1562</v>
      </c>
      <c r="H350" s="2" t="s">
        <v>167</v>
      </c>
      <c r="I350" s="31">
        <v>430</v>
      </c>
      <c r="J350" s="38">
        <v>0.75</v>
      </c>
      <c r="K350" s="100">
        <f t="shared" si="5"/>
        <v>752.5</v>
      </c>
      <c r="L350" s="32" t="s">
        <v>168</v>
      </c>
    </row>
    <row r="351" spans="1:12" x14ac:dyDescent="0.25">
      <c r="A351" s="80" t="s">
        <v>2263</v>
      </c>
      <c r="B351" s="6" t="s">
        <v>170</v>
      </c>
      <c r="C351" s="6" t="s">
        <v>1403</v>
      </c>
      <c r="D351" s="2" t="s">
        <v>1403</v>
      </c>
      <c r="E351" s="2" t="s">
        <v>1510</v>
      </c>
      <c r="F351" s="6" t="s">
        <v>1568</v>
      </c>
      <c r="G351" s="2" t="s">
        <v>1562</v>
      </c>
      <c r="H351" s="2" t="s">
        <v>167</v>
      </c>
      <c r="I351" s="31">
        <v>430</v>
      </c>
      <c r="J351" s="38">
        <v>0.75</v>
      </c>
      <c r="K351" s="100">
        <f t="shared" si="5"/>
        <v>752.5</v>
      </c>
      <c r="L351" s="32" t="s">
        <v>168</v>
      </c>
    </row>
    <row r="352" spans="1:12" x14ac:dyDescent="0.25">
      <c r="A352" s="80" t="s">
        <v>2264</v>
      </c>
      <c r="B352" s="6" t="s">
        <v>170</v>
      </c>
      <c r="C352" s="6" t="s">
        <v>1403</v>
      </c>
      <c r="D352" s="2" t="s">
        <v>1403</v>
      </c>
      <c r="E352" s="2" t="s">
        <v>1510</v>
      </c>
      <c r="F352" s="6" t="s">
        <v>1569</v>
      </c>
      <c r="G352" s="2" t="s">
        <v>1562</v>
      </c>
      <c r="H352" s="2" t="s">
        <v>167</v>
      </c>
      <c r="I352" s="31">
        <v>430</v>
      </c>
      <c r="J352" s="38">
        <v>0.75</v>
      </c>
      <c r="K352" s="100">
        <f t="shared" si="5"/>
        <v>752.5</v>
      </c>
      <c r="L352" s="32" t="s">
        <v>168</v>
      </c>
    </row>
    <row r="353" spans="1:12" x14ac:dyDescent="0.25">
      <c r="A353" s="80" t="s">
        <v>2265</v>
      </c>
      <c r="B353" s="6" t="s">
        <v>170</v>
      </c>
      <c r="C353" s="6" t="s">
        <v>1403</v>
      </c>
      <c r="D353" s="2" t="s">
        <v>1403</v>
      </c>
      <c r="E353" s="2" t="s">
        <v>1510</v>
      </c>
      <c r="F353" s="6" t="s">
        <v>1570</v>
      </c>
      <c r="G353" s="2" t="s">
        <v>1562</v>
      </c>
      <c r="H353" s="2" t="s">
        <v>167</v>
      </c>
      <c r="I353" s="31">
        <v>430</v>
      </c>
      <c r="J353" s="38">
        <v>0.75</v>
      </c>
      <c r="K353" s="100">
        <f t="shared" si="5"/>
        <v>752.5</v>
      </c>
      <c r="L353" s="32" t="s">
        <v>168</v>
      </c>
    </row>
    <row r="354" spans="1:12" x14ac:dyDescent="0.25">
      <c r="A354" s="80" t="s">
        <v>2266</v>
      </c>
      <c r="B354" s="6" t="s">
        <v>170</v>
      </c>
      <c r="C354" s="6" t="s">
        <v>171</v>
      </c>
      <c r="D354" s="2" t="s">
        <v>1380</v>
      </c>
      <c r="E354" s="2" t="s">
        <v>1571</v>
      </c>
      <c r="F354" s="6" t="s">
        <v>1572</v>
      </c>
      <c r="G354" s="2" t="s">
        <v>1573</v>
      </c>
      <c r="H354" s="2" t="s">
        <v>167</v>
      </c>
      <c r="I354" s="31">
        <v>175</v>
      </c>
      <c r="J354" s="38">
        <v>0.75</v>
      </c>
      <c r="K354" s="100">
        <f t="shared" si="5"/>
        <v>306.25</v>
      </c>
      <c r="L354" s="32" t="s">
        <v>168</v>
      </c>
    </row>
    <row r="355" spans="1:12" x14ac:dyDescent="0.25">
      <c r="A355" s="80" t="s">
        <v>2267</v>
      </c>
      <c r="B355" s="6" t="s">
        <v>170</v>
      </c>
      <c r="C355" s="6" t="s">
        <v>171</v>
      </c>
      <c r="D355" s="2" t="s">
        <v>1380</v>
      </c>
      <c r="E355" s="2" t="s">
        <v>1571</v>
      </c>
      <c r="F355" s="6" t="s">
        <v>1574</v>
      </c>
      <c r="G355" s="2" t="s">
        <v>1573</v>
      </c>
      <c r="H355" s="2" t="s">
        <v>167</v>
      </c>
      <c r="I355" s="31">
        <v>175</v>
      </c>
      <c r="J355" s="38">
        <v>0.75</v>
      </c>
      <c r="K355" s="100">
        <f t="shared" si="5"/>
        <v>306.25</v>
      </c>
      <c r="L355" s="32" t="s">
        <v>168</v>
      </c>
    </row>
    <row r="356" spans="1:12" x14ac:dyDescent="0.25">
      <c r="A356" s="80" t="s">
        <v>2268</v>
      </c>
      <c r="B356" s="6" t="s">
        <v>170</v>
      </c>
      <c r="C356" s="6" t="s">
        <v>171</v>
      </c>
      <c r="D356" s="2" t="s">
        <v>1380</v>
      </c>
      <c r="E356" s="2" t="s">
        <v>1571</v>
      </c>
      <c r="F356" s="6" t="s">
        <v>1575</v>
      </c>
      <c r="G356" s="2" t="s">
        <v>1573</v>
      </c>
      <c r="H356" s="2" t="s">
        <v>167</v>
      </c>
      <c r="I356" s="31">
        <v>175</v>
      </c>
      <c r="J356" s="38">
        <v>0.75</v>
      </c>
      <c r="K356" s="100">
        <f t="shared" si="5"/>
        <v>306.25</v>
      </c>
      <c r="L356" s="32" t="s">
        <v>168</v>
      </c>
    </row>
    <row r="357" spans="1:12" x14ac:dyDescent="0.25">
      <c r="A357" s="80" t="s">
        <v>2269</v>
      </c>
      <c r="B357" s="6" t="s">
        <v>170</v>
      </c>
      <c r="C357" s="6" t="s">
        <v>171</v>
      </c>
      <c r="D357" s="2" t="s">
        <v>1380</v>
      </c>
      <c r="E357" s="2" t="s">
        <v>1571</v>
      </c>
      <c r="F357" s="6" t="s">
        <v>1576</v>
      </c>
      <c r="G357" s="2" t="s">
        <v>1573</v>
      </c>
      <c r="H357" s="2" t="s">
        <v>167</v>
      </c>
      <c r="I357" s="31">
        <v>175</v>
      </c>
      <c r="J357" s="38">
        <v>0.75</v>
      </c>
      <c r="K357" s="100">
        <f t="shared" si="5"/>
        <v>306.25</v>
      </c>
      <c r="L357" s="32" t="s">
        <v>168</v>
      </c>
    </row>
    <row r="358" spans="1:12" x14ac:dyDescent="0.25">
      <c r="A358" s="80" t="s">
        <v>2270</v>
      </c>
      <c r="B358" s="6" t="s">
        <v>170</v>
      </c>
      <c r="C358" s="6" t="s">
        <v>171</v>
      </c>
      <c r="D358" s="2" t="s">
        <v>1380</v>
      </c>
      <c r="E358" s="2" t="s">
        <v>1571</v>
      </c>
      <c r="F358" s="6" t="s">
        <v>1577</v>
      </c>
      <c r="G358" s="2" t="s">
        <v>1573</v>
      </c>
      <c r="H358" s="2" t="s">
        <v>167</v>
      </c>
      <c r="I358" s="31">
        <v>175</v>
      </c>
      <c r="J358" s="38">
        <v>0.75</v>
      </c>
      <c r="K358" s="100">
        <f t="shared" si="5"/>
        <v>306.25</v>
      </c>
      <c r="L358" s="32" t="s">
        <v>168</v>
      </c>
    </row>
    <row r="359" spans="1:12" x14ac:dyDescent="0.25">
      <c r="A359" s="80" t="s">
        <v>2271</v>
      </c>
      <c r="B359" s="6" t="s">
        <v>170</v>
      </c>
      <c r="C359" s="6" t="s">
        <v>171</v>
      </c>
      <c r="D359" s="2" t="s">
        <v>1380</v>
      </c>
      <c r="E359" s="2" t="s">
        <v>1571</v>
      </c>
      <c r="F359" s="6" t="s">
        <v>1578</v>
      </c>
      <c r="G359" s="2" t="s">
        <v>1573</v>
      </c>
      <c r="H359" s="2" t="s">
        <v>167</v>
      </c>
      <c r="I359" s="31">
        <v>175</v>
      </c>
      <c r="J359" s="38">
        <v>0.75</v>
      </c>
      <c r="K359" s="100">
        <f t="shared" si="5"/>
        <v>306.25</v>
      </c>
      <c r="L359" s="32" t="s">
        <v>168</v>
      </c>
    </row>
    <row r="360" spans="1:12" x14ac:dyDescent="0.25">
      <c r="A360" s="80" t="s">
        <v>2272</v>
      </c>
      <c r="B360" s="6" t="s">
        <v>170</v>
      </c>
      <c r="C360" s="6" t="s">
        <v>171</v>
      </c>
      <c r="D360" s="2" t="s">
        <v>1380</v>
      </c>
      <c r="E360" s="2" t="s">
        <v>1571</v>
      </c>
      <c r="F360" s="6" t="s">
        <v>1579</v>
      </c>
      <c r="G360" s="2" t="s">
        <v>1573</v>
      </c>
      <c r="H360" s="2" t="s">
        <v>167</v>
      </c>
      <c r="I360" s="31">
        <v>175</v>
      </c>
      <c r="J360" s="38">
        <v>0.75</v>
      </c>
      <c r="K360" s="100">
        <f t="shared" si="5"/>
        <v>306.25</v>
      </c>
      <c r="L360" s="32" t="s">
        <v>168</v>
      </c>
    </row>
    <row r="361" spans="1:12" x14ac:dyDescent="0.25">
      <c r="A361" s="80" t="s">
        <v>2273</v>
      </c>
      <c r="B361" s="6" t="s">
        <v>170</v>
      </c>
      <c r="C361" s="6" t="s">
        <v>171</v>
      </c>
      <c r="D361" s="2" t="s">
        <v>1380</v>
      </c>
      <c r="E361" s="2" t="s">
        <v>1571</v>
      </c>
      <c r="F361" s="6" t="s">
        <v>1580</v>
      </c>
      <c r="G361" s="2" t="s">
        <v>1573</v>
      </c>
      <c r="H361" s="2" t="s">
        <v>167</v>
      </c>
      <c r="I361" s="31">
        <v>175</v>
      </c>
      <c r="J361" s="38">
        <v>0.75</v>
      </c>
      <c r="K361" s="100">
        <f t="shared" si="5"/>
        <v>306.25</v>
      </c>
      <c r="L361" s="32" t="s">
        <v>168</v>
      </c>
    </row>
    <row r="362" spans="1:12" x14ac:dyDescent="0.25">
      <c r="A362" s="80" t="s">
        <v>2274</v>
      </c>
      <c r="B362" s="6" t="s">
        <v>170</v>
      </c>
      <c r="C362" s="6" t="s">
        <v>204</v>
      </c>
      <c r="D362" s="2" t="s">
        <v>1387</v>
      </c>
      <c r="E362" s="2" t="s">
        <v>1571</v>
      </c>
      <c r="F362" s="6" t="s">
        <v>1581</v>
      </c>
      <c r="G362" s="22" t="s">
        <v>1582</v>
      </c>
      <c r="H362" s="2" t="s">
        <v>167</v>
      </c>
      <c r="I362" s="31">
        <v>245</v>
      </c>
      <c r="J362" s="38">
        <v>0.75</v>
      </c>
      <c r="K362" s="100">
        <f t="shared" si="5"/>
        <v>428.75</v>
      </c>
      <c r="L362" s="32" t="s">
        <v>168</v>
      </c>
    </row>
    <row r="363" spans="1:12" x14ac:dyDescent="0.25">
      <c r="A363" s="80" t="s">
        <v>2275</v>
      </c>
      <c r="B363" s="6" t="s">
        <v>170</v>
      </c>
      <c r="C363" s="6" t="s">
        <v>204</v>
      </c>
      <c r="D363" s="2" t="s">
        <v>1387</v>
      </c>
      <c r="E363" s="2" t="s">
        <v>1571</v>
      </c>
      <c r="F363" s="6" t="s">
        <v>1583</v>
      </c>
      <c r="G363" s="22" t="s">
        <v>1582</v>
      </c>
      <c r="H363" s="2" t="s">
        <v>167</v>
      </c>
      <c r="I363" s="31">
        <v>245</v>
      </c>
      <c r="J363" s="38">
        <v>0.75</v>
      </c>
      <c r="K363" s="100">
        <f t="shared" si="5"/>
        <v>428.75</v>
      </c>
      <c r="L363" s="32" t="s">
        <v>168</v>
      </c>
    </row>
    <row r="364" spans="1:12" x14ac:dyDescent="0.25">
      <c r="A364" s="80" t="s">
        <v>2276</v>
      </c>
      <c r="B364" s="6" t="s">
        <v>170</v>
      </c>
      <c r="C364" s="6" t="s">
        <v>204</v>
      </c>
      <c r="D364" s="2" t="s">
        <v>1387</v>
      </c>
      <c r="E364" s="2" t="s">
        <v>1571</v>
      </c>
      <c r="F364" s="6" t="s">
        <v>1584</v>
      </c>
      <c r="G364" s="22" t="s">
        <v>1582</v>
      </c>
      <c r="H364" s="2" t="s">
        <v>167</v>
      </c>
      <c r="I364" s="31">
        <v>245</v>
      </c>
      <c r="J364" s="38">
        <v>0.75</v>
      </c>
      <c r="K364" s="100">
        <f t="shared" si="5"/>
        <v>428.75</v>
      </c>
      <c r="L364" s="32" t="s">
        <v>168</v>
      </c>
    </row>
    <row r="365" spans="1:12" x14ac:dyDescent="0.25">
      <c r="A365" s="80" t="s">
        <v>2277</v>
      </c>
      <c r="B365" s="6" t="s">
        <v>170</v>
      </c>
      <c r="C365" s="6" t="s">
        <v>204</v>
      </c>
      <c r="D365" s="2" t="s">
        <v>1387</v>
      </c>
      <c r="E365" s="2" t="s">
        <v>1571</v>
      </c>
      <c r="F365" s="6" t="s">
        <v>1585</v>
      </c>
      <c r="G365" s="22" t="s">
        <v>1582</v>
      </c>
      <c r="H365" s="2" t="s">
        <v>167</v>
      </c>
      <c r="I365" s="31">
        <v>245</v>
      </c>
      <c r="J365" s="38">
        <v>0.75</v>
      </c>
      <c r="K365" s="100">
        <f t="shared" si="5"/>
        <v>428.75</v>
      </c>
      <c r="L365" s="32" t="s">
        <v>168</v>
      </c>
    </row>
    <row r="366" spans="1:12" x14ac:dyDescent="0.25">
      <c r="A366" s="80" t="s">
        <v>2278</v>
      </c>
      <c r="B366" s="6" t="s">
        <v>170</v>
      </c>
      <c r="C366" s="6" t="s">
        <v>204</v>
      </c>
      <c r="D366" s="2" t="s">
        <v>1387</v>
      </c>
      <c r="E366" s="2" t="s">
        <v>1571</v>
      </c>
      <c r="F366" s="6" t="s">
        <v>1586</v>
      </c>
      <c r="G366" s="22" t="s">
        <v>1582</v>
      </c>
      <c r="H366" s="2" t="s">
        <v>167</v>
      </c>
      <c r="I366" s="31">
        <v>245</v>
      </c>
      <c r="J366" s="38">
        <v>0.75</v>
      </c>
      <c r="K366" s="100">
        <f t="shared" si="5"/>
        <v>428.75</v>
      </c>
      <c r="L366" s="32" t="s">
        <v>168</v>
      </c>
    </row>
    <row r="367" spans="1:12" x14ac:dyDescent="0.25">
      <c r="A367" s="80" t="s">
        <v>2279</v>
      </c>
      <c r="B367" s="6" t="s">
        <v>170</v>
      </c>
      <c r="C367" s="6" t="s">
        <v>204</v>
      </c>
      <c r="D367" s="2" t="s">
        <v>1387</v>
      </c>
      <c r="E367" s="2" t="s">
        <v>1571</v>
      </c>
      <c r="F367" s="6" t="s">
        <v>1587</v>
      </c>
      <c r="G367" s="22" t="s">
        <v>1582</v>
      </c>
      <c r="H367" s="2" t="s">
        <v>167</v>
      </c>
      <c r="I367" s="31">
        <v>245</v>
      </c>
      <c r="J367" s="38">
        <v>0.75</v>
      </c>
      <c r="K367" s="100">
        <f t="shared" si="5"/>
        <v>428.75</v>
      </c>
      <c r="L367" s="32" t="s">
        <v>168</v>
      </c>
    </row>
    <row r="368" spans="1:12" x14ac:dyDescent="0.25">
      <c r="A368" s="80" t="s">
        <v>2280</v>
      </c>
      <c r="B368" s="6" t="s">
        <v>170</v>
      </c>
      <c r="C368" s="6" t="s">
        <v>204</v>
      </c>
      <c r="D368" s="2" t="s">
        <v>1387</v>
      </c>
      <c r="E368" s="2" t="s">
        <v>1571</v>
      </c>
      <c r="F368" s="6" t="s">
        <v>1588</v>
      </c>
      <c r="G368" s="22" t="s">
        <v>1582</v>
      </c>
      <c r="H368" s="2" t="s">
        <v>167</v>
      </c>
      <c r="I368" s="31">
        <v>245</v>
      </c>
      <c r="J368" s="38">
        <v>0.75</v>
      </c>
      <c r="K368" s="100">
        <f t="shared" si="5"/>
        <v>428.75</v>
      </c>
      <c r="L368" s="32" t="s">
        <v>168</v>
      </c>
    </row>
    <row r="369" spans="1:12" x14ac:dyDescent="0.25">
      <c r="A369" s="80" t="s">
        <v>2281</v>
      </c>
      <c r="B369" s="6" t="s">
        <v>170</v>
      </c>
      <c r="C369" s="6" t="s">
        <v>204</v>
      </c>
      <c r="D369" s="2" t="s">
        <v>1387</v>
      </c>
      <c r="E369" s="2" t="s">
        <v>1571</v>
      </c>
      <c r="F369" s="6" t="s">
        <v>1589</v>
      </c>
      <c r="G369" s="22" t="s">
        <v>1582</v>
      </c>
      <c r="H369" s="2" t="s">
        <v>167</v>
      </c>
      <c r="I369" s="31">
        <v>245</v>
      </c>
      <c r="J369" s="38">
        <v>0.75</v>
      </c>
      <c r="K369" s="100">
        <f t="shared" si="5"/>
        <v>428.75</v>
      </c>
      <c r="L369" s="32" t="s">
        <v>168</v>
      </c>
    </row>
    <row r="370" spans="1:12" x14ac:dyDescent="0.25">
      <c r="A370" s="80" t="s">
        <v>2282</v>
      </c>
      <c r="B370" s="6" t="s">
        <v>170</v>
      </c>
      <c r="C370" s="6" t="s">
        <v>204</v>
      </c>
      <c r="D370" s="2" t="s">
        <v>1387</v>
      </c>
      <c r="E370" s="2" t="s">
        <v>1571</v>
      </c>
      <c r="F370" s="6" t="s">
        <v>1590</v>
      </c>
      <c r="G370" s="22" t="s">
        <v>1591</v>
      </c>
      <c r="H370" s="2" t="s">
        <v>167</v>
      </c>
      <c r="I370" s="31">
        <v>290</v>
      </c>
      <c r="J370" s="38">
        <v>0.75</v>
      </c>
      <c r="K370" s="100">
        <f t="shared" si="5"/>
        <v>507.5</v>
      </c>
      <c r="L370" s="32" t="s">
        <v>168</v>
      </c>
    </row>
    <row r="371" spans="1:12" x14ac:dyDescent="0.25">
      <c r="A371" s="80" t="s">
        <v>2283</v>
      </c>
      <c r="B371" s="6" t="s">
        <v>170</v>
      </c>
      <c r="C371" s="6" t="s">
        <v>204</v>
      </c>
      <c r="D371" s="2" t="s">
        <v>1387</v>
      </c>
      <c r="E371" s="2" t="s">
        <v>1571</v>
      </c>
      <c r="F371" s="6" t="s">
        <v>1592</v>
      </c>
      <c r="G371" s="22" t="s">
        <v>1591</v>
      </c>
      <c r="H371" s="2" t="s">
        <v>167</v>
      </c>
      <c r="I371" s="31">
        <v>290</v>
      </c>
      <c r="J371" s="38">
        <v>0.75</v>
      </c>
      <c r="K371" s="100">
        <f t="shared" si="5"/>
        <v>507.5</v>
      </c>
      <c r="L371" s="32" t="s">
        <v>168</v>
      </c>
    </row>
    <row r="372" spans="1:12" x14ac:dyDescent="0.25">
      <c r="A372" s="80" t="s">
        <v>2284</v>
      </c>
      <c r="B372" s="6" t="s">
        <v>170</v>
      </c>
      <c r="C372" s="6" t="s">
        <v>204</v>
      </c>
      <c r="D372" s="2" t="s">
        <v>1387</v>
      </c>
      <c r="E372" s="2" t="s">
        <v>1571</v>
      </c>
      <c r="F372" s="6" t="s">
        <v>1593</v>
      </c>
      <c r="G372" s="22" t="s">
        <v>1591</v>
      </c>
      <c r="H372" s="2" t="s">
        <v>167</v>
      </c>
      <c r="I372" s="31">
        <v>290</v>
      </c>
      <c r="J372" s="38">
        <v>0.75</v>
      </c>
      <c r="K372" s="100">
        <f t="shared" si="5"/>
        <v>507.5</v>
      </c>
      <c r="L372" s="32" t="s">
        <v>168</v>
      </c>
    </row>
    <row r="373" spans="1:12" x14ac:dyDescent="0.25">
      <c r="A373" s="80" t="s">
        <v>2285</v>
      </c>
      <c r="B373" s="6" t="s">
        <v>170</v>
      </c>
      <c r="C373" s="6" t="s">
        <v>204</v>
      </c>
      <c r="D373" s="2" t="s">
        <v>1387</v>
      </c>
      <c r="E373" s="2" t="s">
        <v>1571</v>
      </c>
      <c r="F373" s="6" t="s">
        <v>1594</v>
      </c>
      <c r="G373" s="22" t="s">
        <v>1591</v>
      </c>
      <c r="H373" s="2" t="s">
        <v>167</v>
      </c>
      <c r="I373" s="31">
        <v>290</v>
      </c>
      <c r="J373" s="38">
        <v>0.75</v>
      </c>
      <c r="K373" s="100">
        <f t="shared" si="5"/>
        <v>507.5</v>
      </c>
      <c r="L373" s="32" t="s">
        <v>168</v>
      </c>
    </row>
    <row r="374" spans="1:12" x14ac:dyDescent="0.25">
      <c r="A374" s="80" t="s">
        <v>2286</v>
      </c>
      <c r="B374" s="6" t="s">
        <v>170</v>
      </c>
      <c r="C374" s="6" t="s">
        <v>204</v>
      </c>
      <c r="D374" s="2" t="s">
        <v>1387</v>
      </c>
      <c r="E374" s="2" t="s">
        <v>1571</v>
      </c>
      <c r="F374" s="6" t="s">
        <v>1595</v>
      </c>
      <c r="G374" s="22" t="s">
        <v>1591</v>
      </c>
      <c r="H374" s="2" t="s">
        <v>167</v>
      </c>
      <c r="I374" s="31">
        <v>290</v>
      </c>
      <c r="J374" s="38">
        <v>0.75</v>
      </c>
      <c r="K374" s="100">
        <f t="shared" si="5"/>
        <v>507.5</v>
      </c>
      <c r="L374" s="32" t="s">
        <v>168</v>
      </c>
    </row>
    <row r="375" spans="1:12" x14ac:dyDescent="0.25">
      <c r="A375" s="80" t="s">
        <v>2287</v>
      </c>
      <c r="B375" s="6" t="s">
        <v>170</v>
      </c>
      <c r="C375" s="6" t="s">
        <v>204</v>
      </c>
      <c r="D375" s="2" t="s">
        <v>1387</v>
      </c>
      <c r="E375" s="2" t="s">
        <v>1571</v>
      </c>
      <c r="F375" s="6" t="s">
        <v>1596</v>
      </c>
      <c r="G375" s="22" t="s">
        <v>1591</v>
      </c>
      <c r="H375" s="2" t="s">
        <v>167</v>
      </c>
      <c r="I375" s="31">
        <v>290</v>
      </c>
      <c r="J375" s="38">
        <v>0.75</v>
      </c>
      <c r="K375" s="100">
        <f t="shared" si="5"/>
        <v>507.5</v>
      </c>
      <c r="L375" s="32" t="s">
        <v>168</v>
      </c>
    </row>
    <row r="376" spans="1:12" x14ac:dyDescent="0.25">
      <c r="A376" s="80" t="s">
        <v>2288</v>
      </c>
      <c r="B376" s="6" t="s">
        <v>170</v>
      </c>
      <c r="C376" s="6" t="s">
        <v>204</v>
      </c>
      <c r="D376" s="2" t="s">
        <v>1387</v>
      </c>
      <c r="E376" s="2" t="s">
        <v>1571</v>
      </c>
      <c r="F376" s="6" t="s">
        <v>1597</v>
      </c>
      <c r="G376" s="22" t="s">
        <v>1591</v>
      </c>
      <c r="H376" s="2" t="s">
        <v>167</v>
      </c>
      <c r="I376" s="31">
        <v>290</v>
      </c>
      <c r="J376" s="38">
        <v>0.75</v>
      </c>
      <c r="K376" s="100">
        <f t="shared" si="5"/>
        <v>507.5</v>
      </c>
      <c r="L376" s="32" t="s">
        <v>168</v>
      </c>
    </row>
    <row r="377" spans="1:12" x14ac:dyDescent="0.25">
      <c r="A377" s="80" t="s">
        <v>2289</v>
      </c>
      <c r="B377" s="6" t="s">
        <v>170</v>
      </c>
      <c r="C377" s="6" t="s">
        <v>204</v>
      </c>
      <c r="D377" s="2" t="s">
        <v>1387</v>
      </c>
      <c r="E377" s="2" t="s">
        <v>1571</v>
      </c>
      <c r="F377" s="6" t="s">
        <v>1598</v>
      </c>
      <c r="G377" s="22" t="s">
        <v>1591</v>
      </c>
      <c r="H377" s="2" t="s">
        <v>167</v>
      </c>
      <c r="I377" s="31">
        <v>290</v>
      </c>
      <c r="J377" s="38">
        <v>0.75</v>
      </c>
      <c r="K377" s="100">
        <f t="shared" si="5"/>
        <v>507.5</v>
      </c>
      <c r="L377" s="32" t="s">
        <v>168</v>
      </c>
    </row>
    <row r="378" spans="1:12" x14ac:dyDescent="0.25">
      <c r="A378" s="80" t="s">
        <v>2290</v>
      </c>
      <c r="B378" s="6" t="s">
        <v>170</v>
      </c>
      <c r="C378" s="6" t="s">
        <v>1416</v>
      </c>
      <c r="D378" s="2" t="s">
        <v>1387</v>
      </c>
      <c r="E378" s="2" t="s">
        <v>1571</v>
      </c>
      <c r="F378" s="6" t="s">
        <v>1599</v>
      </c>
      <c r="G378" s="22" t="s">
        <v>1600</v>
      </c>
      <c r="H378" s="2" t="s">
        <v>167</v>
      </c>
      <c r="I378" s="31">
        <v>305</v>
      </c>
      <c r="J378" s="38">
        <v>0.75</v>
      </c>
      <c r="K378" s="100">
        <f t="shared" si="5"/>
        <v>533.75</v>
      </c>
      <c r="L378" s="32" t="s">
        <v>168</v>
      </c>
    </row>
    <row r="379" spans="1:12" x14ac:dyDescent="0.25">
      <c r="A379" s="80" t="s">
        <v>2291</v>
      </c>
      <c r="B379" s="6" t="s">
        <v>170</v>
      </c>
      <c r="C379" s="6" t="s">
        <v>1416</v>
      </c>
      <c r="D379" s="2" t="s">
        <v>1387</v>
      </c>
      <c r="E379" s="2" t="s">
        <v>1571</v>
      </c>
      <c r="F379" s="6" t="s">
        <v>1601</v>
      </c>
      <c r="G379" s="22" t="s">
        <v>1600</v>
      </c>
      <c r="H379" s="2" t="s">
        <v>167</v>
      </c>
      <c r="I379" s="31">
        <v>305</v>
      </c>
      <c r="J379" s="38">
        <v>0.75</v>
      </c>
      <c r="K379" s="100">
        <f t="shared" si="5"/>
        <v>533.75</v>
      </c>
      <c r="L379" s="32" t="s">
        <v>168</v>
      </c>
    </row>
    <row r="380" spans="1:12" x14ac:dyDescent="0.25">
      <c r="A380" s="80" t="s">
        <v>2292</v>
      </c>
      <c r="B380" s="6" t="s">
        <v>170</v>
      </c>
      <c r="C380" s="6" t="s">
        <v>1416</v>
      </c>
      <c r="D380" s="2" t="s">
        <v>1387</v>
      </c>
      <c r="E380" s="2" t="s">
        <v>1571</v>
      </c>
      <c r="F380" s="6" t="s">
        <v>1602</v>
      </c>
      <c r="G380" s="22" t="s">
        <v>1600</v>
      </c>
      <c r="H380" s="2" t="s">
        <v>167</v>
      </c>
      <c r="I380" s="31">
        <v>305</v>
      </c>
      <c r="J380" s="38">
        <v>0.75</v>
      </c>
      <c r="K380" s="100">
        <f t="shared" si="5"/>
        <v>533.75</v>
      </c>
      <c r="L380" s="32" t="s">
        <v>168</v>
      </c>
    </row>
    <row r="381" spans="1:12" x14ac:dyDescent="0.25">
      <c r="A381" s="80" t="s">
        <v>2293</v>
      </c>
      <c r="B381" s="6" t="s">
        <v>170</v>
      </c>
      <c r="C381" s="6" t="s">
        <v>1416</v>
      </c>
      <c r="D381" s="2" t="s">
        <v>1387</v>
      </c>
      <c r="E381" s="2" t="s">
        <v>1571</v>
      </c>
      <c r="F381" s="6" t="s">
        <v>1603</v>
      </c>
      <c r="G381" s="22" t="s">
        <v>1600</v>
      </c>
      <c r="H381" s="2" t="s">
        <v>167</v>
      </c>
      <c r="I381" s="31">
        <v>305</v>
      </c>
      <c r="J381" s="38">
        <v>0.75</v>
      </c>
      <c r="K381" s="100">
        <f t="shared" si="5"/>
        <v>533.75</v>
      </c>
      <c r="L381" s="32" t="s">
        <v>168</v>
      </c>
    </row>
    <row r="382" spans="1:12" x14ac:dyDescent="0.25">
      <c r="A382" s="80" t="s">
        <v>2294</v>
      </c>
      <c r="B382" s="6" t="s">
        <v>170</v>
      </c>
      <c r="C382" s="6" t="s">
        <v>1416</v>
      </c>
      <c r="D382" s="2" t="s">
        <v>1387</v>
      </c>
      <c r="E382" s="2" t="s">
        <v>1571</v>
      </c>
      <c r="F382" s="6" t="s">
        <v>1604</v>
      </c>
      <c r="G382" s="22" t="s">
        <v>1600</v>
      </c>
      <c r="H382" s="2" t="s">
        <v>167</v>
      </c>
      <c r="I382" s="31">
        <v>305</v>
      </c>
      <c r="J382" s="38">
        <v>0.75</v>
      </c>
      <c r="K382" s="100">
        <f t="shared" si="5"/>
        <v>533.75</v>
      </c>
      <c r="L382" s="32" t="s">
        <v>168</v>
      </c>
    </row>
    <row r="383" spans="1:12" x14ac:dyDescent="0.25">
      <c r="A383" s="80" t="s">
        <v>2295</v>
      </c>
      <c r="B383" s="6" t="s">
        <v>170</v>
      </c>
      <c r="C383" s="6" t="s">
        <v>1416</v>
      </c>
      <c r="D383" s="2" t="s">
        <v>1387</v>
      </c>
      <c r="E383" s="2" t="s">
        <v>1571</v>
      </c>
      <c r="F383" s="6" t="s">
        <v>1605</v>
      </c>
      <c r="G383" s="22" t="s">
        <v>1600</v>
      </c>
      <c r="H383" s="2" t="s">
        <v>167</v>
      </c>
      <c r="I383" s="31">
        <v>305</v>
      </c>
      <c r="J383" s="38">
        <v>0.75</v>
      </c>
      <c r="K383" s="100">
        <f t="shared" si="5"/>
        <v>533.75</v>
      </c>
      <c r="L383" s="32" t="s">
        <v>168</v>
      </c>
    </row>
    <row r="384" spans="1:12" x14ac:dyDescent="0.25">
      <c r="A384" s="80" t="s">
        <v>2296</v>
      </c>
      <c r="B384" s="6" t="s">
        <v>170</v>
      </c>
      <c r="C384" s="6" t="s">
        <v>1416</v>
      </c>
      <c r="D384" s="2" t="s">
        <v>1387</v>
      </c>
      <c r="E384" s="2" t="s">
        <v>1571</v>
      </c>
      <c r="F384" s="6" t="s">
        <v>1606</v>
      </c>
      <c r="G384" s="22" t="s">
        <v>1600</v>
      </c>
      <c r="H384" s="2" t="s">
        <v>167</v>
      </c>
      <c r="I384" s="31">
        <v>305</v>
      </c>
      <c r="J384" s="38">
        <v>0.75</v>
      </c>
      <c r="K384" s="100">
        <f t="shared" si="5"/>
        <v>533.75</v>
      </c>
      <c r="L384" s="32" t="s">
        <v>168</v>
      </c>
    </row>
    <row r="385" spans="1:12" x14ac:dyDescent="0.25">
      <c r="A385" s="80" t="s">
        <v>2297</v>
      </c>
      <c r="B385" s="6" t="s">
        <v>170</v>
      </c>
      <c r="C385" s="6" t="s">
        <v>1416</v>
      </c>
      <c r="D385" s="2" t="s">
        <v>1387</v>
      </c>
      <c r="E385" s="2" t="s">
        <v>1571</v>
      </c>
      <c r="F385" s="6" t="s">
        <v>1607</v>
      </c>
      <c r="G385" s="22" t="s">
        <v>1600</v>
      </c>
      <c r="H385" s="2" t="s">
        <v>167</v>
      </c>
      <c r="I385" s="31">
        <v>305</v>
      </c>
      <c r="J385" s="38">
        <v>0.75</v>
      </c>
      <c r="K385" s="100">
        <f t="shared" si="5"/>
        <v>533.75</v>
      </c>
      <c r="L385" s="32" t="s">
        <v>168</v>
      </c>
    </row>
    <row r="386" spans="1:12" x14ac:dyDescent="0.25">
      <c r="A386" s="80" t="s">
        <v>2298</v>
      </c>
      <c r="B386" s="6" t="s">
        <v>170</v>
      </c>
      <c r="C386" s="6" t="s">
        <v>204</v>
      </c>
      <c r="D386" s="2" t="s">
        <v>1387</v>
      </c>
      <c r="E386" s="2" t="s">
        <v>1571</v>
      </c>
      <c r="F386" s="6" t="s">
        <v>1608</v>
      </c>
      <c r="G386" s="22" t="s">
        <v>1609</v>
      </c>
      <c r="H386" s="2" t="s">
        <v>167</v>
      </c>
      <c r="I386" s="31">
        <v>465</v>
      </c>
      <c r="J386" s="38">
        <v>0.75</v>
      </c>
      <c r="K386" s="100">
        <f t="shared" si="5"/>
        <v>813.75</v>
      </c>
      <c r="L386" s="32" t="s">
        <v>168</v>
      </c>
    </row>
    <row r="387" spans="1:12" x14ac:dyDescent="0.25">
      <c r="A387" s="80" t="s">
        <v>2299</v>
      </c>
      <c r="B387" s="6" t="s">
        <v>170</v>
      </c>
      <c r="C387" s="6" t="s">
        <v>204</v>
      </c>
      <c r="D387" s="2" t="s">
        <v>1387</v>
      </c>
      <c r="E387" s="2" t="s">
        <v>1571</v>
      </c>
      <c r="F387" s="6" t="s">
        <v>1610</v>
      </c>
      <c r="G387" s="22" t="s">
        <v>1609</v>
      </c>
      <c r="H387" s="2" t="s">
        <v>167</v>
      </c>
      <c r="I387" s="31">
        <v>465</v>
      </c>
      <c r="J387" s="38">
        <v>0.75</v>
      </c>
      <c r="K387" s="100">
        <f t="shared" si="5"/>
        <v>813.75</v>
      </c>
      <c r="L387" s="32" t="s">
        <v>168</v>
      </c>
    </row>
    <row r="388" spans="1:12" x14ac:dyDescent="0.25">
      <c r="A388" s="80" t="s">
        <v>2300</v>
      </c>
      <c r="B388" s="6" t="s">
        <v>170</v>
      </c>
      <c r="C388" s="6" t="s">
        <v>204</v>
      </c>
      <c r="D388" s="2" t="s">
        <v>1387</v>
      </c>
      <c r="E388" s="2" t="s">
        <v>1571</v>
      </c>
      <c r="F388" s="6" t="s">
        <v>1611</v>
      </c>
      <c r="G388" s="22" t="s">
        <v>1609</v>
      </c>
      <c r="H388" s="2" t="s">
        <v>167</v>
      </c>
      <c r="I388" s="31">
        <v>465</v>
      </c>
      <c r="J388" s="38">
        <v>0.75</v>
      </c>
      <c r="K388" s="100">
        <f t="shared" si="5"/>
        <v>813.75</v>
      </c>
      <c r="L388" s="32" t="s">
        <v>168</v>
      </c>
    </row>
    <row r="389" spans="1:12" x14ac:dyDescent="0.25">
      <c r="A389" s="80" t="s">
        <v>2301</v>
      </c>
      <c r="B389" s="6" t="s">
        <v>170</v>
      </c>
      <c r="C389" s="6" t="s">
        <v>204</v>
      </c>
      <c r="D389" s="2" t="s">
        <v>1387</v>
      </c>
      <c r="E389" s="2" t="s">
        <v>1571</v>
      </c>
      <c r="F389" s="6" t="s">
        <v>1612</v>
      </c>
      <c r="G389" s="22" t="s">
        <v>1609</v>
      </c>
      <c r="H389" s="2" t="s">
        <v>167</v>
      </c>
      <c r="I389" s="31">
        <v>465</v>
      </c>
      <c r="J389" s="38">
        <v>0.75</v>
      </c>
      <c r="K389" s="100">
        <f t="shared" si="5"/>
        <v>813.75</v>
      </c>
      <c r="L389" s="32" t="s">
        <v>168</v>
      </c>
    </row>
    <row r="390" spans="1:12" x14ac:dyDescent="0.25">
      <c r="A390" s="80" t="s">
        <v>2302</v>
      </c>
      <c r="B390" s="6" t="s">
        <v>170</v>
      </c>
      <c r="C390" s="6" t="s">
        <v>204</v>
      </c>
      <c r="D390" s="2" t="s">
        <v>1387</v>
      </c>
      <c r="E390" s="2" t="s">
        <v>1571</v>
      </c>
      <c r="F390" s="6" t="s">
        <v>1613</v>
      </c>
      <c r="G390" s="22" t="s">
        <v>1609</v>
      </c>
      <c r="H390" s="2" t="s">
        <v>167</v>
      </c>
      <c r="I390" s="31">
        <v>465</v>
      </c>
      <c r="J390" s="38">
        <v>0.75</v>
      </c>
      <c r="K390" s="100">
        <f t="shared" si="5"/>
        <v>813.75</v>
      </c>
      <c r="L390" s="32" t="s">
        <v>168</v>
      </c>
    </row>
    <row r="391" spans="1:12" x14ac:dyDescent="0.25">
      <c r="A391" s="80" t="s">
        <v>2303</v>
      </c>
      <c r="B391" s="6" t="s">
        <v>170</v>
      </c>
      <c r="C391" s="6" t="s">
        <v>204</v>
      </c>
      <c r="D391" s="2" t="s">
        <v>1387</v>
      </c>
      <c r="E391" s="2" t="s">
        <v>1571</v>
      </c>
      <c r="F391" s="6" t="s">
        <v>1614</v>
      </c>
      <c r="G391" s="22" t="s">
        <v>1609</v>
      </c>
      <c r="H391" s="2" t="s">
        <v>167</v>
      </c>
      <c r="I391" s="31">
        <v>465</v>
      </c>
      <c r="J391" s="38">
        <v>0.75</v>
      </c>
      <c r="K391" s="100">
        <f t="shared" si="5"/>
        <v>813.75</v>
      </c>
      <c r="L391" s="32" t="s">
        <v>168</v>
      </c>
    </row>
    <row r="392" spans="1:12" x14ac:dyDescent="0.25">
      <c r="A392" s="80" t="s">
        <v>2304</v>
      </c>
      <c r="B392" s="6" t="s">
        <v>170</v>
      </c>
      <c r="C392" s="6" t="s">
        <v>204</v>
      </c>
      <c r="D392" s="2" t="s">
        <v>1387</v>
      </c>
      <c r="E392" s="2" t="s">
        <v>1571</v>
      </c>
      <c r="F392" s="6" t="s">
        <v>1615</v>
      </c>
      <c r="G392" s="22" t="s">
        <v>1609</v>
      </c>
      <c r="H392" s="2" t="s">
        <v>167</v>
      </c>
      <c r="I392" s="31">
        <v>465</v>
      </c>
      <c r="J392" s="38">
        <v>0.75</v>
      </c>
      <c r="K392" s="100">
        <f t="shared" si="5"/>
        <v>813.75</v>
      </c>
      <c r="L392" s="32" t="s">
        <v>168</v>
      </c>
    </row>
    <row r="393" spans="1:12" x14ac:dyDescent="0.25">
      <c r="A393" s="80" t="s">
        <v>2305</v>
      </c>
      <c r="B393" s="6" t="s">
        <v>170</v>
      </c>
      <c r="C393" s="6" t="s">
        <v>204</v>
      </c>
      <c r="D393" s="2" t="s">
        <v>1387</v>
      </c>
      <c r="E393" s="2" t="s">
        <v>1571</v>
      </c>
      <c r="F393" s="6" t="s">
        <v>1616</v>
      </c>
      <c r="G393" s="22" t="s">
        <v>1609</v>
      </c>
      <c r="H393" s="2" t="s">
        <v>167</v>
      </c>
      <c r="I393" s="31">
        <v>465</v>
      </c>
      <c r="J393" s="38">
        <v>0.75</v>
      </c>
      <c r="K393" s="100">
        <f t="shared" si="5"/>
        <v>813.75</v>
      </c>
      <c r="L393" s="32" t="s">
        <v>168</v>
      </c>
    </row>
    <row r="394" spans="1:12" x14ac:dyDescent="0.25">
      <c r="A394" s="80" t="s">
        <v>2306</v>
      </c>
      <c r="B394" s="6" t="s">
        <v>170</v>
      </c>
      <c r="C394" s="6" t="s">
        <v>204</v>
      </c>
      <c r="D394" s="2" t="s">
        <v>1387</v>
      </c>
      <c r="E394" s="2" t="s">
        <v>1571</v>
      </c>
      <c r="F394" s="6" t="s">
        <v>1617</v>
      </c>
      <c r="G394" s="22" t="s">
        <v>1618</v>
      </c>
      <c r="H394" s="2" t="s">
        <v>167</v>
      </c>
      <c r="I394" s="31">
        <v>465</v>
      </c>
      <c r="J394" s="38">
        <v>0.75</v>
      </c>
      <c r="K394" s="100">
        <f t="shared" si="5"/>
        <v>813.75</v>
      </c>
      <c r="L394" s="32" t="s">
        <v>168</v>
      </c>
    </row>
    <row r="395" spans="1:12" x14ac:dyDescent="0.25">
      <c r="A395" s="80" t="s">
        <v>2307</v>
      </c>
      <c r="B395" s="6" t="s">
        <v>170</v>
      </c>
      <c r="C395" s="6" t="s">
        <v>204</v>
      </c>
      <c r="D395" s="2" t="s">
        <v>1387</v>
      </c>
      <c r="E395" s="2" t="s">
        <v>1571</v>
      </c>
      <c r="F395" s="6" t="s">
        <v>1619</v>
      </c>
      <c r="G395" s="22" t="s">
        <v>1618</v>
      </c>
      <c r="H395" s="2" t="s">
        <v>167</v>
      </c>
      <c r="I395" s="31">
        <v>465</v>
      </c>
      <c r="J395" s="38">
        <v>0.75</v>
      </c>
      <c r="K395" s="100">
        <f t="shared" si="5"/>
        <v>813.75</v>
      </c>
      <c r="L395" s="32" t="s">
        <v>168</v>
      </c>
    </row>
    <row r="396" spans="1:12" x14ac:dyDescent="0.25">
      <c r="A396" s="80" t="s">
        <v>2308</v>
      </c>
      <c r="B396" s="6" t="s">
        <v>170</v>
      </c>
      <c r="C396" s="6" t="s">
        <v>204</v>
      </c>
      <c r="D396" s="2" t="s">
        <v>1387</v>
      </c>
      <c r="E396" s="2" t="s">
        <v>1571</v>
      </c>
      <c r="F396" s="6" t="s">
        <v>1620</v>
      </c>
      <c r="G396" s="22" t="s">
        <v>1618</v>
      </c>
      <c r="H396" s="2" t="s">
        <v>167</v>
      </c>
      <c r="I396" s="31">
        <v>465</v>
      </c>
      <c r="J396" s="38">
        <v>0.75</v>
      </c>
      <c r="K396" s="100">
        <f t="shared" si="5"/>
        <v>813.75</v>
      </c>
      <c r="L396" s="32" t="s">
        <v>168</v>
      </c>
    </row>
    <row r="397" spans="1:12" x14ac:dyDescent="0.25">
      <c r="A397" s="80" t="s">
        <v>2309</v>
      </c>
      <c r="B397" s="6" t="s">
        <v>170</v>
      </c>
      <c r="C397" s="6" t="s">
        <v>204</v>
      </c>
      <c r="D397" s="2" t="s">
        <v>1387</v>
      </c>
      <c r="E397" s="2" t="s">
        <v>1571</v>
      </c>
      <c r="F397" s="6" t="s">
        <v>1621</v>
      </c>
      <c r="G397" s="22" t="s">
        <v>1618</v>
      </c>
      <c r="H397" s="2" t="s">
        <v>167</v>
      </c>
      <c r="I397" s="31">
        <v>465</v>
      </c>
      <c r="J397" s="38">
        <v>0.75</v>
      </c>
      <c r="K397" s="100">
        <f t="shared" si="5"/>
        <v>813.75</v>
      </c>
      <c r="L397" s="32" t="s">
        <v>168</v>
      </c>
    </row>
    <row r="398" spans="1:12" x14ac:dyDescent="0.25">
      <c r="A398" s="80" t="s">
        <v>2310</v>
      </c>
      <c r="B398" s="6" t="s">
        <v>170</v>
      </c>
      <c r="C398" s="6" t="s">
        <v>204</v>
      </c>
      <c r="D398" s="2" t="s">
        <v>1387</v>
      </c>
      <c r="E398" s="2" t="s">
        <v>1571</v>
      </c>
      <c r="F398" s="6" t="s">
        <v>1622</v>
      </c>
      <c r="G398" s="22" t="s">
        <v>1618</v>
      </c>
      <c r="H398" s="2" t="s">
        <v>167</v>
      </c>
      <c r="I398" s="31">
        <v>465</v>
      </c>
      <c r="J398" s="38">
        <v>0.75</v>
      </c>
      <c r="K398" s="100">
        <f t="shared" si="5"/>
        <v>813.75</v>
      </c>
      <c r="L398" s="32" t="s">
        <v>168</v>
      </c>
    </row>
    <row r="399" spans="1:12" x14ac:dyDescent="0.25">
      <c r="A399" s="80" t="s">
        <v>2311</v>
      </c>
      <c r="B399" s="6" t="s">
        <v>170</v>
      </c>
      <c r="C399" s="6" t="s">
        <v>204</v>
      </c>
      <c r="D399" s="2" t="s">
        <v>1387</v>
      </c>
      <c r="E399" s="2" t="s">
        <v>1571</v>
      </c>
      <c r="F399" s="6" t="s">
        <v>1623</v>
      </c>
      <c r="G399" s="22" t="s">
        <v>1618</v>
      </c>
      <c r="H399" s="2" t="s">
        <v>167</v>
      </c>
      <c r="I399" s="31">
        <v>465</v>
      </c>
      <c r="J399" s="38">
        <v>0.75</v>
      </c>
      <c r="K399" s="100">
        <f t="shared" ref="K399:K462" si="6">I399*1.75</f>
        <v>813.75</v>
      </c>
      <c r="L399" s="32" t="s">
        <v>168</v>
      </c>
    </row>
    <row r="400" spans="1:12" x14ac:dyDescent="0.25">
      <c r="A400" s="80" t="s">
        <v>2312</v>
      </c>
      <c r="B400" s="6" t="s">
        <v>170</v>
      </c>
      <c r="C400" s="6" t="s">
        <v>204</v>
      </c>
      <c r="D400" s="2" t="s">
        <v>1387</v>
      </c>
      <c r="E400" s="2" t="s">
        <v>1571</v>
      </c>
      <c r="F400" s="6" t="s">
        <v>1624</v>
      </c>
      <c r="G400" s="22" t="s">
        <v>1618</v>
      </c>
      <c r="H400" s="2" t="s">
        <v>167</v>
      </c>
      <c r="I400" s="31">
        <v>465</v>
      </c>
      <c r="J400" s="38">
        <v>0.75</v>
      </c>
      <c r="K400" s="100">
        <f t="shared" si="6"/>
        <v>813.75</v>
      </c>
      <c r="L400" s="32" t="s">
        <v>168</v>
      </c>
    </row>
    <row r="401" spans="1:12" x14ac:dyDescent="0.25">
      <c r="A401" s="80" t="s">
        <v>2313</v>
      </c>
      <c r="B401" s="6" t="s">
        <v>170</v>
      </c>
      <c r="C401" s="6" t="s">
        <v>204</v>
      </c>
      <c r="D401" s="2" t="s">
        <v>1387</v>
      </c>
      <c r="E401" s="2" t="s">
        <v>1571</v>
      </c>
      <c r="F401" s="6" t="s">
        <v>1625</v>
      </c>
      <c r="G401" s="22" t="s">
        <v>1626</v>
      </c>
      <c r="H401" s="2" t="s">
        <v>167</v>
      </c>
      <c r="I401" s="31">
        <v>465</v>
      </c>
      <c r="J401" s="38">
        <v>0.75</v>
      </c>
      <c r="K401" s="100">
        <f t="shared" si="6"/>
        <v>813.75</v>
      </c>
      <c r="L401" s="32" t="s">
        <v>168</v>
      </c>
    </row>
    <row r="402" spans="1:12" x14ac:dyDescent="0.25">
      <c r="A402" s="80" t="s">
        <v>2314</v>
      </c>
      <c r="B402" s="6" t="s">
        <v>170</v>
      </c>
      <c r="C402" s="6" t="s">
        <v>1409</v>
      </c>
      <c r="D402" s="2" t="s">
        <v>1410</v>
      </c>
      <c r="E402" s="2" t="s">
        <v>1571</v>
      </c>
      <c r="F402" s="6" t="s">
        <v>1627</v>
      </c>
      <c r="G402" s="22" t="s">
        <v>1626</v>
      </c>
      <c r="H402" s="2" t="s">
        <v>167</v>
      </c>
      <c r="I402" s="31">
        <v>65</v>
      </c>
      <c r="J402" s="38">
        <v>0.75</v>
      </c>
      <c r="K402" s="100">
        <f t="shared" si="6"/>
        <v>113.75</v>
      </c>
      <c r="L402" s="32" t="s">
        <v>168</v>
      </c>
    </row>
    <row r="403" spans="1:12" x14ac:dyDescent="0.25">
      <c r="A403" s="80" t="s">
        <v>2315</v>
      </c>
      <c r="B403" s="6" t="s">
        <v>170</v>
      </c>
      <c r="C403" s="6" t="s">
        <v>1409</v>
      </c>
      <c r="D403" s="2" t="s">
        <v>1410</v>
      </c>
      <c r="E403" s="2" t="s">
        <v>1571</v>
      </c>
      <c r="F403" s="6" t="s">
        <v>1628</v>
      </c>
      <c r="G403" s="22" t="s">
        <v>1626</v>
      </c>
      <c r="H403" s="2" t="s">
        <v>167</v>
      </c>
      <c r="I403" s="31">
        <v>65</v>
      </c>
      <c r="J403" s="38">
        <v>0.75</v>
      </c>
      <c r="K403" s="100">
        <f t="shared" si="6"/>
        <v>113.75</v>
      </c>
      <c r="L403" s="32" t="s">
        <v>168</v>
      </c>
    </row>
    <row r="404" spans="1:12" x14ac:dyDescent="0.25">
      <c r="A404" s="80" t="s">
        <v>2316</v>
      </c>
      <c r="B404" s="6" t="s">
        <v>170</v>
      </c>
      <c r="C404" s="6" t="s">
        <v>1409</v>
      </c>
      <c r="D404" s="2" t="s">
        <v>1410</v>
      </c>
      <c r="E404" s="2" t="s">
        <v>1571</v>
      </c>
      <c r="F404" s="6" t="s">
        <v>1629</v>
      </c>
      <c r="G404" s="22" t="s">
        <v>1626</v>
      </c>
      <c r="H404" s="2" t="s">
        <v>167</v>
      </c>
      <c r="I404" s="31">
        <v>65</v>
      </c>
      <c r="J404" s="38">
        <v>0.75</v>
      </c>
      <c r="K404" s="100">
        <f t="shared" si="6"/>
        <v>113.75</v>
      </c>
      <c r="L404" s="32" t="s">
        <v>168</v>
      </c>
    </row>
    <row r="405" spans="1:12" x14ac:dyDescent="0.25">
      <c r="A405" s="80" t="s">
        <v>2317</v>
      </c>
      <c r="B405" s="6" t="s">
        <v>170</v>
      </c>
      <c r="C405" s="6" t="s">
        <v>1409</v>
      </c>
      <c r="D405" s="2" t="s">
        <v>1410</v>
      </c>
      <c r="E405" s="2" t="s">
        <v>1571</v>
      </c>
      <c r="F405" s="6" t="s">
        <v>1630</v>
      </c>
      <c r="G405" s="22" t="s">
        <v>1626</v>
      </c>
      <c r="H405" s="2" t="s">
        <v>167</v>
      </c>
      <c r="I405" s="31">
        <v>65</v>
      </c>
      <c r="J405" s="38">
        <v>0.75</v>
      </c>
      <c r="K405" s="100">
        <f t="shared" si="6"/>
        <v>113.75</v>
      </c>
      <c r="L405" s="32" t="s">
        <v>168</v>
      </c>
    </row>
    <row r="406" spans="1:12" x14ac:dyDescent="0.25">
      <c r="A406" s="80" t="s">
        <v>2318</v>
      </c>
      <c r="B406" s="6" t="s">
        <v>170</v>
      </c>
      <c r="C406" s="6" t="s">
        <v>1409</v>
      </c>
      <c r="D406" s="2" t="s">
        <v>1410</v>
      </c>
      <c r="E406" s="2" t="s">
        <v>1571</v>
      </c>
      <c r="F406" s="6" t="s">
        <v>1631</v>
      </c>
      <c r="G406" s="22" t="s">
        <v>1626</v>
      </c>
      <c r="H406" s="2" t="s">
        <v>167</v>
      </c>
      <c r="I406" s="31">
        <v>65</v>
      </c>
      <c r="J406" s="38">
        <v>0.75</v>
      </c>
      <c r="K406" s="100">
        <f t="shared" si="6"/>
        <v>113.75</v>
      </c>
      <c r="L406" s="32" t="s">
        <v>168</v>
      </c>
    </row>
    <row r="407" spans="1:12" x14ac:dyDescent="0.25">
      <c r="A407" s="80" t="s">
        <v>2319</v>
      </c>
      <c r="B407" s="6" t="s">
        <v>170</v>
      </c>
      <c r="C407" s="6" t="s">
        <v>1409</v>
      </c>
      <c r="D407" s="2" t="s">
        <v>1410</v>
      </c>
      <c r="E407" s="2" t="s">
        <v>1571</v>
      </c>
      <c r="F407" s="6" t="s">
        <v>1632</v>
      </c>
      <c r="G407" s="22" t="s">
        <v>1626</v>
      </c>
      <c r="H407" s="2" t="s">
        <v>167</v>
      </c>
      <c r="I407" s="31">
        <v>65</v>
      </c>
      <c r="J407" s="38">
        <v>0.75</v>
      </c>
      <c r="K407" s="100">
        <f t="shared" si="6"/>
        <v>113.75</v>
      </c>
      <c r="L407" s="32" t="s">
        <v>168</v>
      </c>
    </row>
    <row r="408" spans="1:12" x14ac:dyDescent="0.25">
      <c r="A408" s="80" t="s">
        <v>2320</v>
      </c>
      <c r="B408" s="6" t="s">
        <v>170</v>
      </c>
      <c r="C408" s="6" t="s">
        <v>1409</v>
      </c>
      <c r="D408" s="2" t="s">
        <v>1410</v>
      </c>
      <c r="E408" s="2" t="s">
        <v>1571</v>
      </c>
      <c r="F408" s="6" t="s">
        <v>1633</v>
      </c>
      <c r="G408" s="22" t="s">
        <v>1626</v>
      </c>
      <c r="H408" s="2" t="s">
        <v>167</v>
      </c>
      <c r="I408" s="31">
        <v>65</v>
      </c>
      <c r="J408" s="38">
        <v>0.75</v>
      </c>
      <c r="K408" s="100">
        <f t="shared" si="6"/>
        <v>113.75</v>
      </c>
      <c r="L408" s="32" t="s">
        <v>168</v>
      </c>
    </row>
    <row r="409" spans="1:12" x14ac:dyDescent="0.25">
      <c r="A409" s="80" t="s">
        <v>2321</v>
      </c>
      <c r="B409" s="6" t="s">
        <v>170</v>
      </c>
      <c r="C409" s="6" t="s">
        <v>1409</v>
      </c>
      <c r="D409" s="2" t="s">
        <v>1410</v>
      </c>
      <c r="E409" s="2" t="s">
        <v>1571</v>
      </c>
      <c r="F409" s="6" t="s">
        <v>1634</v>
      </c>
      <c r="G409" s="22" t="s">
        <v>1626</v>
      </c>
      <c r="H409" s="2" t="s">
        <v>167</v>
      </c>
      <c r="I409" s="31">
        <v>65</v>
      </c>
      <c r="J409" s="38">
        <v>0.75</v>
      </c>
      <c r="K409" s="100">
        <f t="shared" si="6"/>
        <v>113.75</v>
      </c>
      <c r="L409" s="32" t="s">
        <v>168</v>
      </c>
    </row>
    <row r="410" spans="1:12" x14ac:dyDescent="0.25">
      <c r="A410" s="80" t="s">
        <v>2322</v>
      </c>
      <c r="B410" s="6" t="s">
        <v>170</v>
      </c>
      <c r="C410" s="6" t="s">
        <v>1409</v>
      </c>
      <c r="D410" s="2" t="s">
        <v>1410</v>
      </c>
      <c r="E410" s="2" t="s">
        <v>1571</v>
      </c>
      <c r="F410" s="6" t="s">
        <v>1635</v>
      </c>
      <c r="G410" s="22" t="s">
        <v>1636</v>
      </c>
      <c r="H410" s="2" t="s">
        <v>167</v>
      </c>
      <c r="I410" s="31">
        <v>95</v>
      </c>
      <c r="J410" s="38">
        <v>0.75</v>
      </c>
      <c r="K410" s="100">
        <f t="shared" si="6"/>
        <v>166.25</v>
      </c>
      <c r="L410" s="32" t="s">
        <v>168</v>
      </c>
    </row>
    <row r="411" spans="1:12" x14ac:dyDescent="0.25">
      <c r="A411" s="80" t="s">
        <v>2323</v>
      </c>
      <c r="B411" s="6" t="s">
        <v>170</v>
      </c>
      <c r="C411" s="6" t="s">
        <v>1409</v>
      </c>
      <c r="D411" s="2" t="s">
        <v>1410</v>
      </c>
      <c r="E411" s="2" t="s">
        <v>1571</v>
      </c>
      <c r="F411" s="6" t="s">
        <v>1637</v>
      </c>
      <c r="G411" s="22" t="s">
        <v>1636</v>
      </c>
      <c r="H411" s="2" t="s">
        <v>167</v>
      </c>
      <c r="I411" s="31">
        <v>95</v>
      </c>
      <c r="J411" s="38">
        <v>0.75</v>
      </c>
      <c r="K411" s="100">
        <f t="shared" si="6"/>
        <v>166.25</v>
      </c>
      <c r="L411" s="32" t="s">
        <v>168</v>
      </c>
    </row>
    <row r="412" spans="1:12" x14ac:dyDescent="0.25">
      <c r="A412" s="80" t="s">
        <v>2324</v>
      </c>
      <c r="B412" s="6" t="s">
        <v>170</v>
      </c>
      <c r="C412" s="6" t="s">
        <v>1409</v>
      </c>
      <c r="D412" s="2" t="s">
        <v>1410</v>
      </c>
      <c r="E412" s="2" t="s">
        <v>1571</v>
      </c>
      <c r="F412" s="6" t="s">
        <v>1638</v>
      </c>
      <c r="G412" s="22" t="s">
        <v>1636</v>
      </c>
      <c r="H412" s="2" t="s">
        <v>167</v>
      </c>
      <c r="I412" s="31">
        <v>95</v>
      </c>
      <c r="J412" s="38">
        <v>0.75</v>
      </c>
      <c r="K412" s="100">
        <f t="shared" si="6"/>
        <v>166.25</v>
      </c>
      <c r="L412" s="32" t="s">
        <v>168</v>
      </c>
    </row>
    <row r="413" spans="1:12" x14ac:dyDescent="0.25">
      <c r="A413" s="80" t="s">
        <v>2325</v>
      </c>
      <c r="B413" s="6" t="s">
        <v>170</v>
      </c>
      <c r="C413" s="6" t="s">
        <v>1409</v>
      </c>
      <c r="D413" s="2" t="s">
        <v>1410</v>
      </c>
      <c r="E413" s="2" t="s">
        <v>1571</v>
      </c>
      <c r="F413" s="6" t="s">
        <v>1639</v>
      </c>
      <c r="G413" s="22" t="s">
        <v>1636</v>
      </c>
      <c r="H413" s="2" t="s">
        <v>167</v>
      </c>
      <c r="I413" s="31">
        <v>95</v>
      </c>
      <c r="J413" s="38">
        <v>0.75</v>
      </c>
      <c r="K413" s="100">
        <f t="shared" si="6"/>
        <v>166.25</v>
      </c>
      <c r="L413" s="32" t="s">
        <v>168</v>
      </c>
    </row>
    <row r="414" spans="1:12" x14ac:dyDescent="0.25">
      <c r="A414" s="80" t="s">
        <v>2326</v>
      </c>
      <c r="B414" s="6" t="s">
        <v>170</v>
      </c>
      <c r="C414" s="6" t="s">
        <v>1409</v>
      </c>
      <c r="D414" s="2" t="s">
        <v>1410</v>
      </c>
      <c r="E414" s="2" t="s">
        <v>1571</v>
      </c>
      <c r="F414" s="6" t="s">
        <v>1640</v>
      </c>
      <c r="G414" s="22" t="s">
        <v>1636</v>
      </c>
      <c r="H414" s="2" t="s">
        <v>167</v>
      </c>
      <c r="I414" s="31">
        <v>95</v>
      </c>
      <c r="J414" s="38">
        <v>0.75</v>
      </c>
      <c r="K414" s="100">
        <f t="shared" si="6"/>
        <v>166.25</v>
      </c>
      <c r="L414" s="32" t="s">
        <v>168</v>
      </c>
    </row>
    <row r="415" spans="1:12" x14ac:dyDescent="0.25">
      <c r="A415" s="80" t="s">
        <v>2327</v>
      </c>
      <c r="B415" s="6" t="s">
        <v>170</v>
      </c>
      <c r="C415" s="6" t="s">
        <v>1409</v>
      </c>
      <c r="D415" s="2" t="s">
        <v>1410</v>
      </c>
      <c r="E415" s="2" t="s">
        <v>1571</v>
      </c>
      <c r="F415" s="6" t="s">
        <v>1641</v>
      </c>
      <c r="G415" s="22" t="s">
        <v>1636</v>
      </c>
      <c r="H415" s="2" t="s">
        <v>167</v>
      </c>
      <c r="I415" s="31">
        <v>95</v>
      </c>
      <c r="J415" s="38">
        <v>0.75</v>
      </c>
      <c r="K415" s="100">
        <f t="shared" si="6"/>
        <v>166.25</v>
      </c>
      <c r="L415" s="32" t="s">
        <v>168</v>
      </c>
    </row>
    <row r="416" spans="1:12" x14ac:dyDescent="0.25">
      <c r="A416" s="80" t="s">
        <v>2328</v>
      </c>
      <c r="B416" s="6" t="s">
        <v>170</v>
      </c>
      <c r="C416" s="6" t="s">
        <v>1409</v>
      </c>
      <c r="D416" s="2" t="s">
        <v>1410</v>
      </c>
      <c r="E416" s="2" t="s">
        <v>1571</v>
      </c>
      <c r="F416" s="6" t="s">
        <v>1642</v>
      </c>
      <c r="G416" s="22" t="s">
        <v>1636</v>
      </c>
      <c r="H416" s="2" t="s">
        <v>167</v>
      </c>
      <c r="I416" s="31">
        <v>95</v>
      </c>
      <c r="J416" s="38">
        <v>0.75</v>
      </c>
      <c r="K416" s="100">
        <f t="shared" si="6"/>
        <v>166.25</v>
      </c>
      <c r="L416" s="32" t="s">
        <v>168</v>
      </c>
    </row>
    <row r="417" spans="1:12" x14ac:dyDescent="0.25">
      <c r="A417" s="80" t="s">
        <v>2329</v>
      </c>
      <c r="B417" s="6" t="s">
        <v>170</v>
      </c>
      <c r="C417" s="6" t="s">
        <v>1409</v>
      </c>
      <c r="D417" s="2" t="s">
        <v>1410</v>
      </c>
      <c r="E417" s="2" t="s">
        <v>1571</v>
      </c>
      <c r="F417" s="6" t="s">
        <v>1643</v>
      </c>
      <c r="G417" s="22" t="s">
        <v>1636</v>
      </c>
      <c r="H417" s="2" t="s">
        <v>167</v>
      </c>
      <c r="I417" s="31">
        <v>95</v>
      </c>
      <c r="J417" s="38">
        <v>0.75</v>
      </c>
      <c r="K417" s="100">
        <f t="shared" si="6"/>
        <v>166.25</v>
      </c>
      <c r="L417" s="32" t="s">
        <v>168</v>
      </c>
    </row>
    <row r="418" spans="1:12" x14ac:dyDescent="0.25">
      <c r="A418" s="80" t="s">
        <v>2330</v>
      </c>
      <c r="B418" s="6" t="s">
        <v>145</v>
      </c>
      <c r="C418" s="6" t="s">
        <v>645</v>
      </c>
      <c r="D418" s="2" t="s">
        <v>1644</v>
      </c>
      <c r="E418" s="2" t="s">
        <v>1645</v>
      </c>
      <c r="F418" s="6" t="s">
        <v>1646</v>
      </c>
      <c r="G418" s="2" t="s">
        <v>1647</v>
      </c>
      <c r="H418" s="2" t="s">
        <v>167</v>
      </c>
      <c r="I418" s="31">
        <v>13.99</v>
      </c>
      <c r="J418" s="38">
        <v>0.75</v>
      </c>
      <c r="K418" s="100">
        <f t="shared" si="6"/>
        <v>24.482500000000002</v>
      </c>
      <c r="L418" s="32" t="s">
        <v>394</v>
      </c>
    </row>
    <row r="419" spans="1:12" x14ac:dyDescent="0.25">
      <c r="A419" s="80" t="s">
        <v>2331</v>
      </c>
      <c r="B419" s="6" t="s">
        <v>145</v>
      </c>
      <c r="C419" s="6" t="s">
        <v>645</v>
      </c>
      <c r="D419" s="2" t="s">
        <v>1644</v>
      </c>
      <c r="E419" s="2" t="s">
        <v>1645</v>
      </c>
      <c r="F419" s="6" t="s">
        <v>1648</v>
      </c>
      <c r="G419" s="2" t="s">
        <v>1647</v>
      </c>
      <c r="H419" s="2" t="s">
        <v>167</v>
      </c>
      <c r="I419" s="31">
        <v>13.99</v>
      </c>
      <c r="J419" s="38">
        <v>0.75</v>
      </c>
      <c r="K419" s="100">
        <f t="shared" si="6"/>
        <v>24.482500000000002</v>
      </c>
      <c r="L419" s="32" t="s">
        <v>394</v>
      </c>
    </row>
    <row r="420" spans="1:12" x14ac:dyDescent="0.25">
      <c r="A420" s="80" t="s">
        <v>2332</v>
      </c>
      <c r="B420" s="6" t="s">
        <v>145</v>
      </c>
      <c r="C420" s="6" t="s">
        <v>645</v>
      </c>
      <c r="D420" s="2" t="s">
        <v>1644</v>
      </c>
      <c r="E420" s="2" t="s">
        <v>1645</v>
      </c>
      <c r="F420" s="6" t="s">
        <v>1649</v>
      </c>
      <c r="G420" s="2" t="s">
        <v>1647</v>
      </c>
      <c r="H420" s="2" t="s">
        <v>167</v>
      </c>
      <c r="I420" s="31">
        <v>13.99</v>
      </c>
      <c r="J420" s="38">
        <v>0.75</v>
      </c>
      <c r="K420" s="100">
        <f t="shared" si="6"/>
        <v>24.482500000000002</v>
      </c>
      <c r="L420" s="32" t="s">
        <v>394</v>
      </c>
    </row>
    <row r="421" spans="1:12" x14ac:dyDescent="0.25">
      <c r="A421" s="80" t="s">
        <v>2333</v>
      </c>
      <c r="B421" s="6" t="s">
        <v>145</v>
      </c>
      <c r="C421" s="6" t="s">
        <v>645</v>
      </c>
      <c r="D421" s="2" t="s">
        <v>1644</v>
      </c>
      <c r="E421" s="2" t="s">
        <v>1645</v>
      </c>
      <c r="F421" s="6" t="s">
        <v>1650</v>
      </c>
      <c r="G421" s="2" t="s">
        <v>1647</v>
      </c>
      <c r="H421" s="2" t="s">
        <v>167</v>
      </c>
      <c r="I421" s="31">
        <v>13.99</v>
      </c>
      <c r="J421" s="38">
        <v>0.75</v>
      </c>
      <c r="K421" s="100">
        <f t="shared" si="6"/>
        <v>24.482500000000002</v>
      </c>
      <c r="L421" s="32" t="s">
        <v>394</v>
      </c>
    </row>
    <row r="422" spans="1:12" x14ac:dyDescent="0.25">
      <c r="A422" s="80" t="s">
        <v>2334</v>
      </c>
      <c r="B422" s="6" t="s">
        <v>145</v>
      </c>
      <c r="C422" s="6" t="s">
        <v>645</v>
      </c>
      <c r="D422" s="2" t="s">
        <v>1644</v>
      </c>
      <c r="E422" s="2" t="s">
        <v>1645</v>
      </c>
      <c r="F422" s="6" t="s">
        <v>1651</v>
      </c>
      <c r="G422" s="2" t="s">
        <v>1647</v>
      </c>
      <c r="H422" s="2" t="s">
        <v>167</v>
      </c>
      <c r="I422" s="31">
        <v>13.99</v>
      </c>
      <c r="J422" s="38">
        <v>0.75</v>
      </c>
      <c r="K422" s="100">
        <f t="shared" si="6"/>
        <v>24.482500000000002</v>
      </c>
      <c r="L422" s="32" t="s">
        <v>394</v>
      </c>
    </row>
    <row r="423" spans="1:12" x14ac:dyDescent="0.25">
      <c r="A423" s="80" t="s">
        <v>2335</v>
      </c>
      <c r="B423" s="6" t="s">
        <v>145</v>
      </c>
      <c r="C423" s="6" t="s">
        <v>645</v>
      </c>
      <c r="D423" s="2" t="s">
        <v>1644</v>
      </c>
      <c r="E423" s="2" t="s">
        <v>1645</v>
      </c>
      <c r="F423" s="6" t="s">
        <v>1652</v>
      </c>
      <c r="G423" s="2" t="s">
        <v>1647</v>
      </c>
      <c r="H423" s="2" t="s">
        <v>167</v>
      </c>
      <c r="I423" s="31">
        <v>13.99</v>
      </c>
      <c r="J423" s="38">
        <v>0.75</v>
      </c>
      <c r="K423" s="100">
        <f t="shared" si="6"/>
        <v>24.482500000000002</v>
      </c>
      <c r="L423" s="32" t="s">
        <v>394</v>
      </c>
    </row>
    <row r="424" spans="1:12" x14ac:dyDescent="0.25">
      <c r="A424" s="80" t="s">
        <v>2336</v>
      </c>
      <c r="B424" s="6" t="s">
        <v>145</v>
      </c>
      <c r="C424" s="6" t="s">
        <v>645</v>
      </c>
      <c r="D424" s="2" t="s">
        <v>1644</v>
      </c>
      <c r="E424" s="2" t="s">
        <v>1645</v>
      </c>
      <c r="F424" s="6" t="s">
        <v>1653</v>
      </c>
      <c r="G424" s="2" t="s">
        <v>1647</v>
      </c>
      <c r="H424" s="2" t="s">
        <v>167</v>
      </c>
      <c r="I424" s="31">
        <v>13.99</v>
      </c>
      <c r="J424" s="38">
        <v>0.75</v>
      </c>
      <c r="K424" s="100">
        <f t="shared" si="6"/>
        <v>24.482500000000002</v>
      </c>
      <c r="L424" s="32" t="s">
        <v>394</v>
      </c>
    </row>
    <row r="425" spans="1:12" x14ac:dyDescent="0.25">
      <c r="A425" s="80" t="s">
        <v>2337</v>
      </c>
      <c r="B425" s="6" t="s">
        <v>145</v>
      </c>
      <c r="C425" s="6" t="s">
        <v>645</v>
      </c>
      <c r="D425" s="2" t="s">
        <v>1644</v>
      </c>
      <c r="E425" s="2" t="s">
        <v>1645</v>
      </c>
      <c r="F425" s="6" t="s">
        <v>1654</v>
      </c>
      <c r="G425" s="2" t="s">
        <v>1647</v>
      </c>
      <c r="H425" s="2" t="s">
        <v>167</v>
      </c>
      <c r="I425" s="31">
        <v>13.99</v>
      </c>
      <c r="J425" s="38">
        <v>0.75</v>
      </c>
      <c r="K425" s="100">
        <f t="shared" si="6"/>
        <v>24.482500000000002</v>
      </c>
      <c r="L425" s="32" t="s">
        <v>394</v>
      </c>
    </row>
    <row r="426" spans="1:12" x14ac:dyDescent="0.25">
      <c r="A426" s="80" t="s">
        <v>2338</v>
      </c>
      <c r="B426" s="6" t="s">
        <v>145</v>
      </c>
      <c r="C426" s="6" t="s">
        <v>645</v>
      </c>
      <c r="D426" s="2" t="s">
        <v>1644</v>
      </c>
      <c r="E426" s="2" t="s">
        <v>1645</v>
      </c>
      <c r="F426" s="6" t="s">
        <v>1655</v>
      </c>
      <c r="G426" s="2" t="s">
        <v>1647</v>
      </c>
      <c r="H426" s="2" t="s">
        <v>167</v>
      </c>
      <c r="I426" s="31">
        <v>13.99</v>
      </c>
      <c r="J426" s="38">
        <v>0.75</v>
      </c>
      <c r="K426" s="100">
        <f t="shared" si="6"/>
        <v>24.482500000000002</v>
      </c>
      <c r="L426" s="32" t="s">
        <v>394</v>
      </c>
    </row>
    <row r="427" spans="1:12" x14ac:dyDescent="0.25">
      <c r="A427" s="80" t="s">
        <v>2339</v>
      </c>
      <c r="B427" s="6" t="s">
        <v>145</v>
      </c>
      <c r="C427" s="6" t="s">
        <v>645</v>
      </c>
      <c r="D427" s="2" t="s">
        <v>1644</v>
      </c>
      <c r="E427" s="2" t="s">
        <v>1645</v>
      </c>
      <c r="F427" s="6" t="s">
        <v>1656</v>
      </c>
      <c r="G427" s="2" t="s">
        <v>1647</v>
      </c>
      <c r="H427" s="2" t="s">
        <v>167</v>
      </c>
      <c r="I427" s="31">
        <v>13.99</v>
      </c>
      <c r="J427" s="38">
        <v>0.75</v>
      </c>
      <c r="K427" s="100">
        <f t="shared" si="6"/>
        <v>24.482500000000002</v>
      </c>
      <c r="L427" s="32" t="s">
        <v>394</v>
      </c>
    </row>
    <row r="428" spans="1:12" x14ac:dyDescent="0.25">
      <c r="A428" s="80" t="s">
        <v>2340</v>
      </c>
      <c r="B428" s="6" t="s">
        <v>145</v>
      </c>
      <c r="C428" s="6" t="s">
        <v>645</v>
      </c>
      <c r="D428" s="2" t="s">
        <v>1644</v>
      </c>
      <c r="E428" s="2" t="s">
        <v>1645</v>
      </c>
      <c r="F428" s="6" t="s">
        <v>1657</v>
      </c>
      <c r="G428" s="2" t="s">
        <v>1647</v>
      </c>
      <c r="H428" s="2" t="s">
        <v>167</v>
      </c>
      <c r="I428" s="31">
        <v>13.99</v>
      </c>
      <c r="J428" s="38">
        <v>0.75</v>
      </c>
      <c r="K428" s="100">
        <f t="shared" si="6"/>
        <v>24.482500000000002</v>
      </c>
      <c r="L428" s="32" t="s">
        <v>394</v>
      </c>
    </row>
    <row r="429" spans="1:12" x14ac:dyDescent="0.25">
      <c r="A429" s="80" t="s">
        <v>2341</v>
      </c>
      <c r="B429" s="6" t="s">
        <v>145</v>
      </c>
      <c r="C429" s="6" t="s">
        <v>645</v>
      </c>
      <c r="D429" s="2" t="s">
        <v>1644</v>
      </c>
      <c r="E429" s="2" t="s">
        <v>1645</v>
      </c>
      <c r="F429" s="6" t="s">
        <v>1658</v>
      </c>
      <c r="G429" s="2" t="s">
        <v>1647</v>
      </c>
      <c r="H429" s="2" t="s">
        <v>167</v>
      </c>
      <c r="I429" s="31">
        <v>13.99</v>
      </c>
      <c r="J429" s="38">
        <v>0.75</v>
      </c>
      <c r="K429" s="100">
        <f t="shared" si="6"/>
        <v>24.482500000000002</v>
      </c>
      <c r="L429" s="32" t="s">
        <v>394</v>
      </c>
    </row>
    <row r="430" spans="1:12" x14ac:dyDescent="0.25">
      <c r="A430" s="80" t="s">
        <v>2342</v>
      </c>
      <c r="B430" s="6" t="s">
        <v>145</v>
      </c>
      <c r="C430" s="6" t="s">
        <v>645</v>
      </c>
      <c r="D430" s="2" t="s">
        <v>1644</v>
      </c>
      <c r="E430" s="2" t="s">
        <v>1645</v>
      </c>
      <c r="F430" s="6" t="s">
        <v>1659</v>
      </c>
      <c r="G430" s="2" t="s">
        <v>1647</v>
      </c>
      <c r="H430" s="2" t="s">
        <v>167</v>
      </c>
      <c r="I430" s="31">
        <v>13.99</v>
      </c>
      <c r="J430" s="38">
        <v>0.75</v>
      </c>
      <c r="K430" s="100">
        <f t="shared" si="6"/>
        <v>24.482500000000002</v>
      </c>
      <c r="L430" s="32" t="s">
        <v>394</v>
      </c>
    </row>
    <row r="431" spans="1:12" x14ac:dyDescent="0.25">
      <c r="A431" s="80" t="s">
        <v>2343</v>
      </c>
      <c r="B431" s="6" t="s">
        <v>145</v>
      </c>
      <c r="C431" s="6" t="s">
        <v>645</v>
      </c>
      <c r="D431" s="2" t="s">
        <v>1644</v>
      </c>
      <c r="E431" s="2" t="s">
        <v>1645</v>
      </c>
      <c r="F431" s="6" t="s">
        <v>1660</v>
      </c>
      <c r="G431" s="2" t="s">
        <v>1647</v>
      </c>
      <c r="H431" s="2" t="s">
        <v>167</v>
      </c>
      <c r="I431" s="31">
        <v>13.99</v>
      </c>
      <c r="J431" s="38">
        <v>0.75</v>
      </c>
      <c r="K431" s="100">
        <f t="shared" si="6"/>
        <v>24.482500000000002</v>
      </c>
      <c r="L431" s="32" t="s">
        <v>394</v>
      </c>
    </row>
    <row r="432" spans="1:12" x14ac:dyDescent="0.25">
      <c r="A432" s="80" t="s">
        <v>2344</v>
      </c>
      <c r="B432" s="6" t="s">
        <v>145</v>
      </c>
      <c r="C432" s="6" t="s">
        <v>645</v>
      </c>
      <c r="D432" s="2" t="s">
        <v>1644</v>
      </c>
      <c r="E432" s="2" t="s">
        <v>1645</v>
      </c>
      <c r="F432" s="6" t="s">
        <v>1661</v>
      </c>
      <c r="G432" s="2" t="s">
        <v>1647</v>
      </c>
      <c r="H432" s="2" t="s">
        <v>167</v>
      </c>
      <c r="I432" s="31">
        <v>13.99</v>
      </c>
      <c r="J432" s="38">
        <v>0.75</v>
      </c>
      <c r="K432" s="100">
        <f t="shared" si="6"/>
        <v>24.482500000000002</v>
      </c>
      <c r="L432" s="32" t="s">
        <v>394</v>
      </c>
    </row>
    <row r="433" spans="1:12" x14ac:dyDescent="0.25">
      <c r="A433" s="80" t="s">
        <v>2345</v>
      </c>
      <c r="B433" s="6" t="s">
        <v>145</v>
      </c>
      <c r="C433" s="6" t="s">
        <v>645</v>
      </c>
      <c r="D433" s="2" t="s">
        <v>1644</v>
      </c>
      <c r="E433" s="2" t="s">
        <v>1645</v>
      </c>
      <c r="F433" s="6" t="s">
        <v>1662</v>
      </c>
      <c r="G433" s="2" t="s">
        <v>1647</v>
      </c>
      <c r="H433" s="2" t="s">
        <v>167</v>
      </c>
      <c r="I433" s="31">
        <v>13.99</v>
      </c>
      <c r="J433" s="38">
        <v>0.75</v>
      </c>
      <c r="K433" s="100">
        <f t="shared" si="6"/>
        <v>24.482500000000002</v>
      </c>
      <c r="L433" s="32" t="s">
        <v>394</v>
      </c>
    </row>
    <row r="434" spans="1:12" x14ac:dyDescent="0.25">
      <c r="A434" s="80" t="s">
        <v>2346</v>
      </c>
      <c r="B434" s="6" t="s">
        <v>145</v>
      </c>
      <c r="C434" s="6" t="s">
        <v>645</v>
      </c>
      <c r="D434" s="2" t="s">
        <v>1644</v>
      </c>
      <c r="E434" s="2" t="s">
        <v>1663</v>
      </c>
      <c r="F434" s="28" t="s">
        <v>1664</v>
      </c>
      <c r="G434" s="22" t="s">
        <v>1665</v>
      </c>
      <c r="H434" s="2" t="s">
        <v>167</v>
      </c>
      <c r="I434" s="31">
        <v>6.57</v>
      </c>
      <c r="J434" s="38">
        <v>0.75</v>
      </c>
      <c r="K434" s="100">
        <f t="shared" si="6"/>
        <v>11.4975</v>
      </c>
      <c r="L434" s="32" t="s">
        <v>394</v>
      </c>
    </row>
    <row r="435" spans="1:12" x14ac:dyDescent="0.25">
      <c r="A435" s="80" t="s">
        <v>2347</v>
      </c>
      <c r="B435" s="6" t="s">
        <v>145</v>
      </c>
      <c r="C435" s="6" t="s">
        <v>645</v>
      </c>
      <c r="D435" s="2" t="s">
        <v>1644</v>
      </c>
      <c r="E435" s="2" t="s">
        <v>1663</v>
      </c>
      <c r="F435" s="28" t="s">
        <v>1666</v>
      </c>
      <c r="G435" s="22" t="s">
        <v>1665</v>
      </c>
      <c r="H435" s="2" t="s">
        <v>167</v>
      </c>
      <c r="I435" s="31">
        <v>6.57</v>
      </c>
      <c r="J435" s="38">
        <v>0.75</v>
      </c>
      <c r="K435" s="100">
        <f t="shared" si="6"/>
        <v>11.4975</v>
      </c>
      <c r="L435" s="32" t="s">
        <v>394</v>
      </c>
    </row>
    <row r="436" spans="1:12" x14ac:dyDescent="0.25">
      <c r="A436" s="80" t="s">
        <v>2348</v>
      </c>
      <c r="B436" s="6" t="s">
        <v>145</v>
      </c>
      <c r="C436" s="6" t="s">
        <v>645</v>
      </c>
      <c r="D436" s="2" t="s">
        <v>1644</v>
      </c>
      <c r="E436" s="2" t="s">
        <v>1663</v>
      </c>
      <c r="F436" s="28" t="s">
        <v>1667</v>
      </c>
      <c r="G436" s="22" t="s">
        <v>1665</v>
      </c>
      <c r="H436" s="2" t="s">
        <v>167</v>
      </c>
      <c r="I436" s="31">
        <v>6.57</v>
      </c>
      <c r="J436" s="38">
        <v>0.75</v>
      </c>
      <c r="K436" s="100">
        <f t="shared" si="6"/>
        <v>11.4975</v>
      </c>
      <c r="L436" s="32" t="s">
        <v>394</v>
      </c>
    </row>
    <row r="437" spans="1:12" x14ac:dyDescent="0.25">
      <c r="A437" s="80" t="s">
        <v>2349</v>
      </c>
      <c r="B437" s="6" t="s">
        <v>145</v>
      </c>
      <c r="C437" s="6" t="s">
        <v>645</v>
      </c>
      <c r="D437" s="2" t="s">
        <v>1644</v>
      </c>
      <c r="E437" s="2" t="s">
        <v>1663</v>
      </c>
      <c r="F437" s="28" t="s">
        <v>1668</v>
      </c>
      <c r="G437" s="22" t="s">
        <v>1665</v>
      </c>
      <c r="H437" s="2" t="s">
        <v>167</v>
      </c>
      <c r="I437" s="31">
        <v>6.57</v>
      </c>
      <c r="J437" s="38">
        <v>0.75</v>
      </c>
      <c r="K437" s="100">
        <f t="shared" si="6"/>
        <v>11.4975</v>
      </c>
      <c r="L437" s="32" t="s">
        <v>394</v>
      </c>
    </row>
    <row r="438" spans="1:12" x14ac:dyDescent="0.25">
      <c r="A438" s="80" t="s">
        <v>2350</v>
      </c>
      <c r="B438" s="6" t="s">
        <v>145</v>
      </c>
      <c r="C438" s="6" t="s">
        <v>645</v>
      </c>
      <c r="D438" s="2" t="s">
        <v>1644</v>
      </c>
      <c r="E438" s="2" t="s">
        <v>1663</v>
      </c>
      <c r="F438" s="28" t="s">
        <v>1669</v>
      </c>
      <c r="G438" s="22" t="s">
        <v>1665</v>
      </c>
      <c r="H438" s="2" t="s">
        <v>167</v>
      </c>
      <c r="I438" s="31">
        <v>6.57</v>
      </c>
      <c r="J438" s="38">
        <v>0.75</v>
      </c>
      <c r="K438" s="100">
        <f t="shared" si="6"/>
        <v>11.4975</v>
      </c>
      <c r="L438" s="32" t="s">
        <v>394</v>
      </c>
    </row>
    <row r="439" spans="1:12" x14ac:dyDescent="0.25">
      <c r="A439" s="80" t="s">
        <v>2351</v>
      </c>
      <c r="B439" s="6" t="s">
        <v>145</v>
      </c>
      <c r="C439" s="6" t="s">
        <v>645</v>
      </c>
      <c r="D439" s="2" t="s">
        <v>1644</v>
      </c>
      <c r="E439" s="2" t="s">
        <v>1663</v>
      </c>
      <c r="F439" s="28" t="s">
        <v>1670</v>
      </c>
      <c r="G439" s="22" t="s">
        <v>1665</v>
      </c>
      <c r="H439" s="2" t="s">
        <v>167</v>
      </c>
      <c r="I439" s="31">
        <v>6.57</v>
      </c>
      <c r="J439" s="38">
        <v>0.75</v>
      </c>
      <c r="K439" s="100">
        <f t="shared" si="6"/>
        <v>11.4975</v>
      </c>
      <c r="L439" s="32" t="s">
        <v>394</v>
      </c>
    </row>
    <row r="440" spans="1:12" x14ac:dyDescent="0.25">
      <c r="A440" s="80" t="s">
        <v>2352</v>
      </c>
      <c r="B440" s="6" t="s">
        <v>145</v>
      </c>
      <c r="C440" s="6" t="s">
        <v>645</v>
      </c>
      <c r="D440" s="2" t="s">
        <v>1644</v>
      </c>
      <c r="E440" s="39" t="s">
        <v>1663</v>
      </c>
      <c r="F440" s="28" t="s">
        <v>1671</v>
      </c>
      <c r="G440" s="22" t="s">
        <v>1665</v>
      </c>
      <c r="H440" s="2" t="s">
        <v>167</v>
      </c>
      <c r="I440" s="31">
        <v>6.57</v>
      </c>
      <c r="J440" s="38">
        <v>0.75</v>
      </c>
      <c r="K440" s="100">
        <f t="shared" si="6"/>
        <v>11.4975</v>
      </c>
      <c r="L440" s="32" t="s">
        <v>394</v>
      </c>
    </row>
    <row r="441" spans="1:12" x14ac:dyDescent="0.25">
      <c r="A441" s="80" t="s">
        <v>2353</v>
      </c>
      <c r="B441" s="6" t="s">
        <v>145</v>
      </c>
      <c r="C441" s="6" t="s">
        <v>645</v>
      </c>
      <c r="D441" s="2" t="s">
        <v>1644</v>
      </c>
      <c r="E441" s="39" t="s">
        <v>1663</v>
      </c>
      <c r="F441" s="28" t="s">
        <v>1672</v>
      </c>
      <c r="G441" s="22" t="s">
        <v>1665</v>
      </c>
      <c r="H441" s="2" t="s">
        <v>167</v>
      </c>
      <c r="I441" s="31">
        <v>6.57</v>
      </c>
      <c r="J441" s="38">
        <v>0.75</v>
      </c>
      <c r="K441" s="100">
        <f t="shared" si="6"/>
        <v>11.4975</v>
      </c>
      <c r="L441" s="32" t="s">
        <v>394</v>
      </c>
    </row>
    <row r="442" spans="1:12" x14ac:dyDescent="0.25">
      <c r="A442" s="80" t="s">
        <v>2354</v>
      </c>
      <c r="B442" s="6" t="s">
        <v>145</v>
      </c>
      <c r="C442" s="6" t="s">
        <v>645</v>
      </c>
      <c r="D442" s="2" t="s">
        <v>1644</v>
      </c>
      <c r="E442" s="39" t="s">
        <v>1663</v>
      </c>
      <c r="F442" s="28" t="s">
        <v>1673</v>
      </c>
      <c r="G442" s="22" t="s">
        <v>1665</v>
      </c>
      <c r="H442" s="2" t="s">
        <v>167</v>
      </c>
      <c r="I442" s="31">
        <v>6.57</v>
      </c>
      <c r="J442" s="38">
        <v>0.75</v>
      </c>
      <c r="K442" s="100">
        <f t="shared" si="6"/>
        <v>11.4975</v>
      </c>
      <c r="L442" s="32" t="s">
        <v>394</v>
      </c>
    </row>
    <row r="443" spans="1:12" x14ac:dyDescent="0.25">
      <c r="A443" s="80" t="s">
        <v>2355</v>
      </c>
      <c r="B443" s="6" t="s">
        <v>145</v>
      </c>
      <c r="C443" s="6" t="s">
        <v>645</v>
      </c>
      <c r="D443" s="2" t="s">
        <v>1644</v>
      </c>
      <c r="E443" s="39" t="s">
        <v>1663</v>
      </c>
      <c r="F443" s="28" t="s">
        <v>1674</v>
      </c>
      <c r="G443" s="22" t="s">
        <v>1665</v>
      </c>
      <c r="H443" s="2" t="s">
        <v>167</v>
      </c>
      <c r="I443" s="31">
        <v>6.57</v>
      </c>
      <c r="J443" s="38">
        <v>0.75</v>
      </c>
      <c r="K443" s="100">
        <f t="shared" si="6"/>
        <v>11.4975</v>
      </c>
      <c r="L443" s="32" t="s">
        <v>394</v>
      </c>
    </row>
    <row r="444" spans="1:12" x14ac:dyDescent="0.25">
      <c r="A444" s="80" t="s">
        <v>2356</v>
      </c>
      <c r="B444" s="6" t="s">
        <v>145</v>
      </c>
      <c r="C444" s="6" t="s">
        <v>645</v>
      </c>
      <c r="D444" s="2" t="s">
        <v>1644</v>
      </c>
      <c r="E444" s="39" t="s">
        <v>1663</v>
      </c>
      <c r="F444" s="28" t="s">
        <v>1675</v>
      </c>
      <c r="G444" s="22" t="s">
        <v>1665</v>
      </c>
      <c r="H444" s="2" t="s">
        <v>167</v>
      </c>
      <c r="I444" s="31">
        <v>6.57</v>
      </c>
      <c r="J444" s="38">
        <v>0.75</v>
      </c>
      <c r="K444" s="100">
        <f t="shared" si="6"/>
        <v>11.4975</v>
      </c>
      <c r="L444" s="32" t="s">
        <v>394</v>
      </c>
    </row>
    <row r="445" spans="1:12" x14ac:dyDescent="0.25">
      <c r="A445" s="80" t="s">
        <v>2357</v>
      </c>
      <c r="B445" s="6" t="s">
        <v>145</v>
      </c>
      <c r="C445" s="6" t="s">
        <v>645</v>
      </c>
      <c r="D445" s="2" t="s">
        <v>1644</v>
      </c>
      <c r="E445" s="39" t="s">
        <v>1663</v>
      </c>
      <c r="F445" s="28" t="s">
        <v>1676</v>
      </c>
      <c r="G445" s="22" t="s">
        <v>1665</v>
      </c>
      <c r="H445" s="2" t="s">
        <v>167</v>
      </c>
      <c r="I445" s="31">
        <v>6.57</v>
      </c>
      <c r="J445" s="38">
        <v>0.75</v>
      </c>
      <c r="K445" s="100">
        <f t="shared" si="6"/>
        <v>11.4975</v>
      </c>
      <c r="L445" s="32" t="s">
        <v>394</v>
      </c>
    </row>
    <row r="446" spans="1:12" x14ac:dyDescent="0.25">
      <c r="A446" s="80" t="s">
        <v>2358</v>
      </c>
      <c r="B446" s="6" t="s">
        <v>145</v>
      </c>
      <c r="C446" s="6" t="s">
        <v>645</v>
      </c>
      <c r="D446" s="2" t="s">
        <v>1644</v>
      </c>
      <c r="E446" s="39" t="s">
        <v>1663</v>
      </c>
      <c r="F446" s="28" t="s">
        <v>1677</v>
      </c>
      <c r="G446" s="22" t="s">
        <v>1665</v>
      </c>
      <c r="H446" s="2" t="s">
        <v>167</v>
      </c>
      <c r="I446" s="31">
        <v>6.57</v>
      </c>
      <c r="J446" s="38">
        <v>0.75</v>
      </c>
      <c r="K446" s="100">
        <f t="shared" si="6"/>
        <v>11.4975</v>
      </c>
      <c r="L446" s="32" t="s">
        <v>394</v>
      </c>
    </row>
    <row r="447" spans="1:12" x14ac:dyDescent="0.25">
      <c r="A447" s="80" t="s">
        <v>2359</v>
      </c>
      <c r="B447" s="6" t="s">
        <v>145</v>
      </c>
      <c r="C447" s="6" t="s">
        <v>645</v>
      </c>
      <c r="D447" s="2" t="s">
        <v>1644</v>
      </c>
      <c r="E447" s="39" t="s">
        <v>1663</v>
      </c>
      <c r="F447" s="28" t="s">
        <v>1678</v>
      </c>
      <c r="G447" s="22" t="s">
        <v>1665</v>
      </c>
      <c r="H447" s="2" t="s">
        <v>167</v>
      </c>
      <c r="I447" s="31">
        <v>6.57</v>
      </c>
      <c r="J447" s="38">
        <v>0.75</v>
      </c>
      <c r="K447" s="100">
        <f t="shared" si="6"/>
        <v>11.4975</v>
      </c>
      <c r="L447" s="32" t="s">
        <v>394</v>
      </c>
    </row>
    <row r="448" spans="1:12" x14ac:dyDescent="0.25">
      <c r="A448" s="80" t="s">
        <v>2360</v>
      </c>
      <c r="B448" s="6" t="s">
        <v>145</v>
      </c>
      <c r="C448" s="6" t="s">
        <v>645</v>
      </c>
      <c r="D448" s="2" t="s">
        <v>1644</v>
      </c>
      <c r="E448" s="2" t="s">
        <v>1679</v>
      </c>
      <c r="F448" s="28" t="s">
        <v>1680</v>
      </c>
      <c r="G448" s="22" t="s">
        <v>1681</v>
      </c>
      <c r="H448" s="2" t="s">
        <v>167</v>
      </c>
      <c r="I448" s="31">
        <v>11.95</v>
      </c>
      <c r="J448" s="38">
        <v>0.75</v>
      </c>
      <c r="K448" s="100">
        <f t="shared" si="6"/>
        <v>20.912499999999998</v>
      </c>
      <c r="L448" s="32" t="s">
        <v>394</v>
      </c>
    </row>
    <row r="449" spans="1:12" x14ac:dyDescent="0.25">
      <c r="A449" s="80" t="s">
        <v>2361</v>
      </c>
      <c r="B449" s="6" t="s">
        <v>145</v>
      </c>
      <c r="C449" s="6" t="s">
        <v>645</v>
      </c>
      <c r="D449" s="2" t="s">
        <v>1644</v>
      </c>
      <c r="E449" s="2" t="s">
        <v>1679</v>
      </c>
      <c r="F449" s="28" t="s">
        <v>1682</v>
      </c>
      <c r="G449" s="22" t="s">
        <v>1681</v>
      </c>
      <c r="H449" s="2" t="s">
        <v>167</v>
      </c>
      <c r="I449" s="31">
        <v>11.95</v>
      </c>
      <c r="J449" s="38">
        <v>0.75</v>
      </c>
      <c r="K449" s="100">
        <f t="shared" si="6"/>
        <v>20.912499999999998</v>
      </c>
      <c r="L449" s="32" t="s">
        <v>394</v>
      </c>
    </row>
    <row r="450" spans="1:12" x14ac:dyDescent="0.25">
      <c r="A450" s="80" t="s">
        <v>2362</v>
      </c>
      <c r="B450" s="6" t="s">
        <v>145</v>
      </c>
      <c r="C450" s="6" t="s">
        <v>645</v>
      </c>
      <c r="D450" s="2" t="s">
        <v>1644</v>
      </c>
      <c r="E450" s="2" t="s">
        <v>1679</v>
      </c>
      <c r="F450" s="28" t="s">
        <v>1683</v>
      </c>
      <c r="G450" s="22" t="s">
        <v>1681</v>
      </c>
      <c r="H450" s="2" t="s">
        <v>167</v>
      </c>
      <c r="I450" s="31">
        <v>11.95</v>
      </c>
      <c r="J450" s="38">
        <v>0.75</v>
      </c>
      <c r="K450" s="100">
        <f t="shared" si="6"/>
        <v>20.912499999999998</v>
      </c>
      <c r="L450" s="32" t="s">
        <v>394</v>
      </c>
    </row>
    <row r="451" spans="1:12" x14ac:dyDescent="0.25">
      <c r="A451" s="80" t="s">
        <v>2363</v>
      </c>
      <c r="B451" s="6" t="s">
        <v>145</v>
      </c>
      <c r="C451" s="6" t="s">
        <v>645</v>
      </c>
      <c r="D451" s="2" t="s">
        <v>1644</v>
      </c>
      <c r="E451" s="2" t="s">
        <v>1679</v>
      </c>
      <c r="F451" s="28" t="s">
        <v>1684</v>
      </c>
      <c r="G451" s="22" t="s">
        <v>1681</v>
      </c>
      <c r="H451" s="2" t="s">
        <v>167</v>
      </c>
      <c r="I451" s="31">
        <v>11.95</v>
      </c>
      <c r="J451" s="38">
        <v>0.75</v>
      </c>
      <c r="K451" s="100">
        <f t="shared" si="6"/>
        <v>20.912499999999998</v>
      </c>
      <c r="L451" s="32" t="s">
        <v>394</v>
      </c>
    </row>
    <row r="452" spans="1:12" x14ac:dyDescent="0.25">
      <c r="A452" s="80" t="s">
        <v>2364</v>
      </c>
      <c r="B452" s="6" t="s">
        <v>145</v>
      </c>
      <c r="C452" s="6" t="s">
        <v>645</v>
      </c>
      <c r="D452" s="2" t="s">
        <v>1644</v>
      </c>
      <c r="E452" s="2" t="s">
        <v>1679</v>
      </c>
      <c r="F452" s="28" t="s">
        <v>1685</v>
      </c>
      <c r="G452" s="22" t="s">
        <v>1681</v>
      </c>
      <c r="H452" s="2" t="s">
        <v>167</v>
      </c>
      <c r="I452" s="31">
        <v>11.95</v>
      </c>
      <c r="J452" s="38">
        <v>0.75</v>
      </c>
      <c r="K452" s="100">
        <f t="shared" si="6"/>
        <v>20.912499999999998</v>
      </c>
      <c r="L452" s="32" t="s">
        <v>394</v>
      </c>
    </row>
    <row r="453" spans="1:12" x14ac:dyDescent="0.25">
      <c r="A453" s="80" t="s">
        <v>2365</v>
      </c>
      <c r="B453" s="6" t="s">
        <v>145</v>
      </c>
      <c r="C453" s="6" t="s">
        <v>645</v>
      </c>
      <c r="D453" s="2" t="s">
        <v>1644</v>
      </c>
      <c r="E453" s="2" t="s">
        <v>1679</v>
      </c>
      <c r="F453" s="28" t="s">
        <v>1686</v>
      </c>
      <c r="G453" s="22" t="s">
        <v>1681</v>
      </c>
      <c r="H453" s="2" t="s">
        <v>167</v>
      </c>
      <c r="I453" s="31">
        <v>11.95</v>
      </c>
      <c r="J453" s="38">
        <v>0.75</v>
      </c>
      <c r="K453" s="100">
        <f t="shared" si="6"/>
        <v>20.912499999999998</v>
      </c>
      <c r="L453" s="32" t="s">
        <v>394</v>
      </c>
    </row>
    <row r="454" spans="1:12" x14ac:dyDescent="0.25">
      <c r="A454" s="80" t="s">
        <v>2366</v>
      </c>
      <c r="B454" s="6" t="s">
        <v>145</v>
      </c>
      <c r="C454" s="6" t="s">
        <v>645</v>
      </c>
      <c r="D454" s="2" t="s">
        <v>1644</v>
      </c>
      <c r="E454" s="2" t="s">
        <v>1679</v>
      </c>
      <c r="F454" s="28" t="s">
        <v>1687</v>
      </c>
      <c r="G454" s="22" t="s">
        <v>1681</v>
      </c>
      <c r="H454" s="2" t="s">
        <v>167</v>
      </c>
      <c r="I454" s="31">
        <v>11.95</v>
      </c>
      <c r="J454" s="38">
        <v>0.75</v>
      </c>
      <c r="K454" s="100">
        <f t="shared" si="6"/>
        <v>20.912499999999998</v>
      </c>
      <c r="L454" s="32" t="s">
        <v>394</v>
      </c>
    </row>
    <row r="455" spans="1:12" x14ac:dyDescent="0.25">
      <c r="A455" s="80" t="s">
        <v>2367</v>
      </c>
      <c r="B455" s="6" t="s">
        <v>145</v>
      </c>
      <c r="C455" s="6" t="s">
        <v>645</v>
      </c>
      <c r="D455" s="2" t="s">
        <v>1644</v>
      </c>
      <c r="E455" s="2" t="s">
        <v>1679</v>
      </c>
      <c r="F455" s="28" t="s">
        <v>1688</v>
      </c>
      <c r="G455" s="22" t="s">
        <v>1681</v>
      </c>
      <c r="H455" s="2" t="s">
        <v>167</v>
      </c>
      <c r="I455" s="31">
        <v>11.95</v>
      </c>
      <c r="J455" s="38">
        <v>0.75</v>
      </c>
      <c r="K455" s="100">
        <f t="shared" si="6"/>
        <v>20.912499999999998</v>
      </c>
      <c r="L455" s="32" t="s">
        <v>394</v>
      </c>
    </row>
    <row r="456" spans="1:12" x14ac:dyDescent="0.25">
      <c r="A456" s="80" t="s">
        <v>2368</v>
      </c>
      <c r="B456" s="6" t="s">
        <v>145</v>
      </c>
      <c r="C456" s="6" t="s">
        <v>645</v>
      </c>
      <c r="D456" s="2" t="s">
        <v>1644</v>
      </c>
      <c r="E456" s="2" t="s">
        <v>1679</v>
      </c>
      <c r="F456" s="28" t="s">
        <v>1689</v>
      </c>
      <c r="G456" s="22" t="s">
        <v>1681</v>
      </c>
      <c r="H456" s="2" t="s">
        <v>167</v>
      </c>
      <c r="I456" s="31">
        <v>11.95</v>
      </c>
      <c r="J456" s="38">
        <v>0.75</v>
      </c>
      <c r="K456" s="100">
        <f t="shared" si="6"/>
        <v>20.912499999999998</v>
      </c>
      <c r="L456" s="32" t="s">
        <v>394</v>
      </c>
    </row>
    <row r="457" spans="1:12" x14ac:dyDescent="0.25">
      <c r="A457" s="80" t="s">
        <v>2369</v>
      </c>
      <c r="B457" s="6" t="s">
        <v>145</v>
      </c>
      <c r="C457" s="6" t="s">
        <v>645</v>
      </c>
      <c r="D457" s="2" t="s">
        <v>1644</v>
      </c>
      <c r="E457" s="2" t="s">
        <v>1679</v>
      </c>
      <c r="F457" s="28" t="s">
        <v>1690</v>
      </c>
      <c r="G457" s="22" t="s">
        <v>1681</v>
      </c>
      <c r="H457" s="2" t="s">
        <v>167</v>
      </c>
      <c r="I457" s="31">
        <v>11.95</v>
      </c>
      <c r="J457" s="38">
        <v>0.75</v>
      </c>
      <c r="K457" s="100">
        <f t="shared" si="6"/>
        <v>20.912499999999998</v>
      </c>
      <c r="L457" s="32" t="s">
        <v>394</v>
      </c>
    </row>
    <row r="458" spans="1:12" x14ac:dyDescent="0.25">
      <c r="A458" s="80" t="s">
        <v>2370</v>
      </c>
      <c r="B458" s="6" t="s">
        <v>145</v>
      </c>
      <c r="C458" s="6" t="s">
        <v>645</v>
      </c>
      <c r="D458" s="2" t="s">
        <v>1644</v>
      </c>
      <c r="E458" s="2" t="s">
        <v>1691</v>
      </c>
      <c r="F458" s="28" t="s">
        <v>1692</v>
      </c>
      <c r="G458" s="22" t="s">
        <v>1693</v>
      </c>
      <c r="H458" s="2" t="s">
        <v>167</v>
      </c>
      <c r="I458" s="31">
        <v>3.97</v>
      </c>
      <c r="J458" s="38">
        <v>0.75</v>
      </c>
      <c r="K458" s="100">
        <f t="shared" si="6"/>
        <v>6.9475000000000007</v>
      </c>
      <c r="L458" s="32" t="s">
        <v>394</v>
      </c>
    </row>
    <row r="459" spans="1:12" x14ac:dyDescent="0.25">
      <c r="A459" s="80" t="s">
        <v>2371</v>
      </c>
      <c r="B459" s="6" t="s">
        <v>145</v>
      </c>
      <c r="C459" s="6" t="s">
        <v>645</v>
      </c>
      <c r="D459" s="2" t="s">
        <v>1644</v>
      </c>
      <c r="E459" s="2" t="s">
        <v>1691</v>
      </c>
      <c r="F459" s="28" t="s">
        <v>1694</v>
      </c>
      <c r="G459" s="22" t="s">
        <v>1693</v>
      </c>
      <c r="H459" s="2" t="s">
        <v>167</v>
      </c>
      <c r="I459" s="31">
        <v>3.97</v>
      </c>
      <c r="J459" s="38">
        <v>0.75</v>
      </c>
      <c r="K459" s="100">
        <f t="shared" si="6"/>
        <v>6.9475000000000007</v>
      </c>
      <c r="L459" s="32" t="s">
        <v>394</v>
      </c>
    </row>
    <row r="460" spans="1:12" x14ac:dyDescent="0.25">
      <c r="A460" s="80" t="s">
        <v>2372</v>
      </c>
      <c r="B460" s="6" t="s">
        <v>145</v>
      </c>
      <c r="C460" s="6" t="s">
        <v>645</v>
      </c>
      <c r="D460" s="2" t="s">
        <v>1644</v>
      </c>
      <c r="E460" s="2" t="s">
        <v>1691</v>
      </c>
      <c r="F460" s="28" t="s">
        <v>1695</v>
      </c>
      <c r="G460" s="22" t="s">
        <v>1693</v>
      </c>
      <c r="H460" s="2" t="s">
        <v>167</v>
      </c>
      <c r="I460" s="31">
        <v>3.97</v>
      </c>
      <c r="J460" s="38">
        <v>0.75</v>
      </c>
      <c r="K460" s="100">
        <f t="shared" si="6"/>
        <v>6.9475000000000007</v>
      </c>
      <c r="L460" s="32" t="s">
        <v>394</v>
      </c>
    </row>
    <row r="461" spans="1:12" x14ac:dyDescent="0.25">
      <c r="A461" s="80" t="s">
        <v>2373</v>
      </c>
      <c r="B461" s="6" t="s">
        <v>145</v>
      </c>
      <c r="C461" s="6" t="s">
        <v>645</v>
      </c>
      <c r="D461" s="2" t="s">
        <v>1644</v>
      </c>
      <c r="E461" s="2" t="s">
        <v>1691</v>
      </c>
      <c r="F461" s="28" t="s">
        <v>1696</v>
      </c>
      <c r="G461" s="22" t="s">
        <v>1693</v>
      </c>
      <c r="H461" s="2" t="s">
        <v>167</v>
      </c>
      <c r="I461" s="31">
        <v>3.97</v>
      </c>
      <c r="J461" s="38">
        <v>0.75</v>
      </c>
      <c r="K461" s="100">
        <f t="shared" si="6"/>
        <v>6.9475000000000007</v>
      </c>
      <c r="L461" s="32" t="s">
        <v>394</v>
      </c>
    </row>
    <row r="462" spans="1:12" x14ac:dyDescent="0.25">
      <c r="A462" s="80" t="s">
        <v>2374</v>
      </c>
      <c r="B462" s="6" t="s">
        <v>145</v>
      </c>
      <c r="C462" s="6" t="s">
        <v>645</v>
      </c>
      <c r="D462" s="2" t="s">
        <v>1644</v>
      </c>
      <c r="E462" s="2" t="s">
        <v>1691</v>
      </c>
      <c r="F462" s="28" t="s">
        <v>1697</v>
      </c>
      <c r="G462" s="22" t="s">
        <v>1693</v>
      </c>
      <c r="H462" s="2" t="s">
        <v>167</v>
      </c>
      <c r="I462" s="31">
        <v>3.97</v>
      </c>
      <c r="J462" s="38">
        <v>0.75</v>
      </c>
      <c r="K462" s="100">
        <f t="shared" si="6"/>
        <v>6.9475000000000007</v>
      </c>
      <c r="L462" s="32" t="s">
        <v>394</v>
      </c>
    </row>
    <row r="463" spans="1:12" x14ac:dyDescent="0.25">
      <c r="A463" s="80" t="s">
        <v>2375</v>
      </c>
      <c r="B463" s="6" t="s">
        <v>145</v>
      </c>
      <c r="C463" s="6" t="s">
        <v>645</v>
      </c>
      <c r="D463" s="2" t="s">
        <v>1644</v>
      </c>
      <c r="E463" s="2" t="s">
        <v>1691</v>
      </c>
      <c r="F463" s="28" t="s">
        <v>1698</v>
      </c>
      <c r="G463" s="22" t="s">
        <v>1693</v>
      </c>
      <c r="H463" s="2" t="s">
        <v>167</v>
      </c>
      <c r="I463" s="31">
        <v>3.97</v>
      </c>
      <c r="J463" s="38">
        <v>0.75</v>
      </c>
      <c r="K463" s="100">
        <f t="shared" ref="K463:K526" si="7">I463*1.75</f>
        <v>6.9475000000000007</v>
      </c>
      <c r="L463" s="32" t="s">
        <v>394</v>
      </c>
    </row>
    <row r="464" spans="1:12" x14ac:dyDescent="0.25">
      <c r="A464" s="80" t="s">
        <v>2376</v>
      </c>
      <c r="B464" s="6" t="s">
        <v>145</v>
      </c>
      <c r="C464" s="6" t="s">
        <v>645</v>
      </c>
      <c r="D464" s="2" t="s">
        <v>1644</v>
      </c>
      <c r="E464" s="2" t="s">
        <v>1691</v>
      </c>
      <c r="F464" s="28" t="s">
        <v>1699</v>
      </c>
      <c r="G464" s="22" t="s">
        <v>1693</v>
      </c>
      <c r="H464" s="2" t="s">
        <v>167</v>
      </c>
      <c r="I464" s="31">
        <v>3.97</v>
      </c>
      <c r="J464" s="38">
        <v>0.75</v>
      </c>
      <c r="K464" s="100">
        <f t="shared" si="7"/>
        <v>6.9475000000000007</v>
      </c>
      <c r="L464" s="32" t="s">
        <v>394</v>
      </c>
    </row>
    <row r="465" spans="1:12" x14ac:dyDescent="0.25">
      <c r="A465" s="80" t="s">
        <v>2377</v>
      </c>
      <c r="B465" s="6" t="s">
        <v>145</v>
      </c>
      <c r="C465" s="6" t="s">
        <v>645</v>
      </c>
      <c r="D465" s="2" t="s">
        <v>1644</v>
      </c>
      <c r="E465" s="2" t="s">
        <v>1691</v>
      </c>
      <c r="F465" s="28" t="s">
        <v>1700</v>
      </c>
      <c r="G465" s="22" t="s">
        <v>1693</v>
      </c>
      <c r="H465" s="2" t="s">
        <v>167</v>
      </c>
      <c r="I465" s="31">
        <v>3.97</v>
      </c>
      <c r="J465" s="38">
        <v>0.75</v>
      </c>
      <c r="K465" s="100">
        <f t="shared" si="7"/>
        <v>6.9475000000000007</v>
      </c>
      <c r="L465" s="32" t="s">
        <v>394</v>
      </c>
    </row>
    <row r="466" spans="1:12" x14ac:dyDescent="0.25">
      <c r="A466" s="80" t="s">
        <v>2378</v>
      </c>
      <c r="B466" s="6" t="s">
        <v>145</v>
      </c>
      <c r="C466" s="6" t="s">
        <v>645</v>
      </c>
      <c r="D466" s="2" t="s">
        <v>1644</v>
      </c>
      <c r="E466" s="2" t="s">
        <v>1691</v>
      </c>
      <c r="F466" s="28" t="s">
        <v>1701</v>
      </c>
      <c r="G466" s="22" t="s">
        <v>1693</v>
      </c>
      <c r="H466" s="2" t="s">
        <v>167</v>
      </c>
      <c r="I466" s="31">
        <v>3.97</v>
      </c>
      <c r="J466" s="38">
        <v>0.75</v>
      </c>
      <c r="K466" s="100">
        <f t="shared" si="7"/>
        <v>6.9475000000000007</v>
      </c>
      <c r="L466" s="32" t="s">
        <v>394</v>
      </c>
    </row>
    <row r="467" spans="1:12" x14ac:dyDescent="0.25">
      <c r="A467" s="80" t="s">
        <v>2379</v>
      </c>
      <c r="B467" s="6" t="s">
        <v>145</v>
      </c>
      <c r="C467" s="6" t="s">
        <v>645</v>
      </c>
      <c r="D467" s="2" t="s">
        <v>1644</v>
      </c>
      <c r="E467" s="2" t="s">
        <v>1702</v>
      </c>
      <c r="F467" s="28" t="s">
        <v>1703</v>
      </c>
      <c r="G467" s="22" t="s">
        <v>1704</v>
      </c>
      <c r="H467" s="2" t="s">
        <v>167</v>
      </c>
      <c r="I467" s="31">
        <v>5.67</v>
      </c>
      <c r="J467" s="38">
        <v>0.75</v>
      </c>
      <c r="K467" s="100">
        <f t="shared" si="7"/>
        <v>9.9224999999999994</v>
      </c>
      <c r="L467" s="32" t="s">
        <v>394</v>
      </c>
    </row>
    <row r="468" spans="1:12" x14ac:dyDescent="0.25">
      <c r="A468" s="80" t="s">
        <v>2380</v>
      </c>
      <c r="B468" s="6" t="s">
        <v>145</v>
      </c>
      <c r="C468" s="6" t="s">
        <v>645</v>
      </c>
      <c r="D468" s="2" t="s">
        <v>1644</v>
      </c>
      <c r="E468" s="2" t="s">
        <v>1702</v>
      </c>
      <c r="F468" s="28" t="s">
        <v>1705</v>
      </c>
      <c r="G468" s="22" t="s">
        <v>1704</v>
      </c>
      <c r="H468" s="2" t="s">
        <v>167</v>
      </c>
      <c r="I468" s="31">
        <v>5.67</v>
      </c>
      <c r="J468" s="38">
        <v>0.75</v>
      </c>
      <c r="K468" s="100">
        <f t="shared" si="7"/>
        <v>9.9224999999999994</v>
      </c>
      <c r="L468" s="32" t="s">
        <v>394</v>
      </c>
    </row>
    <row r="469" spans="1:12" x14ac:dyDescent="0.25">
      <c r="A469" s="80" t="s">
        <v>2381</v>
      </c>
      <c r="B469" s="6" t="s">
        <v>145</v>
      </c>
      <c r="C469" s="6" t="s">
        <v>645</v>
      </c>
      <c r="D469" s="2" t="s">
        <v>1644</v>
      </c>
      <c r="E469" s="2" t="s">
        <v>1702</v>
      </c>
      <c r="F469" s="28" t="s">
        <v>1706</v>
      </c>
      <c r="G469" s="22" t="s">
        <v>1704</v>
      </c>
      <c r="H469" s="2" t="s">
        <v>167</v>
      </c>
      <c r="I469" s="31">
        <v>5.67</v>
      </c>
      <c r="J469" s="38">
        <v>0.75</v>
      </c>
      <c r="K469" s="100">
        <f t="shared" si="7"/>
        <v>9.9224999999999994</v>
      </c>
      <c r="L469" s="32" t="s">
        <v>394</v>
      </c>
    </row>
    <row r="470" spans="1:12" x14ac:dyDescent="0.25">
      <c r="A470" s="80" t="s">
        <v>2382</v>
      </c>
      <c r="B470" s="6" t="s">
        <v>145</v>
      </c>
      <c r="C470" s="6" t="s">
        <v>645</v>
      </c>
      <c r="D470" s="2" t="s">
        <v>1644</v>
      </c>
      <c r="E470" s="2" t="s">
        <v>1702</v>
      </c>
      <c r="F470" s="28" t="s">
        <v>1707</v>
      </c>
      <c r="G470" s="22" t="s">
        <v>1704</v>
      </c>
      <c r="H470" s="2" t="s">
        <v>167</v>
      </c>
      <c r="I470" s="31">
        <v>5.67</v>
      </c>
      <c r="J470" s="38">
        <v>0.75</v>
      </c>
      <c r="K470" s="100">
        <f t="shared" si="7"/>
        <v>9.9224999999999994</v>
      </c>
      <c r="L470" s="32" t="s">
        <v>394</v>
      </c>
    </row>
    <row r="471" spans="1:12" x14ac:dyDescent="0.25">
      <c r="A471" s="80" t="s">
        <v>2383</v>
      </c>
      <c r="B471" s="6" t="s">
        <v>145</v>
      </c>
      <c r="C471" s="6" t="s">
        <v>645</v>
      </c>
      <c r="D471" s="2" t="s">
        <v>1644</v>
      </c>
      <c r="E471" s="2" t="s">
        <v>1702</v>
      </c>
      <c r="F471" s="28" t="s">
        <v>1708</v>
      </c>
      <c r="G471" s="22" t="s">
        <v>1704</v>
      </c>
      <c r="H471" s="2" t="s">
        <v>167</v>
      </c>
      <c r="I471" s="31">
        <v>5.67</v>
      </c>
      <c r="J471" s="38">
        <v>0.75</v>
      </c>
      <c r="K471" s="100">
        <f t="shared" si="7"/>
        <v>9.9224999999999994</v>
      </c>
      <c r="L471" s="32" t="s">
        <v>394</v>
      </c>
    </row>
    <row r="472" spans="1:12" x14ac:dyDescent="0.25">
      <c r="A472" s="80" t="s">
        <v>2384</v>
      </c>
      <c r="B472" s="6" t="s">
        <v>145</v>
      </c>
      <c r="C472" s="6" t="s">
        <v>645</v>
      </c>
      <c r="D472" s="2" t="s">
        <v>1644</v>
      </c>
      <c r="E472" s="2" t="s">
        <v>1702</v>
      </c>
      <c r="F472" s="28" t="s">
        <v>1709</v>
      </c>
      <c r="G472" s="22" t="s">
        <v>1704</v>
      </c>
      <c r="H472" s="2" t="s">
        <v>167</v>
      </c>
      <c r="I472" s="31">
        <v>5.67</v>
      </c>
      <c r="J472" s="38">
        <v>0.75</v>
      </c>
      <c r="K472" s="100">
        <f t="shared" si="7"/>
        <v>9.9224999999999994</v>
      </c>
      <c r="L472" s="32" t="s">
        <v>394</v>
      </c>
    </row>
    <row r="473" spans="1:12" x14ac:dyDescent="0.25">
      <c r="A473" s="80" t="s">
        <v>2385</v>
      </c>
      <c r="B473" s="6" t="s">
        <v>145</v>
      </c>
      <c r="C473" s="6" t="s">
        <v>645</v>
      </c>
      <c r="D473" s="2" t="s">
        <v>1644</v>
      </c>
      <c r="E473" s="2" t="s">
        <v>1702</v>
      </c>
      <c r="F473" s="28" t="s">
        <v>1710</v>
      </c>
      <c r="G473" s="22" t="s">
        <v>1704</v>
      </c>
      <c r="H473" s="2" t="s">
        <v>167</v>
      </c>
      <c r="I473" s="31">
        <v>5.67</v>
      </c>
      <c r="J473" s="38">
        <v>0.75</v>
      </c>
      <c r="K473" s="100">
        <f t="shared" si="7"/>
        <v>9.9224999999999994</v>
      </c>
      <c r="L473" s="32" t="s">
        <v>394</v>
      </c>
    </row>
    <row r="474" spans="1:12" x14ac:dyDescent="0.25">
      <c r="A474" s="80" t="s">
        <v>2386</v>
      </c>
      <c r="B474" s="6" t="s">
        <v>145</v>
      </c>
      <c r="C474" s="6" t="s">
        <v>645</v>
      </c>
      <c r="D474" s="2" t="s">
        <v>1644</v>
      </c>
      <c r="E474" s="2" t="s">
        <v>1702</v>
      </c>
      <c r="F474" s="28" t="s">
        <v>1711</v>
      </c>
      <c r="G474" s="22" t="s">
        <v>1704</v>
      </c>
      <c r="H474" s="2" t="s">
        <v>167</v>
      </c>
      <c r="I474" s="31">
        <v>5.67</v>
      </c>
      <c r="J474" s="38">
        <v>0.75</v>
      </c>
      <c r="K474" s="100">
        <f t="shared" si="7"/>
        <v>9.9224999999999994</v>
      </c>
      <c r="L474" s="32" t="s">
        <v>394</v>
      </c>
    </row>
    <row r="475" spans="1:12" x14ac:dyDescent="0.25">
      <c r="A475" s="80" t="s">
        <v>2387</v>
      </c>
      <c r="B475" s="6" t="s">
        <v>145</v>
      </c>
      <c r="C475" s="6" t="s">
        <v>645</v>
      </c>
      <c r="D475" s="2" t="s">
        <v>1644</v>
      </c>
      <c r="E475" s="2" t="s">
        <v>1702</v>
      </c>
      <c r="F475" s="28" t="s">
        <v>1712</v>
      </c>
      <c r="G475" s="22" t="s">
        <v>1704</v>
      </c>
      <c r="H475" s="2" t="s">
        <v>167</v>
      </c>
      <c r="I475" s="31">
        <v>5.67</v>
      </c>
      <c r="J475" s="38">
        <v>0.75</v>
      </c>
      <c r="K475" s="100">
        <f t="shared" si="7"/>
        <v>9.9224999999999994</v>
      </c>
      <c r="L475" s="32" t="s">
        <v>394</v>
      </c>
    </row>
    <row r="476" spans="1:12" x14ac:dyDescent="0.25">
      <c r="A476" s="80" t="s">
        <v>2388</v>
      </c>
      <c r="B476" s="6" t="s">
        <v>145</v>
      </c>
      <c r="C476" s="6" t="s">
        <v>645</v>
      </c>
      <c r="D476" s="2" t="s">
        <v>1644</v>
      </c>
      <c r="E476" s="2" t="s">
        <v>1713</v>
      </c>
      <c r="F476" s="28" t="s">
        <v>1714</v>
      </c>
      <c r="G476" s="22" t="s">
        <v>1715</v>
      </c>
      <c r="H476" s="2" t="s">
        <v>167</v>
      </c>
      <c r="I476" s="31">
        <v>4.08</v>
      </c>
      <c r="J476" s="38">
        <v>0.75</v>
      </c>
      <c r="K476" s="100">
        <f t="shared" si="7"/>
        <v>7.1400000000000006</v>
      </c>
      <c r="L476" s="32" t="s">
        <v>394</v>
      </c>
    </row>
    <row r="477" spans="1:12" x14ac:dyDescent="0.25">
      <c r="A477" s="80" t="s">
        <v>2389</v>
      </c>
      <c r="B477" s="6" t="s">
        <v>145</v>
      </c>
      <c r="C477" s="6" t="s">
        <v>645</v>
      </c>
      <c r="D477" s="2" t="s">
        <v>1644</v>
      </c>
      <c r="E477" s="2" t="s">
        <v>1713</v>
      </c>
      <c r="F477" s="28" t="s">
        <v>1716</v>
      </c>
      <c r="G477" s="22" t="s">
        <v>1715</v>
      </c>
      <c r="H477" s="2" t="s">
        <v>167</v>
      </c>
      <c r="I477" s="31">
        <v>4.08</v>
      </c>
      <c r="J477" s="38">
        <v>0.75</v>
      </c>
      <c r="K477" s="100">
        <f t="shared" si="7"/>
        <v>7.1400000000000006</v>
      </c>
      <c r="L477" s="32" t="s">
        <v>394</v>
      </c>
    </row>
    <row r="478" spans="1:12" x14ac:dyDescent="0.25">
      <c r="A478" s="80" t="s">
        <v>2390</v>
      </c>
      <c r="B478" s="6" t="s">
        <v>145</v>
      </c>
      <c r="C478" s="6" t="s">
        <v>645</v>
      </c>
      <c r="D478" s="2" t="s">
        <v>1644</v>
      </c>
      <c r="E478" s="2" t="s">
        <v>1713</v>
      </c>
      <c r="F478" s="28" t="s">
        <v>1717</v>
      </c>
      <c r="G478" s="22" t="s">
        <v>1715</v>
      </c>
      <c r="H478" s="2" t="s">
        <v>167</v>
      </c>
      <c r="I478" s="31">
        <v>4.08</v>
      </c>
      <c r="J478" s="38">
        <v>0.75</v>
      </c>
      <c r="K478" s="100">
        <f t="shared" si="7"/>
        <v>7.1400000000000006</v>
      </c>
      <c r="L478" s="32" t="s">
        <v>394</v>
      </c>
    </row>
    <row r="479" spans="1:12" x14ac:dyDescent="0.25">
      <c r="A479" s="80" t="s">
        <v>2391</v>
      </c>
      <c r="B479" s="6" t="s">
        <v>145</v>
      </c>
      <c r="C479" s="6" t="s">
        <v>645</v>
      </c>
      <c r="D479" s="2" t="s">
        <v>1644</v>
      </c>
      <c r="E479" s="2" t="s">
        <v>1713</v>
      </c>
      <c r="F479" s="28" t="s">
        <v>1718</v>
      </c>
      <c r="G479" s="22" t="s">
        <v>1715</v>
      </c>
      <c r="H479" s="2" t="s">
        <v>167</v>
      </c>
      <c r="I479" s="31">
        <v>4.08</v>
      </c>
      <c r="J479" s="38">
        <v>0.75</v>
      </c>
      <c r="K479" s="100">
        <f t="shared" si="7"/>
        <v>7.1400000000000006</v>
      </c>
      <c r="L479" s="32" t="s">
        <v>394</v>
      </c>
    </row>
    <row r="480" spans="1:12" x14ac:dyDescent="0.25">
      <c r="A480" s="80" t="s">
        <v>2392</v>
      </c>
      <c r="B480" s="6" t="s">
        <v>145</v>
      </c>
      <c r="C480" s="6" t="s">
        <v>645</v>
      </c>
      <c r="D480" s="2" t="s">
        <v>1644</v>
      </c>
      <c r="E480" s="2" t="s">
        <v>1713</v>
      </c>
      <c r="F480" s="28" t="s">
        <v>1719</v>
      </c>
      <c r="G480" s="22" t="s">
        <v>1715</v>
      </c>
      <c r="H480" s="2" t="s">
        <v>167</v>
      </c>
      <c r="I480" s="31">
        <v>4.08</v>
      </c>
      <c r="J480" s="38">
        <v>0.75</v>
      </c>
      <c r="K480" s="100">
        <f t="shared" si="7"/>
        <v>7.1400000000000006</v>
      </c>
      <c r="L480" s="32" t="s">
        <v>394</v>
      </c>
    </row>
    <row r="481" spans="1:12" x14ac:dyDescent="0.25">
      <c r="A481" s="80" t="s">
        <v>2393</v>
      </c>
      <c r="B481" s="6" t="s">
        <v>145</v>
      </c>
      <c r="C481" s="6" t="s">
        <v>645</v>
      </c>
      <c r="D481" s="2" t="s">
        <v>1644</v>
      </c>
      <c r="E481" s="2" t="s">
        <v>1713</v>
      </c>
      <c r="F481" s="28" t="s">
        <v>1720</v>
      </c>
      <c r="G481" s="22" t="s">
        <v>1715</v>
      </c>
      <c r="H481" s="2" t="s">
        <v>167</v>
      </c>
      <c r="I481" s="31">
        <v>4.08</v>
      </c>
      <c r="J481" s="38">
        <v>0.75</v>
      </c>
      <c r="K481" s="100">
        <f t="shared" si="7"/>
        <v>7.1400000000000006</v>
      </c>
      <c r="L481" s="32" t="s">
        <v>394</v>
      </c>
    </row>
    <row r="482" spans="1:12" x14ac:dyDescent="0.25">
      <c r="A482" s="80" t="s">
        <v>2394</v>
      </c>
      <c r="B482" s="6" t="s">
        <v>145</v>
      </c>
      <c r="C482" s="6" t="s">
        <v>645</v>
      </c>
      <c r="D482" s="2" t="s">
        <v>1644</v>
      </c>
      <c r="E482" s="2" t="s">
        <v>1713</v>
      </c>
      <c r="F482" s="28" t="s">
        <v>1721</v>
      </c>
      <c r="G482" s="22" t="s">
        <v>1715</v>
      </c>
      <c r="H482" s="2" t="s">
        <v>167</v>
      </c>
      <c r="I482" s="31">
        <v>4.08</v>
      </c>
      <c r="J482" s="38">
        <v>0.75</v>
      </c>
      <c r="K482" s="100">
        <f t="shared" si="7"/>
        <v>7.1400000000000006</v>
      </c>
      <c r="L482" s="32" t="s">
        <v>394</v>
      </c>
    </row>
    <row r="483" spans="1:12" x14ac:dyDescent="0.25">
      <c r="A483" s="80" t="s">
        <v>2395</v>
      </c>
      <c r="B483" s="6" t="s">
        <v>145</v>
      </c>
      <c r="C483" s="6" t="s">
        <v>645</v>
      </c>
      <c r="D483" s="2" t="s">
        <v>1644</v>
      </c>
      <c r="E483" s="2" t="s">
        <v>1713</v>
      </c>
      <c r="F483" s="28" t="s">
        <v>1722</v>
      </c>
      <c r="G483" s="22" t="s">
        <v>1715</v>
      </c>
      <c r="H483" s="2" t="s">
        <v>167</v>
      </c>
      <c r="I483" s="31">
        <v>4.08</v>
      </c>
      <c r="J483" s="38">
        <v>0.75</v>
      </c>
      <c r="K483" s="100">
        <f t="shared" si="7"/>
        <v>7.1400000000000006</v>
      </c>
      <c r="L483" s="32" t="s">
        <v>394</v>
      </c>
    </row>
    <row r="484" spans="1:12" x14ac:dyDescent="0.25">
      <c r="A484" s="80" t="s">
        <v>2396</v>
      </c>
      <c r="B484" s="6" t="s">
        <v>145</v>
      </c>
      <c r="C484" s="6" t="s">
        <v>645</v>
      </c>
      <c r="D484" s="2" t="s">
        <v>1644</v>
      </c>
      <c r="E484" s="2" t="s">
        <v>1713</v>
      </c>
      <c r="F484" s="28" t="s">
        <v>1723</v>
      </c>
      <c r="G484" s="22" t="s">
        <v>1715</v>
      </c>
      <c r="H484" s="2" t="s">
        <v>167</v>
      </c>
      <c r="I484" s="31">
        <v>4.08</v>
      </c>
      <c r="J484" s="38">
        <v>0.75</v>
      </c>
      <c r="K484" s="100">
        <f t="shared" si="7"/>
        <v>7.1400000000000006</v>
      </c>
      <c r="L484" s="32" t="s">
        <v>394</v>
      </c>
    </row>
    <row r="485" spans="1:12" x14ac:dyDescent="0.25">
      <c r="A485" s="80" t="s">
        <v>2397</v>
      </c>
      <c r="B485" s="6" t="s">
        <v>145</v>
      </c>
      <c r="C485" s="6" t="s">
        <v>645</v>
      </c>
      <c r="D485" s="2" t="s">
        <v>1644</v>
      </c>
      <c r="E485" s="2" t="s">
        <v>1713</v>
      </c>
      <c r="F485" s="28" t="s">
        <v>1724</v>
      </c>
      <c r="G485" s="22" t="s">
        <v>1715</v>
      </c>
      <c r="H485" s="2" t="s">
        <v>167</v>
      </c>
      <c r="I485" s="31">
        <v>4.08</v>
      </c>
      <c r="J485" s="38">
        <v>0.75</v>
      </c>
      <c r="K485" s="100">
        <f t="shared" si="7"/>
        <v>7.1400000000000006</v>
      </c>
      <c r="L485" s="32" t="s">
        <v>394</v>
      </c>
    </row>
    <row r="486" spans="1:12" x14ac:dyDescent="0.25">
      <c r="A486" s="80" t="s">
        <v>2398</v>
      </c>
      <c r="B486" s="6" t="s">
        <v>145</v>
      </c>
      <c r="C486" s="6" t="s">
        <v>645</v>
      </c>
      <c r="D486" s="2" t="s">
        <v>1644</v>
      </c>
      <c r="E486" s="2" t="s">
        <v>1725</v>
      </c>
      <c r="F486" s="28" t="s">
        <v>1726</v>
      </c>
      <c r="G486" s="22" t="s">
        <v>1727</v>
      </c>
      <c r="H486" s="2" t="s">
        <v>167</v>
      </c>
      <c r="I486" s="31">
        <v>5.67</v>
      </c>
      <c r="J486" s="38">
        <v>0.75</v>
      </c>
      <c r="K486" s="100">
        <f t="shared" si="7"/>
        <v>9.9224999999999994</v>
      </c>
      <c r="L486" s="32" t="s">
        <v>394</v>
      </c>
    </row>
    <row r="487" spans="1:12" x14ac:dyDescent="0.25">
      <c r="A487" s="80" t="s">
        <v>2399</v>
      </c>
      <c r="B487" s="6" t="s">
        <v>145</v>
      </c>
      <c r="C487" s="6" t="s">
        <v>645</v>
      </c>
      <c r="D487" s="2" t="s">
        <v>1644</v>
      </c>
      <c r="E487" s="2" t="s">
        <v>1725</v>
      </c>
      <c r="F487" s="28" t="s">
        <v>1728</v>
      </c>
      <c r="G487" s="22" t="s">
        <v>1727</v>
      </c>
      <c r="H487" s="2" t="s">
        <v>167</v>
      </c>
      <c r="I487" s="31">
        <v>5.67</v>
      </c>
      <c r="J487" s="38">
        <v>0.75</v>
      </c>
      <c r="K487" s="100">
        <f t="shared" si="7"/>
        <v>9.9224999999999994</v>
      </c>
      <c r="L487" s="32" t="s">
        <v>394</v>
      </c>
    </row>
    <row r="488" spans="1:12" x14ac:dyDescent="0.25">
      <c r="A488" s="80" t="s">
        <v>2400</v>
      </c>
      <c r="B488" s="6" t="s">
        <v>145</v>
      </c>
      <c r="C488" s="6" t="s">
        <v>645</v>
      </c>
      <c r="D488" s="2" t="s">
        <v>1644</v>
      </c>
      <c r="E488" s="2" t="s">
        <v>1725</v>
      </c>
      <c r="F488" s="28" t="s">
        <v>1729</v>
      </c>
      <c r="G488" s="22" t="s">
        <v>1727</v>
      </c>
      <c r="H488" s="2" t="s">
        <v>167</v>
      </c>
      <c r="I488" s="31">
        <v>5.67</v>
      </c>
      <c r="J488" s="38">
        <v>0.75</v>
      </c>
      <c r="K488" s="100">
        <f t="shared" si="7"/>
        <v>9.9224999999999994</v>
      </c>
      <c r="L488" s="32" t="s">
        <v>394</v>
      </c>
    </row>
    <row r="489" spans="1:12" x14ac:dyDescent="0.25">
      <c r="A489" s="80" t="s">
        <v>2401</v>
      </c>
      <c r="B489" s="6" t="s">
        <v>145</v>
      </c>
      <c r="C489" s="6" t="s">
        <v>645</v>
      </c>
      <c r="D489" s="2" t="s">
        <v>1644</v>
      </c>
      <c r="E489" s="2" t="s">
        <v>1725</v>
      </c>
      <c r="F489" s="28" t="s">
        <v>1730</v>
      </c>
      <c r="G489" s="22" t="s">
        <v>1727</v>
      </c>
      <c r="H489" s="2" t="s">
        <v>167</v>
      </c>
      <c r="I489" s="31">
        <v>5.67</v>
      </c>
      <c r="J489" s="38">
        <v>0.75</v>
      </c>
      <c r="K489" s="100">
        <f t="shared" si="7"/>
        <v>9.9224999999999994</v>
      </c>
      <c r="L489" s="32" t="s">
        <v>394</v>
      </c>
    </row>
    <row r="490" spans="1:12" x14ac:dyDescent="0.25">
      <c r="A490" s="80" t="s">
        <v>2402</v>
      </c>
      <c r="B490" s="6" t="s">
        <v>145</v>
      </c>
      <c r="C490" s="6" t="s">
        <v>645</v>
      </c>
      <c r="D490" s="2" t="s">
        <v>1644</v>
      </c>
      <c r="E490" s="2" t="s">
        <v>1725</v>
      </c>
      <c r="F490" s="28" t="s">
        <v>1731</v>
      </c>
      <c r="G490" s="22" t="s">
        <v>1727</v>
      </c>
      <c r="H490" s="2" t="s">
        <v>167</v>
      </c>
      <c r="I490" s="31">
        <v>5.67</v>
      </c>
      <c r="J490" s="38">
        <v>0.75</v>
      </c>
      <c r="K490" s="100">
        <f t="shared" si="7"/>
        <v>9.9224999999999994</v>
      </c>
      <c r="L490" s="32" t="s">
        <v>394</v>
      </c>
    </row>
    <row r="491" spans="1:12" x14ac:dyDescent="0.25">
      <c r="A491" s="80" t="s">
        <v>2403</v>
      </c>
      <c r="B491" s="6" t="s">
        <v>145</v>
      </c>
      <c r="C491" s="6" t="s">
        <v>645</v>
      </c>
      <c r="D491" s="2" t="s">
        <v>1644</v>
      </c>
      <c r="E491" s="2" t="s">
        <v>1725</v>
      </c>
      <c r="F491" s="28" t="s">
        <v>1732</v>
      </c>
      <c r="G491" s="22" t="s">
        <v>1727</v>
      </c>
      <c r="H491" s="2" t="s">
        <v>167</v>
      </c>
      <c r="I491" s="31">
        <v>5.67</v>
      </c>
      <c r="J491" s="38">
        <v>0.75</v>
      </c>
      <c r="K491" s="100">
        <f t="shared" si="7"/>
        <v>9.9224999999999994</v>
      </c>
      <c r="L491" s="32" t="s">
        <v>394</v>
      </c>
    </row>
    <row r="492" spans="1:12" x14ac:dyDescent="0.25">
      <c r="A492" s="80" t="s">
        <v>2404</v>
      </c>
      <c r="B492" s="6" t="s">
        <v>145</v>
      </c>
      <c r="C492" s="6" t="s">
        <v>645</v>
      </c>
      <c r="D492" s="2" t="s">
        <v>1644</v>
      </c>
      <c r="E492" s="2" t="s">
        <v>1725</v>
      </c>
      <c r="F492" s="28" t="s">
        <v>1733</v>
      </c>
      <c r="G492" s="22" t="s">
        <v>1727</v>
      </c>
      <c r="H492" s="2" t="s">
        <v>167</v>
      </c>
      <c r="I492" s="31">
        <v>5.67</v>
      </c>
      <c r="J492" s="38">
        <v>0.75</v>
      </c>
      <c r="K492" s="100">
        <f t="shared" si="7"/>
        <v>9.9224999999999994</v>
      </c>
      <c r="L492" s="32" t="s">
        <v>394</v>
      </c>
    </row>
    <row r="493" spans="1:12" x14ac:dyDescent="0.25">
      <c r="A493" s="80" t="s">
        <v>2405</v>
      </c>
      <c r="B493" s="6" t="s">
        <v>145</v>
      </c>
      <c r="C493" s="6" t="s">
        <v>645</v>
      </c>
      <c r="D493" s="2" t="s">
        <v>1644</v>
      </c>
      <c r="E493" s="2" t="s">
        <v>1725</v>
      </c>
      <c r="F493" s="28" t="s">
        <v>1734</v>
      </c>
      <c r="G493" s="22" t="s">
        <v>1727</v>
      </c>
      <c r="H493" s="2" t="s">
        <v>167</v>
      </c>
      <c r="I493" s="31">
        <v>5.67</v>
      </c>
      <c r="J493" s="38">
        <v>0.75</v>
      </c>
      <c r="K493" s="100">
        <f t="shared" si="7"/>
        <v>9.9224999999999994</v>
      </c>
      <c r="L493" s="32" t="s">
        <v>394</v>
      </c>
    </row>
    <row r="494" spans="1:12" x14ac:dyDescent="0.25">
      <c r="A494" s="80" t="s">
        <v>2406</v>
      </c>
      <c r="B494" s="6" t="s">
        <v>145</v>
      </c>
      <c r="C494" s="6" t="s">
        <v>645</v>
      </c>
      <c r="D494" s="2" t="s">
        <v>1644</v>
      </c>
      <c r="E494" s="2" t="s">
        <v>1725</v>
      </c>
      <c r="F494" s="28" t="s">
        <v>1735</v>
      </c>
      <c r="G494" s="22" t="s">
        <v>1727</v>
      </c>
      <c r="H494" s="2" t="s">
        <v>167</v>
      </c>
      <c r="I494" s="31">
        <v>5.67</v>
      </c>
      <c r="J494" s="38">
        <v>0.75</v>
      </c>
      <c r="K494" s="100">
        <f t="shared" si="7"/>
        <v>9.9224999999999994</v>
      </c>
      <c r="L494" s="32" t="s">
        <v>394</v>
      </c>
    </row>
    <row r="495" spans="1:12" x14ac:dyDescent="0.25">
      <c r="A495" s="80" t="s">
        <v>2407</v>
      </c>
      <c r="B495" s="6" t="s">
        <v>145</v>
      </c>
      <c r="C495" s="6" t="s">
        <v>645</v>
      </c>
      <c r="D495" s="2" t="s">
        <v>1644</v>
      </c>
      <c r="E495" s="2" t="s">
        <v>1725</v>
      </c>
      <c r="F495" s="28" t="s">
        <v>1736</v>
      </c>
      <c r="G495" s="22" t="s">
        <v>1727</v>
      </c>
      <c r="H495" s="2" t="s">
        <v>167</v>
      </c>
      <c r="I495" s="31">
        <v>5.67</v>
      </c>
      <c r="J495" s="38">
        <v>0.75</v>
      </c>
      <c r="K495" s="100">
        <f t="shared" si="7"/>
        <v>9.9224999999999994</v>
      </c>
      <c r="L495" s="32" t="s">
        <v>394</v>
      </c>
    </row>
    <row r="496" spans="1:12" x14ac:dyDescent="0.25">
      <c r="A496" s="80" t="s">
        <v>2408</v>
      </c>
      <c r="B496" s="6" t="s">
        <v>145</v>
      </c>
      <c r="C496" s="6" t="s">
        <v>645</v>
      </c>
      <c r="D496" s="2" t="s">
        <v>1644</v>
      </c>
      <c r="E496" s="2" t="s">
        <v>1725</v>
      </c>
      <c r="F496" s="28" t="s">
        <v>1737</v>
      </c>
      <c r="G496" s="22" t="s">
        <v>1727</v>
      </c>
      <c r="H496" s="2" t="s">
        <v>167</v>
      </c>
      <c r="I496" s="31">
        <v>5.67</v>
      </c>
      <c r="J496" s="38">
        <v>0.75</v>
      </c>
      <c r="K496" s="100">
        <f t="shared" si="7"/>
        <v>9.9224999999999994</v>
      </c>
      <c r="L496" s="32" t="s">
        <v>394</v>
      </c>
    </row>
    <row r="497" spans="1:12" x14ac:dyDescent="0.25">
      <c r="A497" s="80" t="s">
        <v>2409</v>
      </c>
      <c r="B497" s="6" t="s">
        <v>145</v>
      </c>
      <c r="C497" s="6" t="s">
        <v>1738</v>
      </c>
      <c r="D497" s="2" t="s">
        <v>1739</v>
      </c>
      <c r="E497" s="2" t="s">
        <v>1740</v>
      </c>
      <c r="F497" s="28" t="s">
        <v>1741</v>
      </c>
      <c r="G497" s="33" t="s">
        <v>1742</v>
      </c>
      <c r="H497" s="2" t="s">
        <v>167</v>
      </c>
      <c r="I497" s="31">
        <v>11.99</v>
      </c>
      <c r="J497" s="38">
        <v>0.75</v>
      </c>
      <c r="K497" s="100">
        <f t="shared" si="7"/>
        <v>20.982500000000002</v>
      </c>
      <c r="L497" s="32" t="s">
        <v>394</v>
      </c>
    </row>
    <row r="498" spans="1:12" x14ac:dyDescent="0.25">
      <c r="A498" s="80" t="s">
        <v>2410</v>
      </c>
      <c r="B498" s="6" t="s">
        <v>145</v>
      </c>
      <c r="C498" s="6" t="s">
        <v>1738</v>
      </c>
      <c r="D498" s="2" t="s">
        <v>1739</v>
      </c>
      <c r="E498" s="2" t="s">
        <v>1740</v>
      </c>
      <c r="F498" s="28" t="s">
        <v>1743</v>
      </c>
      <c r="G498" s="33" t="s">
        <v>1742</v>
      </c>
      <c r="H498" s="2" t="s">
        <v>167</v>
      </c>
      <c r="I498" s="31">
        <v>11.99</v>
      </c>
      <c r="J498" s="38">
        <v>0.75</v>
      </c>
      <c r="K498" s="100">
        <f t="shared" si="7"/>
        <v>20.982500000000002</v>
      </c>
      <c r="L498" s="32" t="s">
        <v>394</v>
      </c>
    </row>
    <row r="499" spans="1:12" x14ac:dyDescent="0.25">
      <c r="A499" s="80" t="s">
        <v>2411</v>
      </c>
      <c r="B499" s="6" t="s">
        <v>145</v>
      </c>
      <c r="C499" s="6" t="s">
        <v>1738</v>
      </c>
      <c r="D499" s="2" t="s">
        <v>1739</v>
      </c>
      <c r="E499" s="2" t="s">
        <v>1740</v>
      </c>
      <c r="F499" s="28" t="s">
        <v>1744</v>
      </c>
      <c r="G499" s="33" t="s">
        <v>1742</v>
      </c>
      <c r="H499" s="2" t="s">
        <v>167</v>
      </c>
      <c r="I499" s="31">
        <v>11.99</v>
      </c>
      <c r="J499" s="38">
        <v>0.75</v>
      </c>
      <c r="K499" s="100">
        <f t="shared" si="7"/>
        <v>20.982500000000002</v>
      </c>
      <c r="L499" s="32" t="s">
        <v>394</v>
      </c>
    </row>
    <row r="500" spans="1:12" x14ac:dyDescent="0.25">
      <c r="A500" s="80" t="s">
        <v>2412</v>
      </c>
      <c r="B500" s="6" t="s">
        <v>145</v>
      </c>
      <c r="C500" s="6" t="s">
        <v>1738</v>
      </c>
      <c r="D500" s="2" t="s">
        <v>1739</v>
      </c>
      <c r="E500" s="2" t="s">
        <v>1740</v>
      </c>
      <c r="F500" s="28" t="s">
        <v>1745</v>
      </c>
      <c r="G500" s="33" t="s">
        <v>1742</v>
      </c>
      <c r="H500" s="2" t="s">
        <v>167</v>
      </c>
      <c r="I500" s="31">
        <v>11.99</v>
      </c>
      <c r="J500" s="38">
        <v>0.75</v>
      </c>
      <c r="K500" s="100">
        <f t="shared" si="7"/>
        <v>20.982500000000002</v>
      </c>
      <c r="L500" s="32" t="s">
        <v>394</v>
      </c>
    </row>
    <row r="501" spans="1:12" x14ac:dyDescent="0.25">
      <c r="A501" s="80" t="s">
        <v>2413</v>
      </c>
      <c r="B501" s="6" t="s">
        <v>145</v>
      </c>
      <c r="C501" s="6" t="s">
        <v>1738</v>
      </c>
      <c r="D501" s="2" t="s">
        <v>1739</v>
      </c>
      <c r="E501" s="2" t="s">
        <v>1740</v>
      </c>
      <c r="F501" s="28" t="s">
        <v>1746</v>
      </c>
      <c r="G501" s="33" t="s">
        <v>1742</v>
      </c>
      <c r="H501" s="2" t="s">
        <v>167</v>
      </c>
      <c r="I501" s="31">
        <v>11.99</v>
      </c>
      <c r="J501" s="38">
        <v>0.75</v>
      </c>
      <c r="K501" s="100">
        <f t="shared" si="7"/>
        <v>20.982500000000002</v>
      </c>
      <c r="L501" s="32" t="s">
        <v>394</v>
      </c>
    </row>
    <row r="502" spans="1:12" x14ac:dyDescent="0.25">
      <c r="A502" s="80" t="s">
        <v>2414</v>
      </c>
      <c r="B502" s="6" t="s">
        <v>145</v>
      </c>
      <c r="C502" s="6" t="s">
        <v>1738</v>
      </c>
      <c r="D502" s="2" t="s">
        <v>1739</v>
      </c>
      <c r="E502" s="2" t="s">
        <v>1740</v>
      </c>
      <c r="F502" s="28" t="s">
        <v>1747</v>
      </c>
      <c r="G502" s="22" t="s">
        <v>1742</v>
      </c>
      <c r="H502" s="2" t="s">
        <v>167</v>
      </c>
      <c r="I502" s="31">
        <v>11.99</v>
      </c>
      <c r="J502" s="38">
        <v>0.75</v>
      </c>
      <c r="K502" s="100">
        <f t="shared" si="7"/>
        <v>20.982500000000002</v>
      </c>
      <c r="L502" s="32" t="s">
        <v>394</v>
      </c>
    </row>
    <row r="503" spans="1:12" x14ac:dyDescent="0.25">
      <c r="A503" s="80" t="s">
        <v>2415</v>
      </c>
      <c r="B503" s="6" t="s">
        <v>145</v>
      </c>
      <c r="C503" s="6" t="s">
        <v>1738</v>
      </c>
      <c r="D503" s="2" t="s">
        <v>1739</v>
      </c>
      <c r="E503" s="2" t="s">
        <v>1740</v>
      </c>
      <c r="F503" s="28" t="s">
        <v>1748</v>
      </c>
      <c r="G503" s="33" t="s">
        <v>1742</v>
      </c>
      <c r="H503" s="2" t="s">
        <v>167</v>
      </c>
      <c r="I503" s="31">
        <v>11.99</v>
      </c>
      <c r="J503" s="38">
        <v>0.75</v>
      </c>
      <c r="K503" s="100">
        <f t="shared" si="7"/>
        <v>20.982500000000002</v>
      </c>
      <c r="L503" s="32" t="s">
        <v>394</v>
      </c>
    </row>
    <row r="504" spans="1:12" x14ac:dyDescent="0.25">
      <c r="A504" s="80" t="s">
        <v>2416</v>
      </c>
      <c r="B504" s="6" t="s">
        <v>145</v>
      </c>
      <c r="C504" s="6" t="s">
        <v>1738</v>
      </c>
      <c r="D504" s="2" t="s">
        <v>1739</v>
      </c>
      <c r="E504" s="2" t="s">
        <v>1740</v>
      </c>
      <c r="F504" s="28" t="s">
        <v>1749</v>
      </c>
      <c r="G504" s="33" t="s">
        <v>1742</v>
      </c>
      <c r="H504" s="2" t="s">
        <v>167</v>
      </c>
      <c r="I504" s="31">
        <v>11.99</v>
      </c>
      <c r="J504" s="38">
        <v>0.75</v>
      </c>
      <c r="K504" s="100">
        <f t="shared" si="7"/>
        <v>20.982500000000002</v>
      </c>
      <c r="L504" s="32" t="s">
        <v>394</v>
      </c>
    </row>
    <row r="505" spans="1:12" x14ac:dyDescent="0.25">
      <c r="A505" s="80" t="s">
        <v>2417</v>
      </c>
      <c r="B505" s="6" t="s">
        <v>145</v>
      </c>
      <c r="C505" s="6" t="s">
        <v>1738</v>
      </c>
      <c r="D505" s="2" t="s">
        <v>1739</v>
      </c>
      <c r="E505" s="2" t="s">
        <v>1740</v>
      </c>
      <c r="F505" s="28" t="s">
        <v>1750</v>
      </c>
      <c r="G505" s="33" t="s">
        <v>1742</v>
      </c>
      <c r="H505" s="2" t="s">
        <v>167</v>
      </c>
      <c r="I505" s="31">
        <v>11.99</v>
      </c>
      <c r="J505" s="38">
        <v>0.75</v>
      </c>
      <c r="K505" s="100">
        <f t="shared" si="7"/>
        <v>20.982500000000002</v>
      </c>
      <c r="L505" s="32" t="s">
        <v>394</v>
      </c>
    </row>
    <row r="506" spans="1:12" x14ac:dyDescent="0.25">
      <c r="A506" s="80" t="s">
        <v>2418</v>
      </c>
      <c r="B506" s="6" t="s">
        <v>145</v>
      </c>
      <c r="C506" s="6" t="s">
        <v>1738</v>
      </c>
      <c r="D506" s="2" t="s">
        <v>1739</v>
      </c>
      <c r="E506" s="2" t="s">
        <v>1740</v>
      </c>
      <c r="F506" s="28" t="s">
        <v>1751</v>
      </c>
      <c r="G506" s="22" t="s">
        <v>1742</v>
      </c>
      <c r="H506" s="2" t="s">
        <v>167</v>
      </c>
      <c r="I506" s="31">
        <v>11.99</v>
      </c>
      <c r="J506" s="38">
        <v>0.75</v>
      </c>
      <c r="K506" s="100">
        <f t="shared" si="7"/>
        <v>20.982500000000002</v>
      </c>
      <c r="L506" s="32" t="s">
        <v>394</v>
      </c>
    </row>
    <row r="507" spans="1:12" x14ac:dyDescent="0.25">
      <c r="A507" s="80" t="s">
        <v>2419</v>
      </c>
      <c r="B507" s="6" t="s">
        <v>145</v>
      </c>
      <c r="C507" s="6" t="s">
        <v>1738</v>
      </c>
      <c r="D507" s="2" t="s">
        <v>1739</v>
      </c>
      <c r="E507" s="2" t="s">
        <v>1740</v>
      </c>
      <c r="F507" s="28" t="s">
        <v>1752</v>
      </c>
      <c r="G507" s="33" t="s">
        <v>1742</v>
      </c>
      <c r="H507" s="2" t="s">
        <v>167</v>
      </c>
      <c r="I507" s="31">
        <v>11.99</v>
      </c>
      <c r="J507" s="38">
        <v>0.75</v>
      </c>
      <c r="K507" s="100">
        <f t="shared" si="7"/>
        <v>20.982500000000002</v>
      </c>
      <c r="L507" s="32" t="s">
        <v>394</v>
      </c>
    </row>
    <row r="508" spans="1:12" x14ac:dyDescent="0.25">
      <c r="A508" s="80" t="s">
        <v>2420</v>
      </c>
      <c r="B508" s="6" t="s">
        <v>145</v>
      </c>
      <c r="C508" s="6" t="s">
        <v>1738</v>
      </c>
      <c r="D508" s="2" t="s">
        <v>1739</v>
      </c>
      <c r="E508" s="2" t="s">
        <v>1740</v>
      </c>
      <c r="F508" s="28" t="s">
        <v>1753</v>
      </c>
      <c r="G508" s="33" t="s">
        <v>1742</v>
      </c>
      <c r="H508" s="2" t="s">
        <v>167</v>
      </c>
      <c r="I508" s="31">
        <v>11.99</v>
      </c>
      <c r="J508" s="38">
        <v>0.75</v>
      </c>
      <c r="K508" s="100">
        <f t="shared" si="7"/>
        <v>20.982500000000002</v>
      </c>
      <c r="L508" s="32" t="s">
        <v>394</v>
      </c>
    </row>
    <row r="509" spans="1:12" x14ac:dyDescent="0.25">
      <c r="A509" s="80" t="s">
        <v>2421</v>
      </c>
      <c r="B509" s="6" t="s">
        <v>145</v>
      </c>
      <c r="C509" s="6" t="s">
        <v>1738</v>
      </c>
      <c r="D509" s="2" t="s">
        <v>1739</v>
      </c>
      <c r="E509" s="2" t="s">
        <v>1754</v>
      </c>
      <c r="F509" s="28" t="s">
        <v>1755</v>
      </c>
      <c r="G509" s="33" t="s">
        <v>1756</v>
      </c>
      <c r="H509" s="2" t="s">
        <v>167</v>
      </c>
      <c r="I509" s="31">
        <v>11.49</v>
      </c>
      <c r="J509" s="38">
        <v>0.75</v>
      </c>
      <c r="K509" s="100">
        <f t="shared" si="7"/>
        <v>20.107500000000002</v>
      </c>
      <c r="L509" s="32" t="s">
        <v>394</v>
      </c>
    </row>
    <row r="510" spans="1:12" x14ac:dyDescent="0.25">
      <c r="A510" s="80" t="s">
        <v>2422</v>
      </c>
      <c r="B510" s="6" t="s">
        <v>145</v>
      </c>
      <c r="C510" s="6" t="s">
        <v>1738</v>
      </c>
      <c r="D510" s="2" t="s">
        <v>1739</v>
      </c>
      <c r="E510" s="2" t="s">
        <v>1754</v>
      </c>
      <c r="F510" s="28" t="s">
        <v>1757</v>
      </c>
      <c r="G510" s="33" t="s">
        <v>1756</v>
      </c>
      <c r="H510" s="2" t="s">
        <v>167</v>
      </c>
      <c r="I510" s="31">
        <v>11.49</v>
      </c>
      <c r="J510" s="38">
        <v>0.75</v>
      </c>
      <c r="K510" s="100">
        <f t="shared" si="7"/>
        <v>20.107500000000002</v>
      </c>
      <c r="L510" s="32" t="s">
        <v>394</v>
      </c>
    </row>
    <row r="511" spans="1:12" x14ac:dyDescent="0.25">
      <c r="A511" s="80" t="s">
        <v>2423</v>
      </c>
      <c r="B511" s="6" t="s">
        <v>145</v>
      </c>
      <c r="C511" s="6" t="s">
        <v>1738</v>
      </c>
      <c r="D511" s="2" t="s">
        <v>1739</v>
      </c>
      <c r="E511" s="2" t="s">
        <v>1754</v>
      </c>
      <c r="F511" s="28" t="s">
        <v>1758</v>
      </c>
      <c r="G511" s="33" t="s">
        <v>1756</v>
      </c>
      <c r="H511" s="2" t="s">
        <v>167</v>
      </c>
      <c r="I511" s="31">
        <v>11.49</v>
      </c>
      <c r="J511" s="38">
        <v>0.75</v>
      </c>
      <c r="K511" s="100">
        <f t="shared" si="7"/>
        <v>20.107500000000002</v>
      </c>
      <c r="L511" s="32" t="s">
        <v>394</v>
      </c>
    </row>
    <row r="512" spans="1:12" x14ac:dyDescent="0.25">
      <c r="A512" s="80" t="s">
        <v>2424</v>
      </c>
      <c r="B512" s="6" t="s">
        <v>145</v>
      </c>
      <c r="C512" s="6" t="s">
        <v>1738</v>
      </c>
      <c r="D512" s="2" t="s">
        <v>1739</v>
      </c>
      <c r="E512" s="2" t="s">
        <v>1754</v>
      </c>
      <c r="F512" s="28" t="s">
        <v>1759</v>
      </c>
      <c r="G512" s="33" t="s">
        <v>1756</v>
      </c>
      <c r="H512" s="2" t="s">
        <v>167</v>
      </c>
      <c r="I512" s="31">
        <v>11.49</v>
      </c>
      <c r="J512" s="38">
        <v>0.75</v>
      </c>
      <c r="K512" s="100">
        <f t="shared" si="7"/>
        <v>20.107500000000002</v>
      </c>
      <c r="L512" s="32" t="s">
        <v>394</v>
      </c>
    </row>
    <row r="513" spans="1:12" x14ac:dyDescent="0.25">
      <c r="A513" s="80" t="s">
        <v>2425</v>
      </c>
      <c r="B513" s="6" t="s">
        <v>145</v>
      </c>
      <c r="C513" s="6" t="s">
        <v>1738</v>
      </c>
      <c r="D513" s="2" t="s">
        <v>1739</v>
      </c>
      <c r="E513" s="2" t="s">
        <v>1754</v>
      </c>
      <c r="F513" s="28" t="s">
        <v>1760</v>
      </c>
      <c r="G513" s="33" t="s">
        <v>1756</v>
      </c>
      <c r="H513" s="2" t="s">
        <v>167</v>
      </c>
      <c r="I513" s="31">
        <v>11.49</v>
      </c>
      <c r="J513" s="38">
        <v>0.75</v>
      </c>
      <c r="K513" s="100">
        <f t="shared" si="7"/>
        <v>20.107500000000002</v>
      </c>
      <c r="L513" s="32" t="s">
        <v>394</v>
      </c>
    </row>
    <row r="514" spans="1:12" x14ac:dyDescent="0.25">
      <c r="A514" s="80" t="s">
        <v>2426</v>
      </c>
      <c r="B514" s="6" t="s">
        <v>145</v>
      </c>
      <c r="C514" s="6" t="s">
        <v>1738</v>
      </c>
      <c r="D514" s="2" t="s">
        <v>1739</v>
      </c>
      <c r="E514" s="2" t="s">
        <v>1754</v>
      </c>
      <c r="F514" s="28" t="s">
        <v>1761</v>
      </c>
      <c r="G514" s="33" t="s">
        <v>1756</v>
      </c>
      <c r="H514" s="2" t="s">
        <v>167</v>
      </c>
      <c r="I514" s="31">
        <v>11.49</v>
      </c>
      <c r="J514" s="38">
        <v>0.75</v>
      </c>
      <c r="K514" s="100">
        <f t="shared" si="7"/>
        <v>20.107500000000002</v>
      </c>
      <c r="L514" s="32" t="s">
        <v>394</v>
      </c>
    </row>
    <row r="515" spans="1:12" x14ac:dyDescent="0.25">
      <c r="A515" s="80" t="s">
        <v>2427</v>
      </c>
      <c r="B515" s="6" t="s">
        <v>145</v>
      </c>
      <c r="C515" s="6" t="s">
        <v>1738</v>
      </c>
      <c r="D515" s="2" t="s">
        <v>1739</v>
      </c>
      <c r="E515" s="2" t="s">
        <v>1754</v>
      </c>
      <c r="F515" s="28" t="s">
        <v>1762</v>
      </c>
      <c r="G515" s="33" t="s">
        <v>1756</v>
      </c>
      <c r="H515" s="2" t="s">
        <v>167</v>
      </c>
      <c r="I515" s="31">
        <v>11.49</v>
      </c>
      <c r="J515" s="38">
        <v>0.75</v>
      </c>
      <c r="K515" s="100">
        <f t="shared" si="7"/>
        <v>20.107500000000002</v>
      </c>
      <c r="L515" s="32" t="s">
        <v>394</v>
      </c>
    </row>
    <row r="516" spans="1:12" x14ac:dyDescent="0.25">
      <c r="A516" s="80" t="s">
        <v>2428</v>
      </c>
      <c r="B516" s="6" t="s">
        <v>145</v>
      </c>
      <c r="C516" s="6" t="s">
        <v>1738</v>
      </c>
      <c r="D516" s="2" t="s">
        <v>1739</v>
      </c>
      <c r="E516" s="2" t="s">
        <v>1754</v>
      </c>
      <c r="F516" s="28" t="s">
        <v>1763</v>
      </c>
      <c r="G516" s="33" t="s">
        <v>1756</v>
      </c>
      <c r="H516" s="2" t="s">
        <v>167</v>
      </c>
      <c r="I516" s="31">
        <v>11.49</v>
      </c>
      <c r="J516" s="38">
        <v>0.75</v>
      </c>
      <c r="K516" s="100">
        <f t="shared" si="7"/>
        <v>20.107500000000002</v>
      </c>
      <c r="L516" s="32" t="s">
        <v>394</v>
      </c>
    </row>
    <row r="517" spans="1:12" x14ac:dyDescent="0.25">
      <c r="A517" s="80" t="s">
        <v>2429</v>
      </c>
      <c r="B517" s="6" t="s">
        <v>145</v>
      </c>
      <c r="C517" s="6" t="s">
        <v>1738</v>
      </c>
      <c r="D517" s="2" t="s">
        <v>1739</v>
      </c>
      <c r="E517" s="2" t="s">
        <v>1754</v>
      </c>
      <c r="F517" s="28" t="s">
        <v>1764</v>
      </c>
      <c r="G517" s="33" t="s">
        <v>1756</v>
      </c>
      <c r="H517" s="2" t="s">
        <v>167</v>
      </c>
      <c r="I517" s="31">
        <v>11.49</v>
      </c>
      <c r="J517" s="38">
        <v>0.75</v>
      </c>
      <c r="K517" s="100">
        <f t="shared" si="7"/>
        <v>20.107500000000002</v>
      </c>
      <c r="L517" s="32" t="s">
        <v>394</v>
      </c>
    </row>
    <row r="518" spans="1:12" x14ac:dyDescent="0.25">
      <c r="A518" s="80" t="s">
        <v>2430</v>
      </c>
      <c r="B518" s="6" t="s">
        <v>145</v>
      </c>
      <c r="C518" s="6" t="s">
        <v>1738</v>
      </c>
      <c r="D518" s="2" t="s">
        <v>1739</v>
      </c>
      <c r="E518" s="2" t="s">
        <v>1754</v>
      </c>
      <c r="F518" s="28" t="s">
        <v>1765</v>
      </c>
      <c r="G518" s="33" t="s">
        <v>1756</v>
      </c>
      <c r="H518" s="2" t="s">
        <v>167</v>
      </c>
      <c r="I518" s="31">
        <v>11.49</v>
      </c>
      <c r="J518" s="38">
        <v>0.75</v>
      </c>
      <c r="K518" s="100">
        <f t="shared" si="7"/>
        <v>20.107500000000002</v>
      </c>
      <c r="L518" s="32" t="s">
        <v>394</v>
      </c>
    </row>
    <row r="519" spans="1:12" x14ac:dyDescent="0.25">
      <c r="A519" s="80" t="s">
        <v>2431</v>
      </c>
      <c r="B519" s="6" t="s">
        <v>145</v>
      </c>
      <c r="C519" s="6" t="s">
        <v>1738</v>
      </c>
      <c r="D519" s="2" t="s">
        <v>1739</v>
      </c>
      <c r="E519" s="2" t="s">
        <v>1754</v>
      </c>
      <c r="F519" s="28" t="s">
        <v>1766</v>
      </c>
      <c r="G519" s="33" t="s">
        <v>1756</v>
      </c>
      <c r="H519" s="2" t="s">
        <v>167</v>
      </c>
      <c r="I519" s="31">
        <v>11.49</v>
      </c>
      <c r="J519" s="38">
        <v>0.75</v>
      </c>
      <c r="K519" s="100">
        <f t="shared" si="7"/>
        <v>20.107500000000002</v>
      </c>
      <c r="L519" s="32" t="s">
        <v>394</v>
      </c>
    </row>
    <row r="520" spans="1:12" x14ac:dyDescent="0.25">
      <c r="A520" s="80" t="s">
        <v>2432</v>
      </c>
      <c r="B520" s="6" t="s">
        <v>145</v>
      </c>
      <c r="C520" s="6" t="s">
        <v>1738</v>
      </c>
      <c r="D520" s="2" t="s">
        <v>1739</v>
      </c>
      <c r="E520" s="2" t="s">
        <v>1754</v>
      </c>
      <c r="F520" s="28" t="s">
        <v>1767</v>
      </c>
      <c r="G520" s="33" t="s">
        <v>1756</v>
      </c>
      <c r="H520" s="2" t="s">
        <v>167</v>
      </c>
      <c r="I520" s="31">
        <v>11.49</v>
      </c>
      <c r="J520" s="38">
        <v>0.75</v>
      </c>
      <c r="K520" s="100">
        <f t="shared" si="7"/>
        <v>20.107500000000002</v>
      </c>
      <c r="L520" s="32" t="s">
        <v>394</v>
      </c>
    </row>
    <row r="521" spans="1:12" x14ac:dyDescent="0.25">
      <c r="A521" s="80" t="s">
        <v>2433</v>
      </c>
      <c r="B521" s="6" t="s">
        <v>145</v>
      </c>
      <c r="C521" s="6" t="s">
        <v>1738</v>
      </c>
      <c r="D521" s="2" t="s">
        <v>1739</v>
      </c>
      <c r="E521" s="2" t="s">
        <v>1754</v>
      </c>
      <c r="F521" s="28" t="s">
        <v>1768</v>
      </c>
      <c r="G521" s="33" t="s">
        <v>1756</v>
      </c>
      <c r="H521" s="2" t="s">
        <v>167</v>
      </c>
      <c r="I521" s="31">
        <v>11.49</v>
      </c>
      <c r="J521" s="38">
        <v>0.75</v>
      </c>
      <c r="K521" s="100">
        <f t="shared" si="7"/>
        <v>20.107500000000002</v>
      </c>
      <c r="L521" s="32" t="s">
        <v>394</v>
      </c>
    </row>
    <row r="522" spans="1:12" x14ac:dyDescent="0.25">
      <c r="A522" s="80" t="s">
        <v>2434</v>
      </c>
      <c r="B522" s="6" t="s">
        <v>145</v>
      </c>
      <c r="C522" s="6" t="s">
        <v>1738</v>
      </c>
      <c r="D522" s="2" t="s">
        <v>1739</v>
      </c>
      <c r="E522" s="2" t="s">
        <v>1754</v>
      </c>
      <c r="F522" s="28" t="s">
        <v>1769</v>
      </c>
      <c r="G522" s="33" t="s">
        <v>1756</v>
      </c>
      <c r="H522" s="2" t="s">
        <v>167</v>
      </c>
      <c r="I522" s="31">
        <v>11.49</v>
      </c>
      <c r="J522" s="38">
        <v>0.75</v>
      </c>
      <c r="K522" s="100">
        <f t="shared" si="7"/>
        <v>20.107500000000002</v>
      </c>
      <c r="L522" s="32" t="s">
        <v>394</v>
      </c>
    </row>
    <row r="523" spans="1:12" x14ac:dyDescent="0.25">
      <c r="A523" s="80" t="s">
        <v>2435</v>
      </c>
      <c r="B523" s="6" t="s">
        <v>145</v>
      </c>
      <c r="C523" s="6" t="s">
        <v>1738</v>
      </c>
      <c r="D523" s="2" t="s">
        <v>1739</v>
      </c>
      <c r="E523" s="2" t="s">
        <v>1754</v>
      </c>
      <c r="F523" s="28" t="s">
        <v>1770</v>
      </c>
      <c r="G523" s="33" t="s">
        <v>1756</v>
      </c>
      <c r="H523" s="2" t="s">
        <v>167</v>
      </c>
      <c r="I523" s="31">
        <v>11.49</v>
      </c>
      <c r="J523" s="38">
        <v>0.75</v>
      </c>
      <c r="K523" s="100">
        <f t="shared" si="7"/>
        <v>20.107500000000002</v>
      </c>
      <c r="L523" s="32" t="s">
        <v>394</v>
      </c>
    </row>
    <row r="524" spans="1:12" x14ac:dyDescent="0.25">
      <c r="A524" s="80" t="s">
        <v>2436</v>
      </c>
      <c r="B524" s="6" t="s">
        <v>145</v>
      </c>
      <c r="C524" s="6" t="s">
        <v>1738</v>
      </c>
      <c r="D524" s="2" t="s">
        <v>1739</v>
      </c>
      <c r="E524" s="2" t="s">
        <v>1754</v>
      </c>
      <c r="F524" s="28" t="s">
        <v>1771</v>
      </c>
      <c r="G524" s="33" t="s">
        <v>1756</v>
      </c>
      <c r="H524" s="2" t="s">
        <v>167</v>
      </c>
      <c r="I524" s="31">
        <v>11.49</v>
      </c>
      <c r="J524" s="38">
        <v>0.75</v>
      </c>
      <c r="K524" s="100">
        <f t="shared" si="7"/>
        <v>20.107500000000002</v>
      </c>
      <c r="L524" s="32" t="s">
        <v>394</v>
      </c>
    </row>
    <row r="525" spans="1:12" x14ac:dyDescent="0.25">
      <c r="A525" s="80" t="s">
        <v>2437</v>
      </c>
      <c r="B525" s="6" t="s">
        <v>145</v>
      </c>
      <c r="C525" s="6" t="s">
        <v>1738</v>
      </c>
      <c r="D525" s="2" t="s">
        <v>1739</v>
      </c>
      <c r="E525" s="2" t="s">
        <v>1754</v>
      </c>
      <c r="F525" s="28" t="s">
        <v>1772</v>
      </c>
      <c r="G525" s="33" t="s">
        <v>1756</v>
      </c>
      <c r="H525" s="2" t="s">
        <v>167</v>
      </c>
      <c r="I525" s="31">
        <v>11.49</v>
      </c>
      <c r="J525" s="38">
        <v>0.75</v>
      </c>
      <c r="K525" s="100">
        <f t="shared" si="7"/>
        <v>20.107500000000002</v>
      </c>
      <c r="L525" s="32" t="s">
        <v>394</v>
      </c>
    </row>
    <row r="526" spans="1:12" x14ac:dyDescent="0.25">
      <c r="A526" s="80" t="s">
        <v>2438</v>
      </c>
      <c r="B526" s="6" t="s">
        <v>145</v>
      </c>
      <c r="C526" s="6" t="s">
        <v>1738</v>
      </c>
      <c r="D526" s="2" t="s">
        <v>1739</v>
      </c>
      <c r="E526" s="2" t="s">
        <v>1754</v>
      </c>
      <c r="F526" s="28" t="s">
        <v>1773</v>
      </c>
      <c r="G526" s="33" t="s">
        <v>1756</v>
      </c>
      <c r="H526" s="2" t="s">
        <v>167</v>
      </c>
      <c r="I526" s="31">
        <v>11.49</v>
      </c>
      <c r="J526" s="38">
        <v>0.75</v>
      </c>
      <c r="K526" s="100">
        <f t="shared" si="7"/>
        <v>20.107500000000002</v>
      </c>
      <c r="L526" s="32" t="s">
        <v>394</v>
      </c>
    </row>
    <row r="527" spans="1:12" x14ac:dyDescent="0.25">
      <c r="A527" s="80" t="s">
        <v>2439</v>
      </c>
      <c r="B527" s="6" t="s">
        <v>145</v>
      </c>
      <c r="C527" s="6" t="s">
        <v>1738</v>
      </c>
      <c r="D527" s="2" t="s">
        <v>1739</v>
      </c>
      <c r="E527" s="2" t="s">
        <v>1754</v>
      </c>
      <c r="F527" s="28" t="s">
        <v>1774</v>
      </c>
      <c r="G527" s="33" t="s">
        <v>1756</v>
      </c>
      <c r="H527" s="2" t="s">
        <v>167</v>
      </c>
      <c r="I527" s="31">
        <v>11.49</v>
      </c>
      <c r="J527" s="38">
        <v>0.75</v>
      </c>
      <c r="K527" s="100">
        <f t="shared" ref="K527:K536" si="8">I527*1.75</f>
        <v>20.107500000000002</v>
      </c>
      <c r="L527" s="32" t="s">
        <v>394</v>
      </c>
    </row>
    <row r="528" spans="1:12" x14ac:dyDescent="0.25">
      <c r="A528" s="80" t="s">
        <v>2440</v>
      </c>
      <c r="B528" s="6" t="s">
        <v>145</v>
      </c>
      <c r="C528" s="6" t="s">
        <v>1738</v>
      </c>
      <c r="D528" s="2" t="s">
        <v>1739</v>
      </c>
      <c r="E528" s="2" t="s">
        <v>1754</v>
      </c>
      <c r="F528" s="28" t="s">
        <v>1775</v>
      </c>
      <c r="G528" s="33" t="s">
        <v>1756</v>
      </c>
      <c r="H528" s="2" t="s">
        <v>167</v>
      </c>
      <c r="I528" s="31">
        <v>11.49</v>
      </c>
      <c r="J528" s="38">
        <v>0.75</v>
      </c>
      <c r="K528" s="100">
        <f t="shared" si="8"/>
        <v>20.107500000000002</v>
      </c>
      <c r="L528" s="32" t="s">
        <v>394</v>
      </c>
    </row>
    <row r="529" spans="1:12" x14ac:dyDescent="0.25">
      <c r="A529" s="80" t="s">
        <v>2441</v>
      </c>
      <c r="B529" s="6" t="s">
        <v>145</v>
      </c>
      <c r="C529" s="6" t="s">
        <v>1738</v>
      </c>
      <c r="D529" s="2" t="s">
        <v>1739</v>
      </c>
      <c r="E529" s="2" t="s">
        <v>1776</v>
      </c>
      <c r="F529" s="28" t="s">
        <v>1777</v>
      </c>
      <c r="G529" s="22" t="s">
        <v>1778</v>
      </c>
      <c r="H529" s="2" t="s">
        <v>167</v>
      </c>
      <c r="I529" s="31">
        <v>14.49</v>
      </c>
      <c r="J529" s="38">
        <v>0.75</v>
      </c>
      <c r="K529" s="100">
        <f t="shared" si="8"/>
        <v>25.357500000000002</v>
      </c>
      <c r="L529" s="32" t="s">
        <v>394</v>
      </c>
    </row>
    <row r="530" spans="1:12" x14ac:dyDescent="0.25">
      <c r="A530" s="80" t="s">
        <v>2442</v>
      </c>
      <c r="B530" s="6" t="s">
        <v>145</v>
      </c>
      <c r="C530" s="6" t="s">
        <v>1738</v>
      </c>
      <c r="D530" s="2" t="s">
        <v>1739</v>
      </c>
      <c r="E530" s="2" t="s">
        <v>1776</v>
      </c>
      <c r="F530" s="28" t="s">
        <v>1779</v>
      </c>
      <c r="G530" s="22" t="s">
        <v>1778</v>
      </c>
      <c r="H530" s="2" t="s">
        <v>167</v>
      </c>
      <c r="I530" s="31">
        <v>14.49</v>
      </c>
      <c r="J530" s="38">
        <v>0.75</v>
      </c>
      <c r="K530" s="100">
        <f t="shared" si="8"/>
        <v>25.357500000000002</v>
      </c>
      <c r="L530" s="32" t="s">
        <v>394</v>
      </c>
    </row>
    <row r="531" spans="1:12" x14ac:dyDescent="0.25">
      <c r="A531" s="80" t="s">
        <v>2443</v>
      </c>
      <c r="B531" s="6" t="s">
        <v>145</v>
      </c>
      <c r="C531" s="6" t="s">
        <v>1738</v>
      </c>
      <c r="D531" s="2" t="s">
        <v>1739</v>
      </c>
      <c r="E531" s="2" t="s">
        <v>1776</v>
      </c>
      <c r="F531" s="28" t="s">
        <v>1780</v>
      </c>
      <c r="G531" s="22" t="s">
        <v>1778</v>
      </c>
      <c r="H531" s="2" t="s">
        <v>167</v>
      </c>
      <c r="I531" s="31">
        <v>14.49</v>
      </c>
      <c r="J531" s="38">
        <v>0.75</v>
      </c>
      <c r="K531" s="100">
        <f t="shared" si="8"/>
        <v>25.357500000000002</v>
      </c>
      <c r="L531" s="32" t="s">
        <v>394</v>
      </c>
    </row>
    <row r="532" spans="1:12" x14ac:dyDescent="0.25">
      <c r="A532" s="80" t="s">
        <v>2444</v>
      </c>
      <c r="B532" s="6" t="s">
        <v>145</v>
      </c>
      <c r="C532" s="6" t="s">
        <v>1738</v>
      </c>
      <c r="D532" s="2" t="s">
        <v>1739</v>
      </c>
      <c r="E532" s="2" t="s">
        <v>1776</v>
      </c>
      <c r="F532" s="28" t="s">
        <v>1781</v>
      </c>
      <c r="G532" s="22" t="s">
        <v>1778</v>
      </c>
      <c r="H532" s="2" t="s">
        <v>167</v>
      </c>
      <c r="I532" s="31">
        <v>14.49</v>
      </c>
      <c r="J532" s="38">
        <v>0.75</v>
      </c>
      <c r="K532" s="100">
        <f t="shared" si="8"/>
        <v>25.357500000000002</v>
      </c>
      <c r="L532" s="32" t="s">
        <v>394</v>
      </c>
    </row>
    <row r="533" spans="1:12" x14ac:dyDescent="0.25">
      <c r="A533" s="80" t="s">
        <v>2445</v>
      </c>
      <c r="B533" s="6" t="s">
        <v>145</v>
      </c>
      <c r="C533" s="6" t="s">
        <v>1738</v>
      </c>
      <c r="D533" s="2" t="s">
        <v>1739</v>
      </c>
      <c r="E533" s="2" t="s">
        <v>1776</v>
      </c>
      <c r="F533" s="28" t="s">
        <v>1782</v>
      </c>
      <c r="G533" s="22" t="s">
        <v>1778</v>
      </c>
      <c r="H533" s="2" t="s">
        <v>167</v>
      </c>
      <c r="I533" s="31">
        <v>14.49</v>
      </c>
      <c r="J533" s="38">
        <v>0.75</v>
      </c>
      <c r="K533" s="100">
        <f t="shared" si="8"/>
        <v>25.357500000000002</v>
      </c>
      <c r="L533" s="32" t="s">
        <v>394</v>
      </c>
    </row>
    <row r="534" spans="1:12" x14ac:dyDescent="0.25">
      <c r="A534" s="80" t="s">
        <v>2446</v>
      </c>
      <c r="B534" s="6" t="s">
        <v>145</v>
      </c>
      <c r="C534" s="6" t="s">
        <v>1738</v>
      </c>
      <c r="D534" s="2" t="s">
        <v>1739</v>
      </c>
      <c r="E534" s="2" t="s">
        <v>1776</v>
      </c>
      <c r="F534" s="28" t="s">
        <v>1783</v>
      </c>
      <c r="G534" s="22" t="s">
        <v>1778</v>
      </c>
      <c r="H534" s="2" t="s">
        <v>167</v>
      </c>
      <c r="I534" s="31">
        <v>14.49</v>
      </c>
      <c r="J534" s="38">
        <v>0.75</v>
      </c>
      <c r="K534" s="100">
        <f t="shared" si="8"/>
        <v>25.357500000000002</v>
      </c>
      <c r="L534" s="32" t="s">
        <v>394</v>
      </c>
    </row>
    <row r="535" spans="1:12" x14ac:dyDescent="0.25">
      <c r="A535" s="80" t="s">
        <v>2447</v>
      </c>
      <c r="B535" s="6" t="s">
        <v>145</v>
      </c>
      <c r="C535" s="6" t="s">
        <v>1738</v>
      </c>
      <c r="D535" s="2" t="s">
        <v>1739</v>
      </c>
      <c r="E535" s="2" t="s">
        <v>1776</v>
      </c>
      <c r="F535" s="28" t="s">
        <v>1784</v>
      </c>
      <c r="G535" s="22" t="s">
        <v>1778</v>
      </c>
      <c r="H535" s="2" t="s">
        <v>167</v>
      </c>
      <c r="I535" s="31">
        <v>14.49</v>
      </c>
      <c r="J535" s="38">
        <v>0.75</v>
      </c>
      <c r="K535" s="100">
        <f t="shared" si="8"/>
        <v>25.357500000000002</v>
      </c>
      <c r="L535" s="32" t="s">
        <v>394</v>
      </c>
    </row>
    <row r="536" spans="1:12" x14ac:dyDescent="0.25">
      <c r="A536" s="80" t="s">
        <v>2448</v>
      </c>
      <c r="B536" s="6" t="s">
        <v>145</v>
      </c>
      <c r="C536" s="6" t="s">
        <v>1738</v>
      </c>
      <c r="D536" s="2" t="s">
        <v>1739</v>
      </c>
      <c r="E536" s="2" t="s">
        <v>1776</v>
      </c>
      <c r="F536" s="28" t="s">
        <v>1785</v>
      </c>
      <c r="G536" s="33" t="s">
        <v>1778</v>
      </c>
      <c r="H536" s="2" t="s">
        <v>167</v>
      </c>
      <c r="I536" s="31">
        <v>14.49</v>
      </c>
      <c r="J536" s="38">
        <v>0.75</v>
      </c>
      <c r="K536" s="100">
        <f t="shared" si="8"/>
        <v>25.357500000000002</v>
      </c>
      <c r="L536" s="32" t="s">
        <v>394</v>
      </c>
    </row>
  </sheetData>
  <protectedRanges>
    <protectedRange sqref="A2:A536" name="Range1" securityDescriptor="O:WDG:WDD:(A;;CC;;;S-1-5-21-1845053750-3477951752-3593848970-4173)(A;;CC;;;S-1-5-21-1845053750-3477951752-3593848970-1143)(A;;CC;;;S-1-5-21-1845053750-3477951752-3593848970-4152)"/>
  </protectedRanges>
  <autoFilter ref="A1:L536"/>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 List</vt:lpstr>
      <vt:lpstr>New RG Letting Agency July17</vt:lpstr>
      <vt:lpstr>Core RG Letting Agency July17</vt:lpstr>
      <vt:lpstr>Core RG Credit Union July17</vt:lpstr>
      <vt:lpstr>New RG Credit Union July17</vt:lpstr>
      <vt:lpstr>Core RG Council July17</vt:lpstr>
      <vt:lpstr>New RG Council July17</vt:lpstr>
      <vt:lpstr>'Core RG Letting Agency July17'!Print_Area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De Loseby</dc:creator>
  <cp:lastModifiedBy>Emma De Loseby</cp:lastModifiedBy>
  <cp:lastPrinted>2017-09-07T14:35:37Z</cp:lastPrinted>
  <dcterms:created xsi:type="dcterms:W3CDTF">2017-03-23T12:50:55Z</dcterms:created>
  <dcterms:modified xsi:type="dcterms:W3CDTF">2017-09-12T10:12:11Z</dcterms:modified>
</cp:coreProperties>
</file>