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1d977de6d9a3fe/Desktop/"/>
    </mc:Choice>
  </mc:AlternateContent>
  <xr:revisionPtr revIDLastSave="723" documentId="8_{449518B1-EDD0-4B52-8A59-8200D3DE19AC}" xr6:coauthVersionLast="47" xr6:coauthVersionMax="47" xr10:uidLastSave="{4FA2E5CA-38BE-4F2E-A164-901C3524DDFD}"/>
  <bookViews>
    <workbookView xWindow="3795" yWindow="3105" windowWidth="23265" windowHeight="12195" xr2:uid="{90341DFA-DDFA-4A7D-AB9C-A22698E387D2}"/>
  </bookViews>
  <sheets>
    <sheet name="BOM" sheetId="1" r:id="rId1"/>
    <sheet name="Power Supplies" sheetId="2" r:id="rId2"/>
    <sheet name="Electron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" i="1" l="1"/>
  <c r="I46" i="1"/>
  <c r="K45" i="1"/>
  <c r="I45" i="1"/>
  <c r="K44" i="1"/>
  <c r="I44" i="1"/>
  <c r="K43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K42" i="1"/>
  <c r="K41" i="1"/>
  <c r="K40" i="1"/>
  <c r="K39" i="1"/>
  <c r="K38" i="1"/>
  <c r="M3" i="2"/>
  <c r="N3" i="2" s="1"/>
  <c r="N6" i="2"/>
  <c r="N5" i="2"/>
  <c r="N4" i="2"/>
  <c r="I8" i="2"/>
  <c r="I7" i="2"/>
  <c r="I6" i="2"/>
  <c r="I5" i="2"/>
  <c r="I4" i="2"/>
  <c r="I3" i="2"/>
  <c r="I2" i="2"/>
  <c r="I2" i="3"/>
  <c r="K37" i="1"/>
  <c r="K36" i="1"/>
  <c r="K35" i="1"/>
  <c r="K34" i="1"/>
  <c r="M6" i="2"/>
  <c r="M5" i="2"/>
  <c r="M4" i="2"/>
  <c r="H8" i="2"/>
  <c r="H7" i="2"/>
  <c r="H6" i="2"/>
  <c r="H5" i="2"/>
  <c r="H4" i="2"/>
  <c r="H3" i="2"/>
  <c r="H2" i="2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7" i="2" l="1"/>
</calcChain>
</file>

<file path=xl/sharedStrings.xml><?xml version="1.0" encoding="utf-8"?>
<sst xmlns="http://schemas.openxmlformats.org/spreadsheetml/2006/main" count="266" uniqueCount="192">
  <si>
    <t>HPA Irrigation Pump</t>
  </si>
  <si>
    <t>Part Description</t>
  </si>
  <si>
    <t>Name</t>
  </si>
  <si>
    <t>Model #</t>
  </si>
  <si>
    <t>Supplier</t>
  </si>
  <si>
    <t>Aquatec CDP 8800</t>
  </si>
  <si>
    <t>8852-2J03-B424</t>
  </si>
  <si>
    <t>#</t>
  </si>
  <si>
    <t>Price / unit</t>
  </si>
  <si>
    <t>Total</t>
  </si>
  <si>
    <t>Manufacturer</t>
  </si>
  <si>
    <t>Aquatec</t>
  </si>
  <si>
    <t>John Guest</t>
  </si>
  <si>
    <t>CI320816FS</t>
  </si>
  <si>
    <t>John Guest Tap Adaptor Flat End 1⁄4″ × 3⁄4″ (BSP Thread)</t>
  </si>
  <si>
    <t>Amazon</t>
  </si>
  <si>
    <t>Brass Bush BSP REDUCING Reducer Connector (1"F x 3/4"M)</t>
  </si>
  <si>
    <t>BFG</t>
  </si>
  <si>
    <t>UV Water steriliser</t>
  </si>
  <si>
    <t>SDE-011PH</t>
  </si>
  <si>
    <t>UV Water Sterilizer</t>
  </si>
  <si>
    <t>1/4" Solenoid valve</t>
  </si>
  <si>
    <t>Accumulator Tank</t>
  </si>
  <si>
    <t>Anglian Plumbing</t>
  </si>
  <si>
    <t>8L Accumulation Tank 10bar max working pressure</t>
  </si>
  <si>
    <t>MTPA-8HL-100BT-1.9-SSC-CSS-AMD-PW</t>
  </si>
  <si>
    <t>CESFONJER</t>
  </si>
  <si>
    <t>CESFONJER RO Water Filter Fitting, 1/4" Pushfit Straight Connector for Water Pipe, Push in to Connect Water Tube Fitting Set Pack of 20(Y+T+I+L Type Combo + Shut-Off Valve)</t>
  </si>
  <si>
    <t>Various fittings + valves</t>
  </si>
  <si>
    <t>Pressure Gauge</t>
  </si>
  <si>
    <t>Finerfilters</t>
  </si>
  <si>
    <t>5060513511887</t>
  </si>
  <si>
    <t>Pressure gauge with 1/4" push fit connections</t>
  </si>
  <si>
    <t>Pressure sensor</t>
  </si>
  <si>
    <t>Pressure Sensor, PSI Pressure Transmitter, G1 / 4 Inch 5 V Transducer for Water Gas Oil (0-150 PSI)</t>
  </si>
  <si>
    <t>Ausla</t>
  </si>
  <si>
    <t>DE-GS07381</t>
  </si>
  <si>
    <t>Sourcingmap</t>
  </si>
  <si>
    <t>‎A17040800ux1814</t>
  </si>
  <si>
    <t>sourcingmap 1/4-inch Push Fit Tube x G1/4 Female Thread Quick Connect 5pcs</t>
  </si>
  <si>
    <t>Pressurewave</t>
  </si>
  <si>
    <t>Flow sensor</t>
  </si>
  <si>
    <t>GREDIA 1/4" Quick Connect Water Flow Sensor Food-grade Switch Hall Effect Flowmeter Fluid Meter Counter 0.3-6L/min (Pack of 2)</t>
  </si>
  <si>
    <t>‎GR-402BP2</t>
  </si>
  <si>
    <t>1/4 FRIDGE FILTER TUBING LLDPE WATER PIPE John Guest JG 10m WHITE by John Guest</t>
  </si>
  <si>
    <t>PE08BI0500FBX10M</t>
  </si>
  <si>
    <t>642415254519</t>
  </si>
  <si>
    <t>Pressure Release Valve 8 bar</t>
  </si>
  <si>
    <t>1/2" x 3/4" Boiler Safety Pressure Release Relief Reducing Valve FxF Female 8 Bar</t>
  </si>
  <si>
    <t>Afriso</t>
  </si>
  <si>
    <t>CYUaoao Faucet Adapter 3Pcs Hex Nipple Brass Pipe Fitting 1/2"(20mm) BSP Male to Male Straight Pipe Hex Fitting Heavy Pipe Metals External Hex Nipple for Connecting to Female Threaded Pipes (DN15)</t>
  </si>
  <si>
    <t>CYUaoao</t>
  </si>
  <si>
    <t>JOHN GUEST PIPE CONNECTOR. Push-fit Tube O.D. 1/4" to 1/2" BSP Thread. Speedfit Part No CI320814S. Inch Size Threaded Acetal Fittings for Drinks Dispensers and Pure Water.</t>
  </si>
  <si>
    <t>Brass Hexagon Reducer 3/4” to 1/2” BSP, Her Kindness 2 Pcs Brass Bsp Reducing Connector, 1/2 inch Male to 3/4 inch Adaptor, Brass Reducing Double Nipple 3/4" x 1/2" Male to Male</t>
  </si>
  <si>
    <t>3/4" MBSP to 1/2" MBSP adaptor</t>
  </si>
  <si>
    <t>1/2" FBSP to 1/4" Push Fit adaptor</t>
  </si>
  <si>
    <t>1/2" MBSP to 1/2" MBSP adaptor</t>
  </si>
  <si>
    <t>Her Kindness</t>
  </si>
  <si>
    <t>Used water filter</t>
  </si>
  <si>
    <t>Sinolofty </t>
  </si>
  <si>
    <t>Sinolofty Pipeline Filter, 1/2 Inch Water Pump Filter with 100 Mesh Stainless Steel Strainer, Inline Mesh Screen, Water Pump Filter for Garden Irrigation</t>
  </si>
  <si>
    <t>HSEAMALL Brushless Submersible Water Pump DC 12V Amphibious Pump 800L/H 5M for Pond Aquarium Fish Tank Solar Fountain Pool Water Circulation System</t>
  </si>
  <si>
    <t>HSeaMall</t>
  </si>
  <si>
    <t>Tank pump</t>
  </si>
  <si>
    <t>Gredia</t>
  </si>
  <si>
    <t>GRS01</t>
  </si>
  <si>
    <t>GREDIA 1/4" DC 12V Solenoid Valve N/C Normally Closed Water Inlet Flow Switch</t>
  </si>
  <si>
    <t>1/4" Push Fit 90 elbows</t>
  </si>
  <si>
    <t>CESFONJER 1/4-1/4, 90° Elbow Connector | 1/4" to 1/4" Pushfit Fittings | Ro Water Filter Fitting | for Water Filter Dispensers and Reverse Osmosis (12 Pcs)</t>
  </si>
  <si>
    <t>CESFONJER Tee 1/4-Inch Reverse Osmosis Tubing Connector | Fridge Filter Plumbing Kit | 1/4" To 1/4" Pushfit Fittings | ro water filter fitting | for Water Filter Dispensers and Reverse Osmosis(10 Pcs)</t>
  </si>
  <si>
    <t>1/4" Push Fit Tee joints</t>
  </si>
  <si>
    <t>Spray nozzles</t>
  </si>
  <si>
    <t>sourcing map G1/4 Mist Nozzle - 0.7mm Orifice Dia Brass Fine Atomizing Spray Tip</t>
  </si>
  <si>
    <t>3/4" FBSP to 1/4" Push Fit adaptor</t>
  </si>
  <si>
    <t xml:space="preserve"> G1/4 Female to 1/4" Push Fit adaptor</t>
  </si>
  <si>
    <t>1" FBSP to 3/4" MBSP adaptor</t>
  </si>
  <si>
    <t>1/4" FRIDGE FILTER TUBING LLDPE WATER PIPE John Guest JG 15m RED</t>
  </si>
  <si>
    <t>1/4" tubing red</t>
  </si>
  <si>
    <t>1/4" tubing white</t>
  </si>
  <si>
    <t>DollaTek DC 5V Waterproof Ultrasonic Distance Sensor Measuring Ranging Transducer Module with 2.5M Cable for Arduino</t>
  </si>
  <si>
    <t>DollaTek</t>
  </si>
  <si>
    <t>Tank Depth sensors</t>
  </si>
  <si>
    <t>IKEA</t>
  </si>
  <si>
    <t>SOCKERBIT Storage box with lid, grey-green, 38x25x15 cm</t>
  </si>
  <si>
    <t>605.140.68</t>
  </si>
  <si>
    <t>Tanks (Used Solution, Mixing)</t>
  </si>
  <si>
    <t>Plant Bed Tank</t>
  </si>
  <si>
    <t>901.029.71</t>
  </si>
  <si>
    <t>SAMLA Box, transparent, 78x56x43 cm/130 l</t>
  </si>
  <si>
    <t>Drain flange</t>
  </si>
  <si>
    <t>Kockney Koi Yamitsu</t>
  </si>
  <si>
    <t>1.5" Solvent Weld Flange Tank/Liner Connector Pond Fitting</t>
  </si>
  <si>
    <t>KKTLC1.5</t>
  </si>
  <si>
    <t>Discount Leisure Products</t>
  </si>
  <si>
    <t>1.5" (40mm) Solvent Weld Pipe 1 metre</t>
  </si>
  <si>
    <t>Drain pipe</t>
  </si>
  <si>
    <t>DLP</t>
  </si>
  <si>
    <t>W539</t>
  </si>
  <si>
    <t>1.5" Solvent Weld Threaded Tank Connector Fish Pond Fitting</t>
  </si>
  <si>
    <t>RunOff Drain Tank Connector</t>
  </si>
  <si>
    <t>KK158</t>
  </si>
  <si>
    <t>1.5" Solvent Weld 90 Degree Swept Elbow/Bend</t>
  </si>
  <si>
    <t>1.5" drain pipe 90 elbows</t>
  </si>
  <si>
    <t>W79</t>
  </si>
  <si>
    <t>125ml Solvent Pipe Glue/Cement</t>
  </si>
  <si>
    <t>Drain pipe glue</t>
  </si>
  <si>
    <t>Hunter Plastics</t>
  </si>
  <si>
    <t>KKGLUE125ML</t>
  </si>
  <si>
    <t>Double4love 1/2"X60mm Barrel Nipple Stainless Steel 316L BSPT Threaded</t>
  </si>
  <si>
    <t>Double4love</t>
  </si>
  <si>
    <t xml:space="preserve">Filter pipes (1/2" 60mm MBSPT at both ends) </t>
  </si>
  <si>
    <t>1/4" pipe glands</t>
  </si>
  <si>
    <t>sourcing map 8Pcs PG7 Cable Gland Waterproof Connector Plastic Wire Glands Joints White for 3-6.5mm Dia Wires</t>
  </si>
  <si>
    <t>A18032200ux0204</t>
  </si>
  <si>
    <t>Irrigation</t>
  </si>
  <si>
    <t>Valve</t>
  </si>
  <si>
    <t>Power / W</t>
  </si>
  <si>
    <t>V</t>
  </si>
  <si>
    <t>DC/AC</t>
  </si>
  <si>
    <t>AC</t>
  </si>
  <si>
    <t>Total Power / W</t>
  </si>
  <si>
    <t>Pump</t>
  </si>
  <si>
    <t>DC</t>
  </si>
  <si>
    <t>Flow Sensor</t>
  </si>
  <si>
    <t>Pressure Sensor</t>
  </si>
  <si>
    <t>RunOff Recycling</t>
  </si>
  <si>
    <t>UV Lamp</t>
  </si>
  <si>
    <t>Nutrient Mixing</t>
  </si>
  <si>
    <t>12V power supply 90W</t>
  </si>
  <si>
    <t>RS</t>
  </si>
  <si>
    <t>RS Pro</t>
  </si>
  <si>
    <t>LI100-20B12PR2</t>
  </si>
  <si>
    <t>RS PRO DIN Rail Power Supply 120 → 370 V dc, 85 → 264 V ac Input, 12V Output, 7.5A 90W</t>
  </si>
  <si>
    <t>24VAC Transformer 100W</t>
  </si>
  <si>
    <t>Comatec</t>
  </si>
  <si>
    <t>TBD2.0100.24.F8</t>
  </si>
  <si>
    <t>Comatec 100VA DIN Rail Transformer, 230V ac Primary, 24V ac Secondary</t>
  </si>
  <si>
    <t>RS PRO DIN Rail Power Supply 120 → 370 V dc, 85 → 264V ac Input, 5V Output, 3A 15W</t>
  </si>
  <si>
    <t>5V power supply 15W</t>
  </si>
  <si>
    <t>190-4190</t>
  </si>
  <si>
    <t>DIN Rail</t>
  </si>
  <si>
    <t>Fibox</t>
  </si>
  <si>
    <t>Fibox Steel Unslotted Din Rail, Top Hat Compatible, 335mm x 35mm x 8mm</t>
  </si>
  <si>
    <t>EKV 32 DIN-35 rail</t>
  </si>
  <si>
    <t>Onsemi</t>
  </si>
  <si>
    <t>Solenoid MOSFETS</t>
  </si>
  <si>
    <t>N-Channel MOSFET, 2 A, 400 V, 3-Pin IPAK onsemi FDU3N40TU</t>
  </si>
  <si>
    <t>FDU3N40TU</t>
  </si>
  <si>
    <t>Total Current / A</t>
  </si>
  <si>
    <t>Current / A</t>
  </si>
  <si>
    <t>V / V</t>
  </si>
  <si>
    <t>DC | AC</t>
  </si>
  <si>
    <t>PiHut</t>
  </si>
  <si>
    <t>IR Camera</t>
  </si>
  <si>
    <t>Raspberry Pi NoIR Camera Module V2.1</t>
  </si>
  <si>
    <t>Raspberry Pi</t>
  </si>
  <si>
    <t>White 50mm cable trunking</t>
  </si>
  <si>
    <t>Wickes</t>
  </si>
  <si>
    <t>Wickes Maxi Trunking - White 50 x 50mm x 2m</t>
  </si>
  <si>
    <t>5 Stage RO system</t>
  </si>
  <si>
    <t>5 STAGE REVERSE OSMOSIS SYSTEM WITH BOOSTER PUMP 50GPD ¦ UNDER SINK HOME DOMESTIC</t>
  </si>
  <si>
    <t>FF-RO-SYST-D5-PUMP</t>
  </si>
  <si>
    <t>Additional RO membrane</t>
  </si>
  <si>
    <t>FF-RO-MEMB-UPG-KIT</t>
  </si>
  <si>
    <t>REVERSE OSMOSIS ADDITIONAL MEMBRANE UPGRADE KIT</t>
  </si>
  <si>
    <t>Supply and Waste Water Tanks</t>
  </si>
  <si>
    <t>TanksDirect</t>
  </si>
  <si>
    <t>28 LITRE WATER TANK, TOWER</t>
  </si>
  <si>
    <t>T28TNA4V</t>
  </si>
  <si>
    <t>Tanks Direct</t>
  </si>
  <si>
    <t>One way gas valve for nutrient flasks</t>
  </si>
  <si>
    <t>12PCS Aquarium Check Valve Non Return Flows Control Check Valve One Way Air Valve PP for Fish Tank Chemical Industry (4mm)</t>
  </si>
  <si>
    <t>‎LiebeWHrb18hpo4zx2561-11</t>
  </si>
  <si>
    <t>LiebeWH</t>
  </si>
  <si>
    <t># / pkg</t>
  </si>
  <si>
    <t>Price / pkg</t>
  </si>
  <si>
    <t>items</t>
  </si>
  <si>
    <t>Wide-neck bottles with screw caps, chemical bottle, laboratory bottle with lid, storage container for laboratory, kitchen or hobby, pack of 10, transparent, 10x 500 ml</t>
  </si>
  <si>
    <t>PLFWH500-10</t>
  </si>
  <si>
    <t>Nutrient bottles</t>
  </si>
  <si>
    <t>Octopus</t>
  </si>
  <si>
    <t>Gikfun 12V Peristaltic Liquid Pump Dosing Pump with Replacement for Aquarium Lab Analytical DIY EK1978 (2)</t>
  </si>
  <si>
    <t>Gikfun</t>
  </si>
  <si>
    <t>EK1978</t>
  </si>
  <si>
    <t>Nutrient pumps</t>
  </si>
  <si>
    <t>JINchao-clear plastic hose 1/5/10Meters Silicone Tube, 2x4mm, High And Low Temperature Resistance Tasteless Transparent Hose Pipe Plastic Flexible Water Pipe (Color : Green, Length : 10Meters)</t>
  </si>
  <si>
    <t>Pangocho</t>
  </si>
  <si>
    <t>Nutrient pipe</t>
  </si>
  <si>
    <t>RO Water tank air valve extension</t>
  </si>
  <si>
    <t>Zsanhua</t>
  </si>
  <si>
    <t>Zsanhua Tire Valve Extension 2 Pieces 180 mm, Flexible Valve Stem Extenders with 2 Pieces 90 Degree Brass Tire Valve Extension Adaptor Compatible for Cars Truck Motorcycle Bike Scooter</t>
  </si>
  <si>
    <t>DG257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</si>
</sst>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3" fillId="0" borderId="0" xfId="0" applyFont="1"/>
    <xf numFmtId="49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2" fillId="0" borderId="0" xfId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gp/product/B08GC8SXYL/ref=sw_img_1?smid=ANDZAHJFWVWB4&amp;psc=1" TargetMode="External"/><Relationship Id="rId18" Type="http://schemas.openxmlformats.org/officeDocument/2006/relationships/hyperlink" Target="https://www.amazon.co.uk/KINYOOO%C2%AE-Connector-Plumbing-Fittings-Dispensers/dp/B07QLX7NYV/ref=sr_1_6" TargetMode="External"/><Relationship Id="rId26" Type="http://schemas.openxmlformats.org/officeDocument/2006/relationships/hyperlink" Target="https://www.discountleisureproducts.co.uk/pond-supplies-c1/pond-pipe-and-fittings-c20/solvent-weld-pipe-fittings-c89/dlp-1-5-43mm-solvent-weld-pipe-1-metre-p1422" TargetMode="External"/><Relationship Id="rId39" Type="http://schemas.openxmlformats.org/officeDocument/2006/relationships/hyperlink" Target="https://www.tanks-direct.co.uk/28-litre-water-tank-tower/p6200" TargetMode="External"/><Relationship Id="rId21" Type="http://schemas.openxmlformats.org/officeDocument/2006/relationships/hyperlink" Target="https://www.amazon.co.uk/gp/product/B07PMGJ231/ref=crt_ewc_title_oth_1" TargetMode="External"/><Relationship Id="rId34" Type="http://schemas.openxmlformats.org/officeDocument/2006/relationships/hyperlink" Target="https://uk.rs-online.com/web/p/din-rail-power-supplies/1904190" TargetMode="External"/><Relationship Id="rId42" Type="http://schemas.openxmlformats.org/officeDocument/2006/relationships/hyperlink" Target="https://www.amazon.co.uk/gp/product/B0BNH5S25M/ref=sw_img_1" TargetMode="External"/><Relationship Id="rId7" Type="http://schemas.openxmlformats.org/officeDocument/2006/relationships/hyperlink" Target="https://www.amazon.co.uk/sourcingmap%C2%AE-4-inch-Female-Thread-Connect/dp/B073V1DQFW/ref=sr_1_3" TargetMode="External"/><Relationship Id="rId2" Type="http://schemas.openxmlformats.org/officeDocument/2006/relationships/hyperlink" Target="https://www.amazon.co.uk/gp/product/B079L84FT8/ref=crt_ewc_title_oth_1" TargetMode="External"/><Relationship Id="rId16" Type="http://schemas.openxmlformats.org/officeDocument/2006/relationships/hyperlink" Target="https://www.amazon.co.uk/gp/product/B08KS5MMYK/ref=sw_img_1" TargetMode="External"/><Relationship Id="rId29" Type="http://schemas.openxmlformats.org/officeDocument/2006/relationships/hyperlink" Target="https://www.discountleisureproducts.co.uk/pond-supplies-c1/pond-pipe-and-fittings-c20/solvent-weld-glue-c85/hunter-plastics-125ml-solvent-pipe-glue-cement-p1454" TargetMode="External"/><Relationship Id="rId1" Type="http://schemas.openxmlformats.org/officeDocument/2006/relationships/hyperlink" Target="https://www.amazon.co.uk/John-Guest-BSP-Push-Adapter/dp/B0087OSUY4/ref=pd_bxgy_img_sccl_2/261-4075131-8129002" TargetMode="External"/><Relationship Id="rId6" Type="http://schemas.openxmlformats.org/officeDocument/2006/relationships/hyperlink" Target="https://www.amazon.co.uk/Pressure-pressure-transmitter-transducer-0-100PSI/dp/B0811HPGZ3/ref=sr_1_14_sspa?th=1" TargetMode="External"/><Relationship Id="rId11" Type="http://schemas.openxmlformats.org/officeDocument/2006/relationships/hyperlink" Target="https://www.amazon.co.uk/gp/product/B0995N9WZD/ref=sw_img_1?smid=AGFU543GC4OL1&amp;psc=1" TargetMode="External"/><Relationship Id="rId24" Type="http://schemas.openxmlformats.org/officeDocument/2006/relationships/hyperlink" Target="https://www.globalwatersolutions.com/products/pressure-tanks/pump-applications/pressurewave/" TargetMode="External"/><Relationship Id="rId32" Type="http://schemas.openxmlformats.org/officeDocument/2006/relationships/hyperlink" Target="https://uk.rs-online.com/web/p/din-rail-power-supplies/1904201" TargetMode="External"/><Relationship Id="rId37" Type="http://schemas.openxmlformats.org/officeDocument/2006/relationships/hyperlink" Target="https://www.finerfilters.co.uk/finerfilters-domestic-5-stage-reverse-osmosis-unit-with-pump.html" TargetMode="External"/><Relationship Id="rId40" Type="http://schemas.openxmlformats.org/officeDocument/2006/relationships/hyperlink" Target="https://www.amazon.co.uk/dp/B0B15HJTC5/ref=sspa_dk_detail_10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uk/Pressure-Aquatic-Domestic-Connection-Finerfilters/dp/B078WCFHNM/ref=pd_bxgy_img_sccl_2/261-4075131-8129002" TargetMode="External"/><Relationship Id="rId15" Type="http://schemas.openxmlformats.org/officeDocument/2006/relationships/hyperlink" Target="https://www.amazon.co.uk/gp/product/B07L89V1N6/ref=crt_ewc_title_dp_2" TargetMode="External"/><Relationship Id="rId23" Type="http://schemas.openxmlformats.org/officeDocument/2006/relationships/hyperlink" Target="https://www.ikea.com/gb/en/p/samla-box-transparent-90102971/" TargetMode="External"/><Relationship Id="rId28" Type="http://schemas.openxmlformats.org/officeDocument/2006/relationships/hyperlink" Target="https://www.discountleisureproducts.co.uk/pond-supplies-c1/pond-pipe-and-fittings-c20/solvent-weld-pipe-fittings-c89/dlp-1-5-solvent-weld-90-degree-swept-elbow-bend-p1395" TargetMode="External"/><Relationship Id="rId36" Type="http://schemas.openxmlformats.org/officeDocument/2006/relationships/hyperlink" Target="https://www.wickes.co.uk/Wickes-Maxi-Trunking---White-50-x-50mm-x-2m/p/109653" TargetMode="External"/><Relationship Id="rId10" Type="http://schemas.openxmlformats.org/officeDocument/2006/relationships/hyperlink" Target="https://www.amazon.co.uk/Boiler-Safety-Pressure-Release-Reducing/dp/B079Q8RVYR/ref=sr_1_5" TargetMode="External"/><Relationship Id="rId19" Type="http://schemas.openxmlformats.org/officeDocument/2006/relationships/hyperlink" Target="https://www.amazon.co.uk/gp/product/B07W61FVC7/ref=crt_ewc_title_oth_1" TargetMode="External"/><Relationship Id="rId31" Type="http://schemas.openxmlformats.org/officeDocument/2006/relationships/hyperlink" Target="https://www.amazon.co.uk/gp/product/B07DC74Q7B/ref=ppx_yo_dt_b_asin_title_o03_s00" TargetMode="External"/><Relationship Id="rId44" Type="http://schemas.openxmlformats.org/officeDocument/2006/relationships/hyperlink" Target="https://www.amazon.co.uk/Zsanhua-Extension-Extenders-Compatible-Motorcycle/dp/B0BG4CFX3J/ref=asc_df_B0BG4CFX3J" TargetMode="External"/><Relationship Id="rId4" Type="http://schemas.openxmlformats.org/officeDocument/2006/relationships/hyperlink" Target="https://www.amazon.co.uk/gp/product/B07GS1HKCZ/ref=crt_ewc_title_oth_2" TargetMode="External"/><Relationship Id="rId9" Type="http://schemas.openxmlformats.org/officeDocument/2006/relationships/hyperlink" Target="https://www.amazon.co.uk/FRIDGE-FILTER-TUBING-LLDPE-WATER/dp/B00JF1O7UY/ref=sr_1_1" TargetMode="External"/><Relationship Id="rId14" Type="http://schemas.openxmlformats.org/officeDocument/2006/relationships/hyperlink" Target="https://www.amazon.co.uk/gp/product/B097H5L5NC/ref=crt_ewc_title_oth_1" TargetMode="External"/><Relationship Id="rId22" Type="http://schemas.openxmlformats.org/officeDocument/2006/relationships/hyperlink" Target="https://www.ikea.com/gb/en/p/sockerbit-storage-box-with-lid-grey-green-60514068/" TargetMode="External"/><Relationship Id="rId27" Type="http://schemas.openxmlformats.org/officeDocument/2006/relationships/hyperlink" Target="https://www.discountleisureproducts.co.uk/pond-supplies-c1/pond-pipe-and-fittings-c20/solvent-weld-pipe-fittings-c89/kockney-koi-yamitsu-1-5-solvent-weld-threaded-tank-connector-fish-pond-fitting-p1392" TargetMode="External"/><Relationship Id="rId30" Type="http://schemas.openxmlformats.org/officeDocument/2006/relationships/hyperlink" Target="https://www.amazon.co.uk/gp/product/B07FP7MNB5/ref=ppx_yo_dt_b_asin_title_o00_s00" TargetMode="External"/><Relationship Id="rId35" Type="http://schemas.openxmlformats.org/officeDocument/2006/relationships/hyperlink" Target="https://uk.rs-online.com/web/p/din-rails/1882550" TargetMode="External"/><Relationship Id="rId43" Type="http://schemas.openxmlformats.org/officeDocument/2006/relationships/hyperlink" Target="https://www.amazon.co.uk/gp/product/B09291JJHB/ref=sw_img_1" TargetMode="External"/><Relationship Id="rId8" Type="http://schemas.openxmlformats.org/officeDocument/2006/relationships/hyperlink" Target="https://www.amazon.co.uk/gp/product/B07RD4JXLY/ref=crt_ewc_title_oth_1?ie=UTF8&amp;smid=A3D78DLB822XQZ&amp;th=1" TargetMode="External"/><Relationship Id="rId3" Type="http://schemas.openxmlformats.org/officeDocument/2006/relationships/hyperlink" Target="https://www.amazon.co.uk/FINERFILTERS-Ultraviolet-Disinfection-Stainless-Sterilizer/dp/B08S7MCFQY/ref=pd_lpo_1?pd_rd_i=B08S7MCFQY&amp;psc=1" TargetMode="External"/><Relationship Id="rId12" Type="http://schemas.openxmlformats.org/officeDocument/2006/relationships/hyperlink" Target="https://www.amazon.co.uk/CONNECTOR-Push-fit-Speedfit-CI320814S-Dispensers/dp/B00HVFWE1K/ref=sxin_16_pa_sp_search_thematic_sspa" TargetMode="External"/><Relationship Id="rId17" Type="http://schemas.openxmlformats.org/officeDocument/2006/relationships/hyperlink" Target="https://www.amazon.co.uk/dp/B07QLX7VT5/ref=sspa_dk_detail_0" TargetMode="External"/><Relationship Id="rId25" Type="http://schemas.openxmlformats.org/officeDocument/2006/relationships/hyperlink" Target="https://www.discountleisureproducts.co.uk/pond-supplies-c1/pond-pipe-and-fittings-c20/kockney-koi-yamitsu-1-5-solvent-weld-flange-tank-liner-connector-pond-fitting-p1433" TargetMode="External"/><Relationship Id="rId33" Type="http://schemas.openxmlformats.org/officeDocument/2006/relationships/hyperlink" Target="https://uk.rs-online.com/web/p/din-rail-transformers/8919236" TargetMode="External"/><Relationship Id="rId38" Type="http://schemas.openxmlformats.org/officeDocument/2006/relationships/hyperlink" Target="https://www.finerfilters.co.uk/reverse-osmosis-additional-membrane-upgrade-kit.html" TargetMode="External"/><Relationship Id="rId20" Type="http://schemas.openxmlformats.org/officeDocument/2006/relationships/hyperlink" Target="https://www.amazon.co.uk/gp/product/B00JF210DK/ref=crt_ewc_title_oth_1" TargetMode="External"/><Relationship Id="rId41" Type="http://schemas.openxmlformats.org/officeDocument/2006/relationships/hyperlink" Target="https://www.amazon.co.uk/dp/B076H8M48N/ref=sspa_dk_detail_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hepihut.com/collections/raspberry-pi-camera/products/raspberry-pi-noir-camera-module" TargetMode="External"/><Relationship Id="rId1" Type="http://schemas.openxmlformats.org/officeDocument/2006/relationships/hyperlink" Target="https://uk.rs-online.com/web/p/mosfets/8070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0200-5B19-4188-8D38-5918C89D4CBF}">
  <dimension ref="B1:K46"/>
  <sheetViews>
    <sheetView tabSelected="1" topLeftCell="B1" workbookViewId="0">
      <pane ySplit="1" topLeftCell="A37" activePane="bottomLeft" state="frozen"/>
      <selection activeCell="B1" sqref="B1"/>
      <selection pane="bottomLeft" activeCell="E46" sqref="E46"/>
    </sheetView>
  </sheetViews>
  <sheetFormatPr defaultRowHeight="15" x14ac:dyDescent="0.25"/>
  <cols>
    <col min="1" max="1" width="2.85546875" customWidth="1"/>
    <col min="2" max="2" width="41.140625" bestFit="1" customWidth="1"/>
    <col min="3" max="3" width="19.42578125" bestFit="1" customWidth="1"/>
    <col min="4" max="4" width="92.28515625" style="7" customWidth="1"/>
    <col min="5" max="5" width="36.42578125" bestFit="1" customWidth="1"/>
    <col min="6" max="6" width="24.140625" bestFit="1" customWidth="1"/>
    <col min="7" max="7" width="2" bestFit="1" customWidth="1"/>
    <col min="8" max="8" width="7.28515625" bestFit="1" customWidth="1"/>
    <col min="9" max="9" width="7.28515625" customWidth="1"/>
    <col min="10" max="10" width="10.7109375" bestFit="1" customWidth="1"/>
  </cols>
  <sheetData>
    <row r="1" spans="2:11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174</v>
      </c>
      <c r="I1" s="1" t="s">
        <v>176</v>
      </c>
      <c r="J1" s="1" t="s">
        <v>175</v>
      </c>
      <c r="K1" s="1" t="s">
        <v>9</v>
      </c>
    </row>
    <row r="2" spans="2:11" x14ac:dyDescent="0.25">
      <c r="B2" t="s">
        <v>0</v>
      </c>
      <c r="C2" t="s">
        <v>11</v>
      </c>
      <c r="D2" s="7" t="s">
        <v>5</v>
      </c>
      <c r="E2" t="s">
        <v>6</v>
      </c>
      <c r="G2">
        <v>1</v>
      </c>
      <c r="H2">
        <v>1</v>
      </c>
      <c r="I2">
        <f>G2*H2</f>
        <v>1</v>
      </c>
      <c r="J2" s="2"/>
      <c r="K2" s="2">
        <f>G2*J2</f>
        <v>0</v>
      </c>
    </row>
    <row r="3" spans="2:11" x14ac:dyDescent="0.25">
      <c r="B3" t="s">
        <v>73</v>
      </c>
      <c r="C3" t="s">
        <v>12</v>
      </c>
      <c r="D3" s="7" t="s">
        <v>14</v>
      </c>
      <c r="E3" t="s">
        <v>13</v>
      </c>
      <c r="F3" s="3" t="s">
        <v>15</v>
      </c>
      <c r="G3">
        <v>1</v>
      </c>
      <c r="H3">
        <v>1</v>
      </c>
      <c r="I3">
        <f t="shared" ref="I3:I46" si="0">G3*H3</f>
        <v>1</v>
      </c>
      <c r="J3" s="2">
        <v>5.99</v>
      </c>
      <c r="K3" s="2">
        <f>G3*J3</f>
        <v>5.99</v>
      </c>
    </row>
    <row r="4" spans="2:11" x14ac:dyDescent="0.25">
      <c r="B4" t="s">
        <v>75</v>
      </c>
      <c r="C4" t="s">
        <v>17</v>
      </c>
      <c r="D4" s="7" t="s">
        <v>16</v>
      </c>
      <c r="F4" s="3" t="s">
        <v>15</v>
      </c>
      <c r="G4">
        <v>1</v>
      </c>
      <c r="H4">
        <v>1</v>
      </c>
      <c r="I4">
        <f t="shared" si="0"/>
        <v>1</v>
      </c>
      <c r="J4" s="2">
        <v>7.49</v>
      </c>
      <c r="K4" s="2">
        <f>G4*J4</f>
        <v>7.49</v>
      </c>
    </row>
    <row r="5" spans="2:11" x14ac:dyDescent="0.25">
      <c r="B5" t="s">
        <v>18</v>
      </c>
      <c r="D5" s="7" t="s">
        <v>20</v>
      </c>
      <c r="E5" t="s">
        <v>19</v>
      </c>
      <c r="F5" s="3" t="s">
        <v>15</v>
      </c>
      <c r="G5">
        <v>1</v>
      </c>
      <c r="H5">
        <v>1</v>
      </c>
      <c r="I5">
        <f t="shared" si="0"/>
        <v>1</v>
      </c>
      <c r="J5" s="2">
        <v>48.99</v>
      </c>
      <c r="K5" s="2">
        <f>G5*J5</f>
        <v>48.99</v>
      </c>
    </row>
    <row r="6" spans="2:11" x14ac:dyDescent="0.25">
      <c r="B6" t="s">
        <v>22</v>
      </c>
      <c r="C6" t="s">
        <v>40</v>
      </c>
      <c r="D6" s="7" t="s">
        <v>24</v>
      </c>
      <c r="E6" s="3" t="s">
        <v>25</v>
      </c>
      <c r="F6" t="s">
        <v>23</v>
      </c>
      <c r="G6">
        <v>1</v>
      </c>
      <c r="H6">
        <v>1</v>
      </c>
      <c r="I6">
        <f t="shared" si="0"/>
        <v>1</v>
      </c>
      <c r="J6" s="2">
        <v>54.84</v>
      </c>
      <c r="K6" s="2">
        <f>G6*J6</f>
        <v>54.84</v>
      </c>
    </row>
    <row r="7" spans="2:11" ht="30" x14ac:dyDescent="0.25">
      <c r="B7" t="s">
        <v>28</v>
      </c>
      <c r="C7" s="4" t="s">
        <v>26</v>
      </c>
      <c r="D7" s="7" t="s">
        <v>27</v>
      </c>
      <c r="F7" s="3" t="s">
        <v>15</v>
      </c>
      <c r="G7">
        <v>1</v>
      </c>
      <c r="H7">
        <v>20</v>
      </c>
      <c r="I7">
        <f t="shared" si="0"/>
        <v>20</v>
      </c>
      <c r="J7" s="2">
        <v>11.99</v>
      </c>
      <c r="K7" s="2">
        <f>G7*J7</f>
        <v>11.99</v>
      </c>
    </row>
    <row r="8" spans="2:11" x14ac:dyDescent="0.25">
      <c r="B8" t="s">
        <v>29</v>
      </c>
      <c r="C8" t="s">
        <v>30</v>
      </c>
      <c r="D8" s="7" t="s">
        <v>32</v>
      </c>
      <c r="E8" s="5" t="s">
        <v>31</v>
      </c>
      <c r="F8" s="3" t="s">
        <v>15</v>
      </c>
      <c r="G8">
        <v>1</v>
      </c>
      <c r="H8">
        <v>1</v>
      </c>
      <c r="I8">
        <f t="shared" si="0"/>
        <v>1</v>
      </c>
      <c r="J8" s="2">
        <v>8.99</v>
      </c>
      <c r="K8" s="2">
        <f>G8*J8</f>
        <v>8.99</v>
      </c>
    </row>
    <row r="9" spans="2:11" x14ac:dyDescent="0.25">
      <c r="B9" t="s">
        <v>33</v>
      </c>
      <c r="C9" t="s">
        <v>35</v>
      </c>
      <c r="D9" s="7" t="s">
        <v>34</v>
      </c>
      <c r="E9" t="s">
        <v>36</v>
      </c>
      <c r="F9" s="3" t="s">
        <v>15</v>
      </c>
      <c r="G9">
        <v>1</v>
      </c>
      <c r="H9">
        <v>1</v>
      </c>
      <c r="I9">
        <f t="shared" si="0"/>
        <v>1</v>
      </c>
      <c r="J9" s="2">
        <v>16.29</v>
      </c>
      <c r="K9" s="2">
        <f>G9*J9</f>
        <v>16.29</v>
      </c>
    </row>
    <row r="10" spans="2:11" x14ac:dyDescent="0.25">
      <c r="B10" t="s">
        <v>74</v>
      </c>
      <c r="C10" t="s">
        <v>37</v>
      </c>
      <c r="D10" s="7" t="s">
        <v>39</v>
      </c>
      <c r="E10" t="s">
        <v>38</v>
      </c>
      <c r="F10" s="3" t="s">
        <v>15</v>
      </c>
      <c r="G10">
        <v>1</v>
      </c>
      <c r="H10">
        <v>5</v>
      </c>
      <c r="I10">
        <f t="shared" si="0"/>
        <v>5</v>
      </c>
      <c r="J10" s="2">
        <v>8.49</v>
      </c>
      <c r="K10" s="2">
        <f>G10*J10</f>
        <v>8.49</v>
      </c>
    </row>
    <row r="11" spans="2:11" ht="30" x14ac:dyDescent="0.25">
      <c r="B11" t="s">
        <v>41</v>
      </c>
      <c r="C11" t="s">
        <v>64</v>
      </c>
      <c r="D11" s="7" t="s">
        <v>42</v>
      </c>
      <c r="E11" t="s">
        <v>43</v>
      </c>
      <c r="F11" s="3" t="s">
        <v>15</v>
      </c>
      <c r="G11">
        <v>1</v>
      </c>
      <c r="H11">
        <v>2</v>
      </c>
      <c r="I11">
        <f t="shared" si="0"/>
        <v>2</v>
      </c>
      <c r="J11" s="2">
        <v>8.49</v>
      </c>
      <c r="K11" s="2">
        <f>G11*J11</f>
        <v>8.49</v>
      </c>
    </row>
    <row r="12" spans="2:11" x14ac:dyDescent="0.25">
      <c r="B12" t="s">
        <v>78</v>
      </c>
      <c r="C12" t="s">
        <v>12</v>
      </c>
      <c r="D12" s="7" t="s">
        <v>44</v>
      </c>
      <c r="E12" t="s">
        <v>45</v>
      </c>
      <c r="F12" s="3" t="s">
        <v>15</v>
      </c>
      <c r="G12">
        <v>1</v>
      </c>
      <c r="H12">
        <v>1</v>
      </c>
      <c r="I12">
        <f t="shared" si="0"/>
        <v>1</v>
      </c>
      <c r="J12" s="2">
        <v>7.98</v>
      </c>
      <c r="K12" s="2">
        <f>G12*J12</f>
        <v>7.98</v>
      </c>
    </row>
    <row r="13" spans="2:11" x14ac:dyDescent="0.25">
      <c r="B13" t="s">
        <v>47</v>
      </c>
      <c r="C13" t="s">
        <v>49</v>
      </c>
      <c r="D13" s="7" t="s">
        <v>48</v>
      </c>
      <c r="E13" s="8" t="s">
        <v>46</v>
      </c>
      <c r="F13" s="3" t="s">
        <v>15</v>
      </c>
      <c r="G13">
        <v>1</v>
      </c>
      <c r="H13">
        <v>1</v>
      </c>
      <c r="I13">
        <f t="shared" si="0"/>
        <v>1</v>
      </c>
      <c r="J13" s="2">
        <v>14.99</v>
      </c>
      <c r="K13" s="2">
        <f>G13*J13</f>
        <v>14.99</v>
      </c>
    </row>
    <row r="14" spans="2:11" ht="45" x14ac:dyDescent="0.25">
      <c r="B14" t="s">
        <v>56</v>
      </c>
      <c r="C14" t="s">
        <v>51</v>
      </c>
      <c r="D14" s="7" t="s">
        <v>50</v>
      </c>
      <c r="F14" s="3" t="s">
        <v>15</v>
      </c>
      <c r="G14">
        <v>1</v>
      </c>
      <c r="H14">
        <v>3</v>
      </c>
      <c r="I14">
        <f t="shared" si="0"/>
        <v>3</v>
      </c>
      <c r="J14" s="2">
        <v>8.09</v>
      </c>
      <c r="K14" s="2">
        <f>G14*J14</f>
        <v>8.09</v>
      </c>
    </row>
    <row r="15" spans="2:11" ht="30" x14ac:dyDescent="0.25">
      <c r="B15" t="s">
        <v>55</v>
      </c>
      <c r="C15" t="s">
        <v>12</v>
      </c>
      <c r="D15" s="7" t="s">
        <v>52</v>
      </c>
      <c r="F15" s="3" t="s">
        <v>15</v>
      </c>
      <c r="G15">
        <v>6</v>
      </c>
      <c r="H15">
        <v>1</v>
      </c>
      <c r="I15">
        <f t="shared" si="0"/>
        <v>6</v>
      </c>
      <c r="J15" s="2">
        <v>6.24</v>
      </c>
      <c r="K15" s="2">
        <f>G15*J15</f>
        <v>37.44</v>
      </c>
    </row>
    <row r="16" spans="2:11" ht="30" x14ac:dyDescent="0.25">
      <c r="B16" t="s">
        <v>54</v>
      </c>
      <c r="C16" t="s">
        <v>57</v>
      </c>
      <c r="D16" s="7" t="s">
        <v>53</v>
      </c>
      <c r="F16" s="3" t="s">
        <v>15</v>
      </c>
      <c r="G16">
        <v>1</v>
      </c>
      <c r="H16">
        <v>1</v>
      </c>
      <c r="I16">
        <f t="shared" si="0"/>
        <v>1</v>
      </c>
      <c r="J16" s="2">
        <v>8.99</v>
      </c>
      <c r="K16" s="2">
        <f>G16*J16</f>
        <v>8.99</v>
      </c>
    </row>
    <row r="17" spans="2:11" ht="30" x14ac:dyDescent="0.25">
      <c r="B17" t="s">
        <v>58</v>
      </c>
      <c r="C17" t="s">
        <v>59</v>
      </c>
      <c r="D17" s="7" t="s">
        <v>60</v>
      </c>
      <c r="F17" s="3" t="s">
        <v>15</v>
      </c>
      <c r="G17">
        <v>1</v>
      </c>
      <c r="H17">
        <v>1</v>
      </c>
      <c r="I17">
        <f t="shared" si="0"/>
        <v>1</v>
      </c>
      <c r="J17" s="2">
        <v>9.59</v>
      </c>
      <c r="K17" s="2">
        <f>G17*J17</f>
        <v>9.59</v>
      </c>
    </row>
    <row r="18" spans="2:11" ht="30" x14ac:dyDescent="0.25">
      <c r="B18" t="s">
        <v>63</v>
      </c>
      <c r="C18" t="s">
        <v>62</v>
      </c>
      <c r="D18" s="7" t="s">
        <v>61</v>
      </c>
      <c r="F18" s="3" t="s">
        <v>15</v>
      </c>
      <c r="G18">
        <v>2</v>
      </c>
      <c r="H18">
        <v>1</v>
      </c>
      <c r="I18">
        <f t="shared" si="0"/>
        <v>2</v>
      </c>
      <c r="J18" s="2">
        <v>17.989999999999998</v>
      </c>
      <c r="K18" s="2">
        <f>G18*J18</f>
        <v>35.979999999999997</v>
      </c>
    </row>
    <row r="19" spans="2:11" x14ac:dyDescent="0.25">
      <c r="B19" t="s">
        <v>21</v>
      </c>
      <c r="C19" t="s">
        <v>64</v>
      </c>
      <c r="D19" s="7" t="s">
        <v>66</v>
      </c>
      <c r="E19" t="s">
        <v>65</v>
      </c>
      <c r="F19" s="3" t="s">
        <v>15</v>
      </c>
      <c r="G19">
        <v>3</v>
      </c>
      <c r="H19">
        <v>1</v>
      </c>
      <c r="I19">
        <f t="shared" si="0"/>
        <v>3</v>
      </c>
      <c r="J19" s="2">
        <v>6.59</v>
      </c>
      <c r="K19" s="2">
        <f>G19*J19</f>
        <v>19.77</v>
      </c>
    </row>
    <row r="20" spans="2:11" ht="30" x14ac:dyDescent="0.25">
      <c r="B20" t="s">
        <v>67</v>
      </c>
      <c r="C20" t="s">
        <v>26</v>
      </c>
      <c r="D20" s="7" t="s">
        <v>68</v>
      </c>
      <c r="F20" s="3" t="s">
        <v>15</v>
      </c>
      <c r="G20">
        <v>2</v>
      </c>
      <c r="H20">
        <v>12</v>
      </c>
      <c r="I20">
        <f t="shared" si="0"/>
        <v>24</v>
      </c>
      <c r="J20" s="2">
        <v>7.99</v>
      </c>
      <c r="K20" s="2">
        <f>G20*J20</f>
        <v>15.98</v>
      </c>
    </row>
    <row r="21" spans="2:11" ht="45" x14ac:dyDescent="0.25">
      <c r="B21" t="s">
        <v>70</v>
      </c>
      <c r="C21" t="s">
        <v>26</v>
      </c>
      <c r="D21" s="7" t="s">
        <v>69</v>
      </c>
      <c r="F21" s="3" t="s">
        <v>15</v>
      </c>
      <c r="G21">
        <v>1</v>
      </c>
      <c r="H21">
        <v>10</v>
      </c>
      <c r="I21">
        <f t="shared" si="0"/>
        <v>10</v>
      </c>
      <c r="J21" s="2">
        <v>7.99</v>
      </c>
      <c r="K21" s="2">
        <f>G21*J21</f>
        <v>7.99</v>
      </c>
    </row>
    <row r="22" spans="2:11" x14ac:dyDescent="0.25">
      <c r="B22" t="s">
        <v>71</v>
      </c>
      <c r="C22" t="s">
        <v>37</v>
      </c>
      <c r="D22" s="7" t="s">
        <v>72</v>
      </c>
      <c r="F22" s="9" t="s">
        <v>15</v>
      </c>
      <c r="G22">
        <v>4</v>
      </c>
      <c r="H22">
        <v>1</v>
      </c>
      <c r="I22">
        <f t="shared" si="0"/>
        <v>4</v>
      </c>
      <c r="J22" s="2">
        <v>9.49</v>
      </c>
      <c r="K22" s="2">
        <f>G22*J22</f>
        <v>37.96</v>
      </c>
    </row>
    <row r="23" spans="2:11" x14ac:dyDescent="0.25">
      <c r="B23" t="s">
        <v>77</v>
      </c>
      <c r="C23" t="s">
        <v>12</v>
      </c>
      <c r="D23" s="7" t="s">
        <v>76</v>
      </c>
      <c r="F23" s="3" t="s">
        <v>15</v>
      </c>
      <c r="G23">
        <v>1</v>
      </c>
      <c r="H23">
        <v>1</v>
      </c>
      <c r="I23">
        <f t="shared" si="0"/>
        <v>1</v>
      </c>
      <c r="J23" s="2">
        <v>8.1</v>
      </c>
      <c r="K23" s="2">
        <f>G23*J23</f>
        <v>8.1</v>
      </c>
    </row>
    <row r="24" spans="2:11" ht="30" x14ac:dyDescent="0.25">
      <c r="B24" t="s">
        <v>81</v>
      </c>
      <c r="C24" t="s">
        <v>80</v>
      </c>
      <c r="D24" s="7" t="s">
        <v>79</v>
      </c>
      <c r="F24" s="3" t="s">
        <v>15</v>
      </c>
      <c r="G24">
        <v>3</v>
      </c>
      <c r="H24">
        <v>1</v>
      </c>
      <c r="I24">
        <f t="shared" si="0"/>
        <v>3</v>
      </c>
      <c r="J24" s="2">
        <v>10.99</v>
      </c>
      <c r="K24" s="2">
        <f>G24*J24</f>
        <v>32.97</v>
      </c>
    </row>
    <row r="25" spans="2:11" x14ac:dyDescent="0.25">
      <c r="B25" t="s">
        <v>85</v>
      </c>
      <c r="C25" t="s">
        <v>82</v>
      </c>
      <c r="D25" s="7" t="s">
        <v>83</v>
      </c>
      <c r="E25" t="s">
        <v>84</v>
      </c>
      <c r="F25" s="3" t="s">
        <v>82</v>
      </c>
      <c r="G25">
        <v>2</v>
      </c>
      <c r="H25">
        <v>1</v>
      </c>
      <c r="I25">
        <f t="shared" si="0"/>
        <v>2</v>
      </c>
      <c r="J25" s="2">
        <v>6</v>
      </c>
      <c r="K25" s="2">
        <f>G25*J25</f>
        <v>12</v>
      </c>
    </row>
    <row r="26" spans="2:11" x14ac:dyDescent="0.25">
      <c r="B26" t="s">
        <v>86</v>
      </c>
      <c r="C26" t="s">
        <v>82</v>
      </c>
      <c r="D26" s="7" t="s">
        <v>88</v>
      </c>
      <c r="E26" t="s">
        <v>87</v>
      </c>
      <c r="F26" s="3" t="s">
        <v>82</v>
      </c>
      <c r="G26">
        <v>1</v>
      </c>
      <c r="H26">
        <v>1</v>
      </c>
      <c r="I26">
        <f t="shared" si="0"/>
        <v>1</v>
      </c>
      <c r="J26" s="2">
        <v>13.5</v>
      </c>
      <c r="K26" s="2">
        <f>G26*J26</f>
        <v>13.5</v>
      </c>
    </row>
    <row r="27" spans="2:11" x14ac:dyDescent="0.25">
      <c r="B27" t="s">
        <v>89</v>
      </c>
      <c r="C27" t="s">
        <v>90</v>
      </c>
      <c r="D27" s="7" t="s">
        <v>91</v>
      </c>
      <c r="E27" t="s">
        <v>92</v>
      </c>
      <c r="F27" s="3" t="s">
        <v>93</v>
      </c>
      <c r="G27">
        <v>1</v>
      </c>
      <c r="H27">
        <v>1</v>
      </c>
      <c r="I27">
        <f t="shared" si="0"/>
        <v>1</v>
      </c>
      <c r="J27" s="2">
        <v>4.49</v>
      </c>
      <c r="K27" s="2">
        <f>G27*J27</f>
        <v>4.49</v>
      </c>
    </row>
    <row r="28" spans="2:11" x14ac:dyDescent="0.25">
      <c r="B28" t="s">
        <v>95</v>
      </c>
      <c r="C28" t="s">
        <v>96</v>
      </c>
      <c r="D28" s="7" t="s">
        <v>94</v>
      </c>
      <c r="E28" t="s">
        <v>97</v>
      </c>
      <c r="F28" s="3" t="s">
        <v>93</v>
      </c>
      <c r="G28">
        <v>1</v>
      </c>
      <c r="H28">
        <v>1</v>
      </c>
      <c r="I28">
        <f t="shared" si="0"/>
        <v>1</v>
      </c>
      <c r="J28" s="2">
        <v>4.29</v>
      </c>
      <c r="K28" s="2">
        <f>G28*J28</f>
        <v>4.29</v>
      </c>
    </row>
    <row r="29" spans="2:11" x14ac:dyDescent="0.25">
      <c r="B29" t="s">
        <v>99</v>
      </c>
      <c r="C29" t="s">
        <v>90</v>
      </c>
      <c r="D29" s="7" t="s">
        <v>98</v>
      </c>
      <c r="E29" t="s">
        <v>100</v>
      </c>
      <c r="F29" s="3" t="s">
        <v>93</v>
      </c>
      <c r="G29">
        <v>1</v>
      </c>
      <c r="H29">
        <v>1</v>
      </c>
      <c r="I29">
        <f t="shared" si="0"/>
        <v>1</v>
      </c>
      <c r="J29" s="2">
        <v>1.89</v>
      </c>
      <c r="K29" s="2">
        <f>G29*J29</f>
        <v>1.89</v>
      </c>
    </row>
    <row r="30" spans="2:11" x14ac:dyDescent="0.25">
      <c r="B30" t="s">
        <v>102</v>
      </c>
      <c r="C30" t="s">
        <v>96</v>
      </c>
      <c r="D30" s="7" t="s">
        <v>101</v>
      </c>
      <c r="E30" t="s">
        <v>103</v>
      </c>
      <c r="F30" s="3" t="s">
        <v>93</v>
      </c>
      <c r="G30">
        <v>2</v>
      </c>
      <c r="H30">
        <v>1</v>
      </c>
      <c r="I30">
        <f t="shared" si="0"/>
        <v>2</v>
      </c>
      <c r="J30" s="2">
        <v>1.99</v>
      </c>
      <c r="K30" s="2">
        <f>G30*J30</f>
        <v>3.98</v>
      </c>
    </row>
    <row r="31" spans="2:11" x14ac:dyDescent="0.25">
      <c r="B31" t="s">
        <v>105</v>
      </c>
      <c r="C31" t="s">
        <v>106</v>
      </c>
      <c r="D31" s="7" t="s">
        <v>104</v>
      </c>
      <c r="E31" t="s">
        <v>107</v>
      </c>
      <c r="F31" s="3" t="s">
        <v>93</v>
      </c>
      <c r="G31">
        <v>1</v>
      </c>
      <c r="H31">
        <v>1</v>
      </c>
      <c r="I31">
        <f t="shared" si="0"/>
        <v>1</v>
      </c>
      <c r="J31" s="2">
        <v>6.49</v>
      </c>
      <c r="K31" s="2">
        <f>G31*J31</f>
        <v>6.49</v>
      </c>
    </row>
    <row r="32" spans="2:11" x14ac:dyDescent="0.25">
      <c r="B32" t="s">
        <v>110</v>
      </c>
      <c r="C32" t="s">
        <v>109</v>
      </c>
      <c r="D32" s="7" t="s">
        <v>108</v>
      </c>
      <c r="F32" s="3" t="s">
        <v>15</v>
      </c>
      <c r="G32">
        <v>2</v>
      </c>
      <c r="H32">
        <v>1</v>
      </c>
      <c r="I32">
        <f t="shared" si="0"/>
        <v>2</v>
      </c>
      <c r="J32" s="2">
        <v>8.8699999999999992</v>
      </c>
      <c r="K32" s="2">
        <f>G32*J32</f>
        <v>17.739999999999998</v>
      </c>
    </row>
    <row r="33" spans="2:11" ht="30" x14ac:dyDescent="0.25">
      <c r="B33" t="s">
        <v>111</v>
      </c>
      <c r="C33" t="s">
        <v>37</v>
      </c>
      <c r="D33" s="7" t="s">
        <v>112</v>
      </c>
      <c r="E33" t="s">
        <v>113</v>
      </c>
      <c r="F33" s="3" t="s">
        <v>15</v>
      </c>
      <c r="G33">
        <v>2</v>
      </c>
      <c r="H33">
        <v>8</v>
      </c>
      <c r="I33">
        <f t="shared" si="0"/>
        <v>16</v>
      </c>
      <c r="J33" s="2">
        <v>7.49</v>
      </c>
      <c r="K33" s="2">
        <f>G33*J33</f>
        <v>14.98</v>
      </c>
    </row>
    <row r="34" spans="2:11" x14ac:dyDescent="0.25">
      <c r="B34" t="s">
        <v>128</v>
      </c>
      <c r="C34" t="s">
        <v>130</v>
      </c>
      <c r="D34" s="7" t="s">
        <v>132</v>
      </c>
      <c r="E34" t="s">
        <v>131</v>
      </c>
      <c r="F34" s="3" t="s">
        <v>129</v>
      </c>
      <c r="G34">
        <v>1</v>
      </c>
      <c r="H34">
        <v>1</v>
      </c>
      <c r="I34">
        <f t="shared" si="0"/>
        <v>1</v>
      </c>
      <c r="J34" s="2">
        <v>30</v>
      </c>
      <c r="K34" s="2">
        <f>G34*J34</f>
        <v>30</v>
      </c>
    </row>
    <row r="35" spans="2:11" x14ac:dyDescent="0.25">
      <c r="B35" t="s">
        <v>133</v>
      </c>
      <c r="C35" t="s">
        <v>134</v>
      </c>
      <c r="D35" s="7" t="s">
        <v>136</v>
      </c>
      <c r="E35" t="s">
        <v>135</v>
      </c>
      <c r="F35" s="3" t="s">
        <v>129</v>
      </c>
      <c r="G35">
        <v>1</v>
      </c>
      <c r="H35">
        <v>1</v>
      </c>
      <c r="I35">
        <f t="shared" si="0"/>
        <v>1</v>
      </c>
      <c r="J35" s="2">
        <v>53.9</v>
      </c>
      <c r="K35" s="2">
        <f>G35*J35</f>
        <v>53.9</v>
      </c>
    </row>
    <row r="36" spans="2:11" x14ac:dyDescent="0.25">
      <c r="B36" t="s">
        <v>138</v>
      </c>
      <c r="C36" t="s">
        <v>130</v>
      </c>
      <c r="D36" s="7" t="s">
        <v>137</v>
      </c>
      <c r="E36" t="s">
        <v>139</v>
      </c>
      <c r="F36" s="3" t="s">
        <v>129</v>
      </c>
      <c r="G36">
        <v>1</v>
      </c>
      <c r="H36">
        <v>1</v>
      </c>
      <c r="I36">
        <f t="shared" si="0"/>
        <v>1</v>
      </c>
      <c r="J36" s="2">
        <v>17.05</v>
      </c>
      <c r="K36" s="2">
        <f>G36*J36</f>
        <v>17.05</v>
      </c>
    </row>
    <row r="37" spans="2:11" x14ac:dyDescent="0.25">
      <c r="B37" t="s">
        <v>140</v>
      </c>
      <c r="C37" t="s">
        <v>141</v>
      </c>
      <c r="D37" s="7" t="s">
        <v>142</v>
      </c>
      <c r="E37" t="s">
        <v>143</v>
      </c>
      <c r="F37" s="3" t="s">
        <v>129</v>
      </c>
      <c r="G37">
        <v>1</v>
      </c>
      <c r="H37">
        <v>1</v>
      </c>
      <c r="I37">
        <f t="shared" si="0"/>
        <v>1</v>
      </c>
      <c r="J37" s="2">
        <v>5.18</v>
      </c>
      <c r="K37" s="2">
        <f>G37*J37</f>
        <v>5.18</v>
      </c>
    </row>
    <row r="38" spans="2:11" x14ac:dyDescent="0.25">
      <c r="B38" t="s">
        <v>156</v>
      </c>
      <c r="C38" t="s">
        <v>157</v>
      </c>
      <c r="D38" s="7" t="s">
        <v>158</v>
      </c>
      <c r="E38">
        <v>109653</v>
      </c>
      <c r="F38" s="3" t="s">
        <v>157</v>
      </c>
      <c r="G38">
        <v>2</v>
      </c>
      <c r="H38">
        <v>1</v>
      </c>
      <c r="I38">
        <f t="shared" si="0"/>
        <v>2</v>
      </c>
      <c r="J38" s="2">
        <v>14.9</v>
      </c>
      <c r="K38" s="2">
        <f>G38*J38</f>
        <v>29.8</v>
      </c>
    </row>
    <row r="39" spans="2:11" x14ac:dyDescent="0.25">
      <c r="B39" t="s">
        <v>159</v>
      </c>
      <c r="C39" t="s">
        <v>30</v>
      </c>
      <c r="D39" s="7" t="s">
        <v>160</v>
      </c>
      <c r="E39" t="s">
        <v>161</v>
      </c>
      <c r="F39" s="3" t="s">
        <v>30</v>
      </c>
      <c r="G39">
        <v>1</v>
      </c>
      <c r="H39">
        <v>1</v>
      </c>
      <c r="I39">
        <f t="shared" si="0"/>
        <v>1</v>
      </c>
      <c r="J39" s="2">
        <v>139.99</v>
      </c>
      <c r="K39" s="2">
        <f>G39*J39</f>
        <v>139.99</v>
      </c>
    </row>
    <row r="40" spans="2:11" x14ac:dyDescent="0.25">
      <c r="B40" t="s">
        <v>162</v>
      </c>
      <c r="C40" t="s">
        <v>30</v>
      </c>
      <c r="D40" s="7" t="s">
        <v>164</v>
      </c>
      <c r="E40" t="s">
        <v>163</v>
      </c>
      <c r="F40" s="3" t="s">
        <v>30</v>
      </c>
      <c r="G40">
        <v>1</v>
      </c>
      <c r="H40">
        <v>1</v>
      </c>
      <c r="I40">
        <f t="shared" si="0"/>
        <v>1</v>
      </c>
      <c r="J40" s="2">
        <v>27.99</v>
      </c>
      <c r="K40" s="2">
        <f>G40*J40</f>
        <v>27.99</v>
      </c>
    </row>
    <row r="41" spans="2:11" x14ac:dyDescent="0.25">
      <c r="B41" t="s">
        <v>165</v>
      </c>
      <c r="C41" t="s">
        <v>169</v>
      </c>
      <c r="D41" s="7" t="s">
        <v>167</v>
      </c>
      <c r="E41" t="s">
        <v>168</v>
      </c>
      <c r="F41" s="3" t="s">
        <v>166</v>
      </c>
      <c r="G41">
        <v>2</v>
      </c>
      <c r="H41">
        <v>1</v>
      </c>
      <c r="I41">
        <f t="shared" si="0"/>
        <v>2</v>
      </c>
      <c r="J41" s="2">
        <v>57.6</v>
      </c>
      <c r="K41" s="2">
        <f>G41*J41</f>
        <v>115.2</v>
      </c>
    </row>
    <row r="42" spans="2:11" ht="30" x14ac:dyDescent="0.25">
      <c r="B42" t="s">
        <v>170</v>
      </c>
      <c r="C42" t="s">
        <v>173</v>
      </c>
      <c r="D42" s="7" t="s">
        <v>171</v>
      </c>
      <c r="E42" t="s">
        <v>172</v>
      </c>
      <c r="F42" s="3" t="s">
        <v>15</v>
      </c>
      <c r="G42">
        <v>1</v>
      </c>
      <c r="H42">
        <v>12</v>
      </c>
      <c r="I42">
        <f t="shared" si="0"/>
        <v>12</v>
      </c>
      <c r="J42" s="2">
        <v>6.34</v>
      </c>
      <c r="K42" s="2">
        <f>G42*J42</f>
        <v>6.34</v>
      </c>
    </row>
    <row r="43" spans="2:11" ht="30" x14ac:dyDescent="0.25">
      <c r="B43" t="s">
        <v>179</v>
      </c>
      <c r="C43" t="s">
        <v>180</v>
      </c>
      <c r="D43" s="7" t="s">
        <v>177</v>
      </c>
      <c r="E43" t="s">
        <v>178</v>
      </c>
      <c r="F43" s="3" t="s">
        <v>15</v>
      </c>
      <c r="G43">
        <v>1</v>
      </c>
      <c r="H43">
        <v>10</v>
      </c>
      <c r="I43">
        <f t="shared" si="0"/>
        <v>10</v>
      </c>
      <c r="J43" s="2">
        <v>32.1</v>
      </c>
      <c r="K43" s="2">
        <f>G43*J43</f>
        <v>32.1</v>
      </c>
    </row>
    <row r="44" spans="2:11" ht="30" x14ac:dyDescent="0.25">
      <c r="B44" t="s">
        <v>184</v>
      </c>
      <c r="C44" t="s">
        <v>182</v>
      </c>
      <c r="D44" s="7" t="s">
        <v>181</v>
      </c>
      <c r="E44" t="s">
        <v>183</v>
      </c>
      <c r="F44" s="3" t="s">
        <v>15</v>
      </c>
      <c r="G44">
        <v>4</v>
      </c>
      <c r="H44">
        <v>2</v>
      </c>
      <c r="I44">
        <f t="shared" si="0"/>
        <v>8</v>
      </c>
      <c r="J44" s="2">
        <v>19.98</v>
      </c>
      <c r="K44" s="2">
        <f>G44*J44</f>
        <v>79.92</v>
      </c>
    </row>
    <row r="45" spans="2:11" ht="45" x14ac:dyDescent="0.25">
      <c r="B45" t="s">
        <v>187</v>
      </c>
      <c r="D45" s="7" t="s">
        <v>185</v>
      </c>
      <c r="E45" t="s">
        <v>186</v>
      </c>
      <c r="F45" s="3" t="s">
        <v>15</v>
      </c>
      <c r="G45">
        <v>1</v>
      </c>
      <c r="H45">
        <v>1</v>
      </c>
      <c r="I45">
        <f t="shared" si="0"/>
        <v>1</v>
      </c>
      <c r="J45" s="2">
        <v>18.47</v>
      </c>
      <c r="K45" s="2">
        <f>G45*J45</f>
        <v>18.47</v>
      </c>
    </row>
    <row r="46" spans="2:11" ht="30" x14ac:dyDescent="0.25">
      <c r="B46" t="s">
        <v>188</v>
      </c>
      <c r="C46" t="s">
        <v>189</v>
      </c>
      <c r="D46" s="7" t="s">
        <v>190</v>
      </c>
      <c r="E46" t="s">
        <v>191</v>
      </c>
      <c r="F46" s="3" t="s">
        <v>15</v>
      </c>
      <c r="G46">
        <v>1</v>
      </c>
      <c r="H46">
        <v>2</v>
      </c>
      <c r="I46">
        <f t="shared" si="0"/>
        <v>2</v>
      </c>
      <c r="J46" s="2">
        <v>8.99</v>
      </c>
      <c r="K46" s="2">
        <f>G46*J46</f>
        <v>8.99</v>
      </c>
    </row>
  </sheetData>
  <hyperlinks>
    <hyperlink ref="F3" r:id="rId1" xr:uid="{538E624F-C74C-4B12-AF91-E3D668D5F3BB}"/>
    <hyperlink ref="F4" r:id="rId2" xr:uid="{17A50179-12B3-4B92-9EB0-3F5B9A765C5C}"/>
    <hyperlink ref="F5" r:id="rId3" xr:uid="{79C34853-4206-4D0F-9459-9688E22320D2}"/>
    <hyperlink ref="F7" r:id="rId4" xr:uid="{DA06C21F-C4F2-43AE-A2A5-6BA97315EA3F}"/>
    <hyperlink ref="F8" r:id="rId5" xr:uid="{F1653B9A-6227-4003-8952-B8AD672BB81C}"/>
    <hyperlink ref="F9" r:id="rId6" xr:uid="{8E61E37B-2DBF-4E8B-97AB-E372D81457AD}"/>
    <hyperlink ref="F10" r:id="rId7" xr:uid="{7E1BF718-AEF7-4AC4-AE66-7E4E80EB36E6}"/>
    <hyperlink ref="F11" r:id="rId8" xr:uid="{03D83775-D26C-4943-A03B-177C271B4029}"/>
    <hyperlink ref="F12" r:id="rId9" xr:uid="{D969739A-0506-449E-91C6-4A2493657258}"/>
    <hyperlink ref="F13" r:id="rId10" xr:uid="{96730E67-7F87-44DA-81D9-C5721F044E5A}"/>
    <hyperlink ref="F14" r:id="rId11" xr:uid="{E3197F6E-EA5E-4164-94D2-2CC688AC7A87}"/>
    <hyperlink ref="F15" r:id="rId12" xr:uid="{63BE5793-A3DC-48FA-9182-DD7718D4733B}"/>
    <hyperlink ref="F16" r:id="rId13" xr:uid="{CEA942C9-603F-4939-9891-99ACEBA6E162}"/>
    <hyperlink ref="F17" r:id="rId14" xr:uid="{52B02968-7082-464A-BAAB-CF2F2C081C09}"/>
    <hyperlink ref="F18" r:id="rId15" xr:uid="{ABB1BC15-0892-4A12-BBA3-D63D588772BD}"/>
    <hyperlink ref="F19" r:id="rId16" xr:uid="{BF89E2BE-A0D9-415E-BCD2-C7C2BA51CAB2}"/>
    <hyperlink ref="F20" r:id="rId17" xr:uid="{D1658037-047B-4FFC-B8DB-EFDC911FA9AD}"/>
    <hyperlink ref="F21" r:id="rId18" xr:uid="{7081E8E0-8EC5-4A2E-B211-6C653E08DB4F}"/>
    <hyperlink ref="F22" r:id="rId19" xr:uid="{98C9CAFF-2268-4CCA-88A1-829F9CCC7028}"/>
    <hyperlink ref="F23" r:id="rId20" xr:uid="{5BEAA092-6839-4506-8E1E-1CB8E88AEC61}"/>
    <hyperlink ref="F24" r:id="rId21" xr:uid="{550B286A-2875-4418-AC3E-7A89E21E2A7C}"/>
    <hyperlink ref="F25" r:id="rId22" xr:uid="{6C237EF7-FA36-4BC7-902F-277470C252E8}"/>
    <hyperlink ref="F26" r:id="rId23" xr:uid="{55034562-642C-458D-A271-F6E1E6717520}"/>
    <hyperlink ref="E6" r:id="rId24" xr:uid="{9C209BA2-D91A-4A2F-A9D7-022BE9AF6BB8}"/>
    <hyperlink ref="F27" r:id="rId25" xr:uid="{F6C897CC-054F-45C0-AABE-BCF61B4A1AC9}"/>
    <hyperlink ref="F28" r:id="rId26" xr:uid="{864E7AE7-1154-46AB-84BB-AA4BB877F1DB}"/>
    <hyperlink ref="F29" r:id="rId27" xr:uid="{BB4351C6-FE84-4C2C-8079-6C1F2A037976}"/>
    <hyperlink ref="F30" r:id="rId28" xr:uid="{7DC9F763-7944-4141-8E82-13771A5CA7AC}"/>
    <hyperlink ref="F31" r:id="rId29" xr:uid="{B4D2DE1C-43DF-45A6-AE50-5908E01A7EEC}"/>
    <hyperlink ref="F32" r:id="rId30" xr:uid="{78133AFF-742F-4D12-B0BB-EF285716B0A4}"/>
    <hyperlink ref="F33" r:id="rId31" xr:uid="{96B061DD-E58F-4546-9070-F796157A33B0}"/>
    <hyperlink ref="F34" r:id="rId32" xr:uid="{256A527E-9D2A-49B8-97C0-6C8C0244B30F}"/>
    <hyperlink ref="F35" r:id="rId33" xr:uid="{05EE0D92-3ECA-4D00-8ECD-AD820F575020}"/>
    <hyperlink ref="F36" r:id="rId34" xr:uid="{00B2AA6C-1117-49E4-B64C-ABD34BD2A872}"/>
    <hyperlink ref="F37" r:id="rId35" xr:uid="{A3622853-1330-4BC2-83A5-287A275A6022}"/>
    <hyperlink ref="F38" r:id="rId36" xr:uid="{33438258-5693-4A52-BFC8-9D429BC98233}"/>
    <hyperlink ref="F39" r:id="rId37" xr:uid="{AFA496CB-52AE-4FF7-A4F6-C0727FFD838E}"/>
    <hyperlink ref="F40" r:id="rId38" xr:uid="{5AD5BB1E-B1EB-44C3-AD56-9EA5D706D6B9}"/>
    <hyperlink ref="F41" r:id="rId39" xr:uid="{54480B81-172C-49E9-9D0A-E89A0C70E4EB}"/>
    <hyperlink ref="F42" r:id="rId40" xr:uid="{92C9B5D3-5C42-4599-A446-385B6A17A685}"/>
    <hyperlink ref="F43" r:id="rId41" xr:uid="{82E55D6E-4E53-45DE-BDA1-06EB4CC82CCA}"/>
    <hyperlink ref="F44" r:id="rId42" xr:uid="{FBD0A3BF-4175-4C32-BD62-0DB032380A67}"/>
    <hyperlink ref="F45" r:id="rId43" xr:uid="{F6A85D1A-D25E-4DF2-9558-E9CEDA803A57}"/>
    <hyperlink ref="F46" r:id="rId44" xr:uid="{B6CE8CFB-D10B-4506-936C-F2E913C84081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C5E2-4165-4905-B7EC-AF3A363E3C36}">
  <dimension ref="B1:N8"/>
  <sheetViews>
    <sheetView workbookViewId="0">
      <selection activeCell="N6" sqref="N6"/>
    </sheetView>
  </sheetViews>
  <sheetFormatPr defaultRowHeight="15" x14ac:dyDescent="0.25"/>
  <cols>
    <col min="2" max="2" width="16.140625" bestFit="1" customWidth="1"/>
    <col min="3" max="3" width="15.28515625" bestFit="1" customWidth="1"/>
    <col min="4" max="4" width="4" bestFit="1" customWidth="1"/>
    <col min="5" max="5" width="6.7109375" bestFit="1" customWidth="1"/>
    <col min="6" max="6" width="10.28515625" bestFit="1" customWidth="1"/>
    <col min="7" max="7" width="2" bestFit="1" customWidth="1"/>
    <col min="8" max="8" width="15.28515625" bestFit="1" customWidth="1"/>
    <col min="9" max="9" width="15.28515625" customWidth="1"/>
    <col min="11" max="11" width="5.28515625" bestFit="1" customWidth="1"/>
    <col min="12" max="12" width="7.7109375" bestFit="1" customWidth="1"/>
    <col min="13" max="13" width="10.42578125" bestFit="1" customWidth="1"/>
    <col min="14" max="14" width="10.7109375" bestFit="1" customWidth="1"/>
  </cols>
  <sheetData>
    <row r="1" spans="2:14" x14ac:dyDescent="0.25">
      <c r="D1" s="1" t="s">
        <v>117</v>
      </c>
      <c r="E1" s="1" t="s">
        <v>118</v>
      </c>
      <c r="F1" s="1" t="s">
        <v>116</v>
      </c>
      <c r="G1" s="1" t="s">
        <v>7</v>
      </c>
      <c r="H1" s="1" t="s">
        <v>120</v>
      </c>
      <c r="I1" s="1" t="s">
        <v>148</v>
      </c>
    </row>
    <row r="2" spans="2:14" x14ac:dyDescent="0.25">
      <c r="B2" s="1" t="s">
        <v>114</v>
      </c>
      <c r="C2" t="s">
        <v>115</v>
      </c>
      <c r="D2">
        <v>12</v>
      </c>
      <c r="E2" t="s">
        <v>122</v>
      </c>
      <c r="F2">
        <v>4.8</v>
      </c>
      <c r="G2">
        <v>2</v>
      </c>
      <c r="H2">
        <f>G2*F2</f>
        <v>9.6</v>
      </c>
      <c r="I2" s="10">
        <f>F2/D2</f>
        <v>0.39999999999999997</v>
      </c>
      <c r="K2" s="1" t="s">
        <v>150</v>
      </c>
      <c r="L2" s="1" t="s">
        <v>151</v>
      </c>
      <c r="M2" s="1" t="s">
        <v>116</v>
      </c>
      <c r="N2" s="1" t="s">
        <v>149</v>
      </c>
    </row>
    <row r="3" spans="2:14" x14ac:dyDescent="0.25">
      <c r="B3" s="1"/>
      <c r="C3" t="s">
        <v>121</v>
      </c>
      <c r="D3">
        <v>24</v>
      </c>
      <c r="E3" t="s">
        <v>119</v>
      </c>
      <c r="F3">
        <v>40</v>
      </c>
      <c r="G3">
        <v>1</v>
      </c>
      <c r="H3">
        <f>G3*F3</f>
        <v>40</v>
      </c>
      <c r="I3" s="10">
        <f t="shared" ref="I3:I8" si="0">F3/D3</f>
        <v>1.6666666666666667</v>
      </c>
      <c r="K3" s="1">
        <v>12</v>
      </c>
      <c r="L3" s="1" t="s">
        <v>122</v>
      </c>
      <c r="M3">
        <f>SUMIFS($H$2:$H$8,$D$2:$D$8,"=12",$E$2:$E$8,"=DC")</f>
        <v>47.6</v>
      </c>
      <c r="N3" s="10">
        <f>M3/K3</f>
        <v>3.9666666666666668</v>
      </c>
    </row>
    <row r="4" spans="2:14" x14ac:dyDescent="0.25">
      <c r="B4" s="1"/>
      <c r="C4" t="s">
        <v>123</v>
      </c>
      <c r="D4">
        <v>5</v>
      </c>
      <c r="E4" t="s">
        <v>122</v>
      </c>
      <c r="H4">
        <f t="shared" ref="H4:H8" si="1">G4*F4</f>
        <v>0</v>
      </c>
      <c r="I4" s="10">
        <f t="shared" si="0"/>
        <v>0</v>
      </c>
      <c r="K4" s="1">
        <v>5</v>
      </c>
      <c r="L4" s="1" t="s">
        <v>122</v>
      </c>
      <c r="M4">
        <f>SUMIFS($H$2:$H$8,$D$2:$D$8,"=5",$E$2:$E$8,"=DC")</f>
        <v>0</v>
      </c>
      <c r="N4" s="10">
        <f t="shared" ref="N4:N6" si="2">M4/K4</f>
        <v>0</v>
      </c>
    </row>
    <row r="5" spans="2:14" x14ac:dyDescent="0.25">
      <c r="B5" s="1"/>
      <c r="C5" t="s">
        <v>124</v>
      </c>
      <c r="D5">
        <v>5</v>
      </c>
      <c r="E5" t="s">
        <v>122</v>
      </c>
      <c r="H5">
        <f t="shared" si="1"/>
        <v>0</v>
      </c>
      <c r="I5" s="10">
        <f t="shared" si="0"/>
        <v>0</v>
      </c>
      <c r="K5" s="1">
        <v>240</v>
      </c>
      <c r="L5" s="1" t="s">
        <v>119</v>
      </c>
      <c r="M5">
        <f>SUMIFS($H$2:$H$8,$D$2:$D$8,"=240",$E$2:$E$8,"=AC")</f>
        <v>14</v>
      </c>
      <c r="N5" s="10">
        <f t="shared" si="2"/>
        <v>5.8333333333333334E-2</v>
      </c>
    </row>
    <row r="6" spans="2:14" x14ac:dyDescent="0.25">
      <c r="B6" s="1" t="s">
        <v>125</v>
      </c>
      <c r="C6" t="s">
        <v>121</v>
      </c>
      <c r="D6">
        <v>12</v>
      </c>
      <c r="E6" t="s">
        <v>122</v>
      </c>
      <c r="F6">
        <v>19</v>
      </c>
      <c r="G6">
        <v>1</v>
      </c>
      <c r="H6">
        <f t="shared" si="1"/>
        <v>19</v>
      </c>
      <c r="I6" s="10">
        <f t="shared" si="0"/>
        <v>1.5833333333333333</v>
      </c>
      <c r="K6" s="1">
        <v>24</v>
      </c>
      <c r="L6" s="1" t="s">
        <v>119</v>
      </c>
      <c r="M6">
        <f>SUMIFS($H$2:$H$8,$D$2:$D$8,"=24",$E$2:$E$8,"=AC")</f>
        <v>40</v>
      </c>
      <c r="N6" s="10">
        <f t="shared" si="2"/>
        <v>1.6666666666666667</v>
      </c>
    </row>
    <row r="7" spans="2:14" x14ac:dyDescent="0.25">
      <c r="B7" s="1"/>
      <c r="C7" t="s">
        <v>126</v>
      </c>
      <c r="D7">
        <v>240</v>
      </c>
      <c r="E7" t="s">
        <v>119</v>
      </c>
      <c r="F7">
        <v>14</v>
      </c>
      <c r="G7">
        <v>1</v>
      </c>
      <c r="H7">
        <f t="shared" si="1"/>
        <v>14</v>
      </c>
      <c r="I7" s="10">
        <f t="shared" si="0"/>
        <v>5.8333333333333334E-2</v>
      </c>
      <c r="M7" s="1">
        <f>SUM(M3:M6)</f>
        <v>101.6</v>
      </c>
    </row>
    <row r="8" spans="2:14" x14ac:dyDescent="0.25">
      <c r="B8" s="1" t="s">
        <v>127</v>
      </c>
      <c r="C8" t="s">
        <v>121</v>
      </c>
      <c r="D8">
        <v>12</v>
      </c>
      <c r="E8" t="s">
        <v>122</v>
      </c>
      <c r="F8">
        <v>19</v>
      </c>
      <c r="G8">
        <v>1</v>
      </c>
      <c r="H8">
        <f t="shared" si="1"/>
        <v>19</v>
      </c>
      <c r="I8" s="10">
        <f t="shared" si="0"/>
        <v>1.5833333333333333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6FB4-4311-45CE-9792-7E4CC9883BE8}">
  <dimension ref="B1:I3"/>
  <sheetViews>
    <sheetView workbookViewId="0">
      <selection activeCell="E3" sqref="E3"/>
    </sheetView>
  </sheetViews>
  <sheetFormatPr defaultRowHeight="15" x14ac:dyDescent="0.25"/>
  <cols>
    <col min="2" max="2" width="28.7109375" customWidth="1"/>
    <col min="3" max="3" width="13.28515625" bestFit="1" customWidth="1"/>
    <col min="4" max="4" width="56.85546875" bestFit="1" customWidth="1"/>
    <col min="5" max="5" width="11.28515625" bestFit="1" customWidth="1"/>
    <col min="6" max="6" width="8.42578125" bestFit="1" customWidth="1"/>
    <col min="7" max="7" width="3" bestFit="1" customWidth="1"/>
    <col min="8" max="8" width="10.7109375" bestFit="1" customWidth="1"/>
    <col min="9" max="9" width="7" bestFit="1" customWidth="1"/>
  </cols>
  <sheetData>
    <row r="1" spans="2:9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</row>
    <row r="2" spans="2:9" x14ac:dyDescent="0.25">
      <c r="B2" t="s">
        <v>145</v>
      </c>
      <c r="C2" t="s">
        <v>144</v>
      </c>
      <c r="D2" t="s">
        <v>146</v>
      </c>
      <c r="E2" t="s">
        <v>147</v>
      </c>
      <c r="F2" s="3" t="s">
        <v>129</v>
      </c>
      <c r="G2">
        <v>10</v>
      </c>
      <c r="H2" s="2">
        <v>0.66</v>
      </c>
      <c r="I2" s="2">
        <f>G2*H2</f>
        <v>6.6000000000000005</v>
      </c>
    </row>
    <row r="3" spans="2:9" x14ac:dyDescent="0.25">
      <c r="B3" t="s">
        <v>153</v>
      </c>
      <c r="C3" t="s">
        <v>155</v>
      </c>
      <c r="D3" t="s">
        <v>154</v>
      </c>
      <c r="F3" s="3" t="s">
        <v>152</v>
      </c>
    </row>
  </sheetData>
  <hyperlinks>
    <hyperlink ref="F2" r:id="rId1" xr:uid="{6E378145-B083-491F-944F-DB4A853D7DDA}"/>
    <hyperlink ref="F3" r:id="rId2" xr:uid="{09684AA7-7239-4F43-BC31-C607974EF00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Power Supplies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Cooke</dc:creator>
  <cp:lastModifiedBy>Ray Cooke</cp:lastModifiedBy>
  <dcterms:created xsi:type="dcterms:W3CDTF">2022-06-26T14:24:00Z</dcterms:created>
  <dcterms:modified xsi:type="dcterms:W3CDTF">2023-04-07T14:39:26Z</dcterms:modified>
</cp:coreProperties>
</file>