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COISAS RAUL\Projeto RPG\Form\"/>
    </mc:Choice>
  </mc:AlternateContent>
  <bookViews>
    <workbookView xWindow="0" yWindow="0" windowWidth="24000" windowHeight="9735" activeTab="1"/>
  </bookViews>
  <sheets>
    <sheet name="Plan_Inc" sheetId="2" r:id="rId1"/>
    <sheet name="Plan_Data" sheetId="3" r:id="rId2"/>
  </sheets>
  <functionGroups builtInGroupCount="18"/>
  <definedNames>
    <definedName name="Classes">#REF!</definedName>
    <definedName name="Con">Plan_Data!$B$1:$D$17</definedName>
    <definedName name="Inte">Plan_Data!$G$1:$J$17</definedName>
    <definedName name="Nivel">#REF!</definedName>
    <definedName name="Raças">#REF!</definedName>
    <definedName name="TabCar">Plan_Data!$T$1:$W$17</definedName>
    <definedName name="TabCar2">Plan_Data!$S$2:$V$17</definedName>
    <definedName name="TabCon">Plan_Data!$B$1:$D$17</definedName>
    <definedName name="TabDes">Plan_Data!$M$1:$Q$17</definedName>
    <definedName name="TabDes2">Plan_Data!$M$2:$Q$17</definedName>
    <definedName name="TabInte">Plan_Data!$G$1:$J$17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56" i="3" l="1"/>
  <c r="BA56" i="3"/>
  <c r="AZ56" i="3"/>
  <c r="AY56" i="3"/>
  <c r="AX56" i="3"/>
  <c r="AW56" i="3"/>
  <c r="AV56" i="3"/>
  <c r="AU56" i="3"/>
  <c r="AH80" i="3" l="1"/>
  <c r="AG80" i="3"/>
  <c r="AF80" i="3"/>
  <c r="AE80" i="3"/>
  <c r="AD80" i="3"/>
  <c r="AC80" i="3"/>
  <c r="AB80" i="3"/>
  <c r="AA80" i="3"/>
  <c r="AG79" i="3"/>
  <c r="AF79" i="3"/>
  <c r="AE79" i="3"/>
  <c r="AD79" i="3"/>
  <c r="AC79" i="3"/>
  <c r="AB79" i="3"/>
  <c r="AA79" i="3"/>
  <c r="AA78" i="3"/>
  <c r="AI78" i="3"/>
  <c r="AH78" i="3"/>
  <c r="AG78" i="3"/>
  <c r="AF78" i="3"/>
  <c r="AE78" i="3"/>
  <c r="AD78" i="3"/>
  <c r="AC78" i="3"/>
  <c r="AB78" i="3"/>
  <c r="AH27" i="3" l="1"/>
  <c r="AH26" i="3"/>
  <c r="AH28" i="3"/>
  <c r="S21" i="3" l="1"/>
  <c r="AT27" i="3"/>
  <c r="AT26" i="3"/>
  <c r="AT25" i="3"/>
  <c r="AN27" i="3"/>
  <c r="AN25" i="3"/>
  <c r="AN26" i="3"/>
  <c r="AH25" i="3"/>
  <c r="AB27" i="3"/>
  <c r="AB26" i="3"/>
  <c r="AB25" i="3"/>
  <c r="L24" i="3" l="1"/>
  <c r="L23" i="3"/>
  <c r="L21" i="3"/>
  <c r="S24" i="3" l="1"/>
  <c r="S23" i="3"/>
  <c r="F24" i="3"/>
  <c r="F23" i="3"/>
  <c r="F21" i="3"/>
  <c r="A21" i="3"/>
</calcChain>
</file>

<file path=xl/sharedStrings.xml><?xml version="1.0" encoding="utf-8"?>
<sst xmlns="http://schemas.openxmlformats.org/spreadsheetml/2006/main" count="379" uniqueCount="130">
  <si>
    <t>Constituição</t>
  </si>
  <si>
    <t>Valor</t>
  </si>
  <si>
    <t>Ajuste de Proteção e PV</t>
  </si>
  <si>
    <t>Chance de Ressureição</t>
  </si>
  <si>
    <t>4 - 5</t>
  </si>
  <si>
    <t>6 - 7</t>
  </si>
  <si>
    <t>8 - 9</t>
  </si>
  <si>
    <t>10 - 11</t>
  </si>
  <si>
    <t>2-3</t>
  </si>
  <si>
    <t>12 - 13</t>
  </si>
  <si>
    <t>14 - 15</t>
  </si>
  <si>
    <t>16 - 17</t>
  </si>
  <si>
    <t>18 - 19</t>
  </si>
  <si>
    <t>22 - 23</t>
  </si>
  <si>
    <t>24 - 25</t>
  </si>
  <si>
    <t xml:space="preserve">26 - 27 </t>
  </si>
  <si>
    <t>28 -29</t>
  </si>
  <si>
    <t>Inteligencia</t>
  </si>
  <si>
    <t>Idiomas Add</t>
  </si>
  <si>
    <t>Chance de aprender magia</t>
  </si>
  <si>
    <t>Magias arcanas add</t>
  </si>
  <si>
    <t xml:space="preserve">* </t>
  </si>
  <si>
    <t>*</t>
  </si>
  <si>
    <t>1 de 1º Circulo</t>
  </si>
  <si>
    <t>2 de 1º Circulo</t>
  </si>
  <si>
    <t>1 de 2º Circulo e 2 de 1º Circulo</t>
  </si>
  <si>
    <t>2 de 2º Circulo e 2 de 1º Circulo</t>
  </si>
  <si>
    <t>1 de 3º Circulo, 2 de 2º Circulo e 2 de 1º Circulo</t>
  </si>
  <si>
    <t>1 de 3º Circulo, 2 de 2º Circulo e 3 de 1º Circulo</t>
  </si>
  <si>
    <t>1 de 3º Circulo, 3 de 2º Circulo e 2 de 1º Circulo</t>
  </si>
  <si>
    <t>Destreza</t>
  </si>
  <si>
    <t>Ajuste de Ataque, CA e proteção</t>
  </si>
  <si>
    <t>Localizar e desarmar armadilhas</t>
  </si>
  <si>
    <t>Mover-se em silencio e Abrir fechaduras</t>
  </si>
  <si>
    <t>Esconder-se nas sombras e pungar</t>
  </si>
  <si>
    <t>Nº Max Seg.</t>
  </si>
  <si>
    <t>Ajuste de reação</t>
  </si>
  <si>
    <t>Mortos vivos afastados</t>
  </si>
  <si>
    <t>1d2</t>
  </si>
  <si>
    <t>1d3</t>
  </si>
  <si>
    <t>1d4</t>
  </si>
  <si>
    <t>1d6</t>
  </si>
  <si>
    <t>1d8</t>
  </si>
  <si>
    <t>2d4</t>
  </si>
  <si>
    <t>1d10</t>
  </si>
  <si>
    <t>1d12</t>
  </si>
  <si>
    <t>2d6</t>
  </si>
  <si>
    <t>1d20</t>
  </si>
  <si>
    <t>2 - 3</t>
  </si>
  <si>
    <t>20 - 21</t>
  </si>
  <si>
    <t>Nivel</t>
  </si>
  <si>
    <t>BBA</t>
  </si>
  <si>
    <t>JP</t>
  </si>
  <si>
    <t>LEVELING</t>
  </si>
  <si>
    <t>HdA</t>
  </si>
  <si>
    <t>Clerigo</t>
  </si>
  <si>
    <t>Mago</t>
  </si>
  <si>
    <t>Ladino</t>
  </si>
  <si>
    <t>16</t>
  </si>
  <si>
    <t>15</t>
  </si>
  <si>
    <t>14</t>
  </si>
  <si>
    <t>13</t>
  </si>
  <si>
    <t>12</t>
  </si>
  <si>
    <t>1</t>
  </si>
  <si>
    <t>11</t>
  </si>
  <si>
    <t>10</t>
  </si>
  <si>
    <t>DV</t>
  </si>
  <si>
    <t>2</t>
  </si>
  <si>
    <t>3</t>
  </si>
  <si>
    <t>4</t>
  </si>
  <si>
    <t>5</t>
  </si>
  <si>
    <t>6</t>
  </si>
  <si>
    <t>7</t>
  </si>
  <si>
    <t>8</t>
  </si>
  <si>
    <t>9</t>
  </si>
  <si>
    <t>Magias</t>
  </si>
  <si>
    <t>Magia</t>
  </si>
  <si>
    <t>BA:</t>
  </si>
  <si>
    <t>JP:</t>
  </si>
  <si>
    <t>2ºHIT BBA</t>
  </si>
  <si>
    <t>0</t>
  </si>
  <si>
    <t xml:space="preserve"> </t>
  </si>
  <si>
    <t>2º BBA</t>
  </si>
  <si>
    <t>Carisma</t>
  </si>
  <si>
    <t>Magias Arcanas e Divinas</t>
  </si>
  <si>
    <t>Clérigo</t>
  </si>
  <si>
    <t>1º circulo</t>
  </si>
  <si>
    <t>2º circulo</t>
  </si>
  <si>
    <t>3º circulo</t>
  </si>
  <si>
    <t>4º circulo</t>
  </si>
  <si>
    <t>5º circulo</t>
  </si>
  <si>
    <t>6º circulo</t>
  </si>
  <si>
    <t>7º circulo</t>
  </si>
  <si>
    <t>8º circulo</t>
  </si>
  <si>
    <t>9º circulo</t>
  </si>
  <si>
    <t xml:space="preserve">Mago </t>
  </si>
  <si>
    <t>Afastar</t>
  </si>
  <si>
    <t>Esqueleto</t>
  </si>
  <si>
    <t>Zumbi</t>
  </si>
  <si>
    <t>Carniçal</t>
  </si>
  <si>
    <t>Inumano</t>
  </si>
  <si>
    <t>Aparição</t>
  </si>
  <si>
    <t>Mumia</t>
  </si>
  <si>
    <t>Espectro</t>
  </si>
  <si>
    <t>Vampiro</t>
  </si>
  <si>
    <t>N</t>
  </si>
  <si>
    <t>A</t>
  </si>
  <si>
    <t>D</t>
  </si>
  <si>
    <t>Level</t>
  </si>
  <si>
    <t>Arcanas</t>
  </si>
  <si>
    <t>Divinas</t>
  </si>
  <si>
    <t xml:space="preserve">1-2 </t>
  </si>
  <si>
    <t xml:space="preserve">1-3 </t>
  </si>
  <si>
    <t xml:space="preserve">1-4 </t>
  </si>
  <si>
    <t xml:space="preserve">1-5 </t>
  </si>
  <si>
    <t>x2</t>
  </si>
  <si>
    <t>x3</t>
  </si>
  <si>
    <t>x4</t>
  </si>
  <si>
    <t>x5</t>
  </si>
  <si>
    <t>Abrir fechaduras</t>
  </si>
  <si>
    <t>Reconhecer e desarmar armadilhas</t>
  </si>
  <si>
    <t>Escalar muros</t>
  </si>
  <si>
    <t>Mover-se e silencio</t>
  </si>
  <si>
    <t>esconder-se nas Sombras</t>
  </si>
  <si>
    <t>Pungar</t>
  </si>
  <si>
    <t>Ouvir Barulhos</t>
  </si>
  <si>
    <t>Ataque pelas costas</t>
  </si>
  <si>
    <t>Talentos ladino</t>
  </si>
  <si>
    <t>Nivel:</t>
  </si>
  <si>
    <t>Talentos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</si>
</sst>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4">
    <xf numFmtId="0" fontId="0" fillId="0" borderId="0" xfId="0"/>
    <xf numFmtId="16" fontId="0" fillId="0" borderId="0" xfId="0" applyNumberFormat="1"/>
    <xf numFmtId="0" fontId="0" fillId="0" borderId="1" xfId="0" applyBorder="1"/>
    <xf numFmtId="49" fontId="0" fillId="0" borderId="1" xfId="0" applyNumberFormat="1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9" fontId="0" fillId="0" borderId="0" xfId="2" applyFont="1" applyBorder="1"/>
    <xf numFmtId="0" fontId="0" fillId="0" borderId="0" xfId="0" applyBorder="1" applyAlignment="1">
      <alignment vertical="center" wrapText="1"/>
    </xf>
    <xf numFmtId="0" fontId="0" fillId="0" borderId="0" xfId="0" applyBorder="1"/>
    <xf numFmtId="0" fontId="0" fillId="0" borderId="0" xfId="0" applyBorder="1" applyAlignment="1">
      <alignment horizontal="left"/>
    </xf>
    <xf numFmtId="49" fontId="2" fillId="2" borderId="1" xfId="0" applyNumberFormat="1" applyFont="1" applyFill="1" applyBorder="1"/>
    <xf numFmtId="49" fontId="0" fillId="2" borderId="1" xfId="0" applyNumberFormat="1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1" xfId="0" applyFill="1" applyBorder="1"/>
    <xf numFmtId="0" fontId="0" fillId="7" borderId="1" xfId="0" applyFill="1" applyBorder="1"/>
    <xf numFmtId="49" fontId="0" fillId="7" borderId="1" xfId="0" applyNumberFormat="1" applyFill="1" applyBorder="1"/>
    <xf numFmtId="0" fontId="5" fillId="8" borderId="1" xfId="0" applyFont="1" applyFill="1" applyBorder="1"/>
    <xf numFmtId="0" fontId="0" fillId="8" borderId="1" xfId="0" applyFill="1" applyBorder="1"/>
    <xf numFmtId="49" fontId="0" fillId="4" borderId="1" xfId="0" applyNumberFormat="1" applyFill="1" applyBorder="1"/>
    <xf numFmtId="0" fontId="3" fillId="5" borderId="1" xfId="0" applyFont="1" applyFill="1" applyBorder="1"/>
    <xf numFmtId="0" fontId="0" fillId="9" borderId="1" xfId="0" applyFill="1" applyBorder="1"/>
    <xf numFmtId="0" fontId="0" fillId="5" borderId="0" xfId="0" applyFill="1"/>
    <xf numFmtId="0" fontId="0" fillId="10" borderId="1" xfId="0" applyFill="1" applyBorder="1" applyAlignment="1">
      <alignment vertical="center"/>
    </xf>
    <xf numFmtId="0" fontId="0" fillId="10" borderId="1" xfId="0" applyFill="1" applyBorder="1" applyAlignment="1">
      <alignment vertical="center" wrapText="1"/>
    </xf>
    <xf numFmtId="0" fontId="0" fillId="10" borderId="1" xfId="0" applyFill="1" applyBorder="1" applyAlignment="1">
      <alignment wrapText="1"/>
    </xf>
    <xf numFmtId="0" fontId="0" fillId="0" borderId="0" xfId="0" applyFill="1" applyBorder="1" applyAlignment="1"/>
    <xf numFmtId="0" fontId="0" fillId="9" borderId="1" xfId="0" applyFill="1" applyBorder="1" applyAlignment="1">
      <alignment horizontal="left" vertical="center"/>
    </xf>
    <xf numFmtId="49" fontId="0" fillId="9" borderId="1" xfId="1" applyNumberFormat="1" applyFont="1" applyFill="1" applyBorder="1"/>
    <xf numFmtId="49" fontId="0" fillId="9" borderId="1" xfId="0" applyNumberFormat="1" applyFill="1" applyBorder="1"/>
    <xf numFmtId="0" fontId="0" fillId="11" borderId="1" xfId="0" applyFill="1" applyBorder="1"/>
    <xf numFmtId="9" fontId="0" fillId="2" borderId="1" xfId="2" applyFont="1" applyFill="1" applyBorder="1"/>
    <xf numFmtId="9" fontId="0" fillId="12" borderId="1" xfId="2" applyFont="1" applyFill="1" applyBorder="1"/>
    <xf numFmtId="0" fontId="0" fillId="13" borderId="1" xfId="0" applyFill="1" applyBorder="1"/>
    <xf numFmtId="0" fontId="0" fillId="13" borderId="1" xfId="0" applyFill="1" applyBorder="1" applyAlignment="1">
      <alignment horizontal="left"/>
    </xf>
    <xf numFmtId="9" fontId="0" fillId="13" borderId="1" xfId="2" applyFont="1" applyFill="1" applyBorder="1"/>
    <xf numFmtId="0" fontId="0" fillId="0" borderId="0" xfId="0" applyFill="1"/>
    <xf numFmtId="0" fontId="0" fillId="0" borderId="0" xfId="0" applyFill="1" applyBorder="1"/>
    <xf numFmtId="0" fontId="0" fillId="12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5" borderId="5" xfId="0" applyFill="1" applyBorder="1"/>
    <xf numFmtId="0" fontId="0" fillId="3" borderId="6" xfId="0" applyFill="1" applyBorder="1"/>
    <xf numFmtId="0" fontId="0" fillId="5" borderId="1" xfId="0" applyFill="1" applyBorder="1" applyAlignment="1"/>
    <xf numFmtId="1" fontId="0" fillId="20" borderId="1" xfId="0" applyNumberFormat="1" applyFill="1" applyBorder="1"/>
    <xf numFmtId="1" fontId="0" fillId="18" borderId="1" xfId="0" applyNumberFormat="1" applyFill="1" applyBorder="1"/>
    <xf numFmtId="1" fontId="0" fillId="19" borderId="1" xfId="0" applyNumberFormat="1" applyFill="1" applyBorder="1"/>
    <xf numFmtId="1" fontId="0" fillId="17" borderId="1" xfId="0" applyNumberFormat="1" applyFill="1" applyBorder="1"/>
    <xf numFmtId="1" fontId="0" fillId="16" borderId="1" xfId="0" applyNumberFormat="1" applyFill="1" applyBorder="1"/>
    <xf numFmtId="1" fontId="0" fillId="13" borderId="1" xfId="0" applyNumberFormat="1" applyFill="1" applyBorder="1"/>
    <xf numFmtId="1" fontId="0" fillId="12" borderId="1" xfId="0" applyNumberFormat="1" applyFill="1" applyBorder="1"/>
    <xf numFmtId="1" fontId="0" fillId="11" borderId="1" xfId="0" applyNumberFormat="1" applyFill="1" applyBorder="1"/>
    <xf numFmtId="0" fontId="0" fillId="22" borderId="1" xfId="0" applyFill="1" applyBorder="1"/>
    <xf numFmtId="9" fontId="0" fillId="23" borderId="1" xfId="0" applyNumberFormat="1" applyFill="1" applyBorder="1"/>
    <xf numFmtId="9" fontId="0" fillId="24" borderId="1" xfId="0" applyNumberFormat="1" applyFill="1" applyBorder="1"/>
    <xf numFmtId="9" fontId="0" fillId="25" borderId="1" xfId="0" applyNumberFormat="1" applyFill="1" applyBorder="1"/>
    <xf numFmtId="9" fontId="0" fillId="26" borderId="1" xfId="0" applyNumberFormat="1" applyFill="1" applyBorder="1"/>
    <xf numFmtId="9" fontId="9" fillId="27" borderId="1" xfId="0" applyNumberFormat="1" applyFont="1" applyFill="1" applyBorder="1"/>
    <xf numFmtId="9" fontId="9" fillId="28" borderId="1" xfId="0" applyNumberFormat="1" applyFont="1" applyFill="1" applyBorder="1"/>
    <xf numFmtId="49" fontId="9" fillId="29" borderId="1" xfId="0" applyNumberFormat="1" applyFont="1" applyFill="1" applyBorder="1"/>
    <xf numFmtId="0" fontId="9" fillId="8" borderId="1" xfId="0" applyFont="1" applyFill="1" applyBorder="1"/>
    <xf numFmtId="0" fontId="0" fillId="30" borderId="1" xfId="0" applyFill="1" applyBorder="1"/>
    <xf numFmtId="0" fontId="8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9" fontId="0" fillId="3" borderId="1" xfId="2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colors>
    <mruColors>
      <color rgb="FFCC6600"/>
      <color rgb="FFFF3300"/>
      <color rgb="FF3366FF"/>
      <color rgb="FF3399FF"/>
      <color rgb="FF00CC99"/>
      <color rgb="FF00FFFF"/>
      <color rgb="FF00FF99"/>
      <color rgb="FF00FF00"/>
      <color rgb="FF0066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2"/>
  <sheetViews>
    <sheetView topLeftCell="A4" workbookViewId="0">
      <selection activeCell="F14" sqref="F14"/>
    </sheetView>
  </sheetViews>
  <sheetFormatPr defaultRowHeight="15" x14ac:dyDescent="0.25"/>
  <sheetData>
    <row r="22" spans="1:1" x14ac:dyDescent="0.25">
      <c r="A22" s="1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B80"/>
  <sheetViews>
    <sheetView tabSelected="1" topLeftCell="U26" zoomScale="70" zoomScaleNormal="70" workbookViewId="0">
      <selection activeCell="AM49" sqref="AM49"/>
    </sheetView>
  </sheetViews>
  <sheetFormatPr defaultRowHeight="15" x14ac:dyDescent="0.25"/>
  <cols>
    <col min="2" max="2" width="10.5703125" bestFit="1" customWidth="1"/>
    <col min="3" max="3" width="15.140625" customWidth="1"/>
    <col min="4" max="4" width="15.28515625" customWidth="1"/>
    <col min="5" max="5" width="4.7109375" customWidth="1"/>
    <col min="10" max="10" width="42.85546875" bestFit="1" customWidth="1"/>
    <col min="11" max="11" width="2.7109375" customWidth="1"/>
    <col min="15" max="15" width="11.42578125" customWidth="1"/>
    <col min="16" max="16" width="11.140625" customWidth="1"/>
    <col min="36" max="36" width="10.7109375" bestFit="1" customWidth="1"/>
  </cols>
  <sheetData>
    <row r="1" spans="1:48" x14ac:dyDescent="0.25">
      <c r="A1" s="23"/>
      <c r="B1" s="81" t="s">
        <v>0</v>
      </c>
      <c r="C1" s="82"/>
      <c r="D1" s="83"/>
      <c r="E1" s="4"/>
      <c r="F1" s="81" t="s">
        <v>17</v>
      </c>
      <c r="G1" s="82"/>
      <c r="H1" s="82"/>
      <c r="I1" s="82"/>
      <c r="J1" s="83"/>
      <c r="K1" s="4"/>
      <c r="L1" s="23"/>
      <c r="M1" s="81" t="s">
        <v>30</v>
      </c>
      <c r="N1" s="82"/>
      <c r="O1" s="82"/>
      <c r="P1" s="82"/>
      <c r="Q1" s="83"/>
      <c r="R1" s="4"/>
      <c r="S1" s="81" t="s">
        <v>83</v>
      </c>
      <c r="T1" s="82"/>
      <c r="U1" s="82"/>
      <c r="V1" s="82"/>
      <c r="W1" s="27"/>
    </row>
    <row r="2" spans="1:48" ht="75" x14ac:dyDescent="0.25">
      <c r="A2" s="19"/>
      <c r="B2" s="24" t="s">
        <v>1</v>
      </c>
      <c r="C2" s="25" t="s">
        <v>2</v>
      </c>
      <c r="D2" s="25" t="s">
        <v>3</v>
      </c>
      <c r="E2" s="7"/>
      <c r="F2" s="19"/>
      <c r="G2" s="25" t="s">
        <v>1</v>
      </c>
      <c r="H2" s="25" t="s">
        <v>18</v>
      </c>
      <c r="I2" s="25" t="s">
        <v>19</v>
      </c>
      <c r="J2" s="25" t="s">
        <v>20</v>
      </c>
      <c r="K2" s="7"/>
      <c r="L2" s="19"/>
      <c r="M2" s="25" t="s">
        <v>1</v>
      </c>
      <c r="N2" s="25" t="s">
        <v>31</v>
      </c>
      <c r="O2" s="26" t="s">
        <v>32</v>
      </c>
      <c r="P2" s="25" t="s">
        <v>33</v>
      </c>
      <c r="Q2" s="25" t="s">
        <v>34</v>
      </c>
      <c r="R2" s="5"/>
      <c r="S2" s="25" t="s">
        <v>1</v>
      </c>
      <c r="T2" s="25" t="s">
        <v>35</v>
      </c>
      <c r="U2" s="25" t="s">
        <v>36</v>
      </c>
      <c r="V2" s="25" t="s">
        <v>37</v>
      </c>
      <c r="Z2" s="78" t="s">
        <v>53</v>
      </c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</row>
    <row r="3" spans="1:48" ht="18.75" x14ac:dyDescent="0.3">
      <c r="A3" s="19"/>
      <c r="B3" s="28">
        <v>1</v>
      </c>
      <c r="C3" s="31">
        <v>-5</v>
      </c>
      <c r="D3" s="33">
        <v>0</v>
      </c>
      <c r="E3" s="6"/>
      <c r="F3" s="19"/>
      <c r="G3" s="28">
        <v>1</v>
      </c>
      <c r="H3" s="31">
        <v>0</v>
      </c>
      <c r="I3" s="33">
        <v>0</v>
      </c>
      <c r="J3" s="34" t="s">
        <v>21</v>
      </c>
      <c r="K3" s="8"/>
      <c r="L3" s="19"/>
      <c r="M3" s="28">
        <v>1</v>
      </c>
      <c r="N3" s="31">
        <v>-5</v>
      </c>
      <c r="O3" s="33">
        <v>-0.25</v>
      </c>
      <c r="P3" s="36">
        <v>-0.25</v>
      </c>
      <c r="Q3" s="32">
        <v>-0.25</v>
      </c>
      <c r="R3" s="6"/>
      <c r="S3" s="28">
        <v>1</v>
      </c>
      <c r="T3" s="31">
        <v>0</v>
      </c>
      <c r="U3" s="33">
        <v>-0.25</v>
      </c>
      <c r="V3" s="34">
        <v>0</v>
      </c>
      <c r="Z3" s="21" t="s">
        <v>55</v>
      </c>
      <c r="AA3" s="13" t="s">
        <v>50</v>
      </c>
      <c r="AB3" s="13" t="s">
        <v>51</v>
      </c>
      <c r="AC3" s="13" t="s">
        <v>52</v>
      </c>
      <c r="AD3" s="13" t="s">
        <v>66</v>
      </c>
      <c r="AE3" s="13" t="s">
        <v>76</v>
      </c>
      <c r="AF3" s="21" t="s">
        <v>54</v>
      </c>
      <c r="AG3" s="13" t="s">
        <v>50</v>
      </c>
      <c r="AH3" s="13" t="s">
        <v>51</v>
      </c>
      <c r="AI3" s="13" t="s">
        <v>79</v>
      </c>
      <c r="AJ3" s="13" t="s">
        <v>52</v>
      </c>
      <c r="AK3" s="13" t="s">
        <v>66</v>
      </c>
      <c r="AL3" s="21" t="s">
        <v>56</v>
      </c>
      <c r="AM3" s="13" t="s">
        <v>50</v>
      </c>
      <c r="AN3" s="13" t="s">
        <v>51</v>
      </c>
      <c r="AO3" s="13" t="s">
        <v>52</v>
      </c>
      <c r="AP3" s="13" t="s">
        <v>66</v>
      </c>
      <c r="AQ3" s="13" t="s">
        <v>75</v>
      </c>
      <c r="AR3" s="21" t="s">
        <v>57</v>
      </c>
      <c r="AS3" s="13" t="s">
        <v>50</v>
      </c>
      <c r="AT3" s="13" t="s">
        <v>51</v>
      </c>
      <c r="AU3" s="13" t="s">
        <v>52</v>
      </c>
      <c r="AV3" s="13" t="s">
        <v>66</v>
      </c>
    </row>
    <row r="4" spans="1:48" x14ac:dyDescent="0.25">
      <c r="A4" s="19"/>
      <c r="B4" s="29" t="s">
        <v>48</v>
      </c>
      <c r="C4" s="31">
        <v>-4</v>
      </c>
      <c r="D4" s="33">
        <v>0</v>
      </c>
      <c r="E4" s="6"/>
      <c r="F4" s="19"/>
      <c r="G4" s="29" t="s">
        <v>8</v>
      </c>
      <c r="H4" s="31">
        <v>0</v>
      </c>
      <c r="I4" s="33">
        <v>0</v>
      </c>
      <c r="J4" s="34" t="s">
        <v>22</v>
      </c>
      <c r="K4" s="8"/>
      <c r="L4" s="19"/>
      <c r="M4" s="29" t="s">
        <v>48</v>
      </c>
      <c r="N4" s="31">
        <v>-4</v>
      </c>
      <c r="O4" s="33">
        <v>-0.2</v>
      </c>
      <c r="P4" s="36">
        <v>-0.2</v>
      </c>
      <c r="Q4" s="32">
        <v>-0.2</v>
      </c>
      <c r="R4" s="6"/>
      <c r="S4" s="29" t="s">
        <v>48</v>
      </c>
      <c r="T4" s="31">
        <v>0</v>
      </c>
      <c r="U4" s="33">
        <v>-0.2</v>
      </c>
      <c r="V4" s="34">
        <v>0</v>
      </c>
      <c r="Z4" s="19"/>
      <c r="AA4" s="14">
        <v>1</v>
      </c>
      <c r="AB4" s="12">
        <v>0</v>
      </c>
      <c r="AC4" s="16">
        <v>15</v>
      </c>
      <c r="AD4" s="2">
        <v>1</v>
      </c>
      <c r="AE4" s="15"/>
      <c r="AF4" s="19"/>
      <c r="AG4" s="14">
        <v>1</v>
      </c>
      <c r="AH4" s="20">
        <v>1</v>
      </c>
      <c r="AI4" s="20" t="s">
        <v>80</v>
      </c>
      <c r="AJ4" s="17" t="s">
        <v>58</v>
      </c>
      <c r="AK4" s="3" t="s">
        <v>63</v>
      </c>
      <c r="AL4" s="19"/>
      <c r="AM4" s="14">
        <v>1</v>
      </c>
      <c r="AN4" s="12">
        <v>0</v>
      </c>
      <c r="AO4" s="16">
        <v>14</v>
      </c>
      <c r="AP4" s="2">
        <v>1</v>
      </c>
      <c r="AQ4" s="15"/>
      <c r="AR4" s="18"/>
      <c r="AS4" s="14">
        <v>1</v>
      </c>
      <c r="AT4" s="12">
        <v>1</v>
      </c>
      <c r="AU4" s="16">
        <v>15</v>
      </c>
      <c r="AV4" s="2">
        <v>1</v>
      </c>
    </row>
    <row r="5" spans="1:48" x14ac:dyDescent="0.25">
      <c r="A5" s="19"/>
      <c r="B5" s="30" t="s">
        <v>4</v>
      </c>
      <c r="C5" s="31">
        <v>-3</v>
      </c>
      <c r="D5" s="33">
        <v>0</v>
      </c>
      <c r="E5" s="6"/>
      <c r="F5" s="19"/>
      <c r="G5" s="30" t="s">
        <v>4</v>
      </c>
      <c r="H5" s="31">
        <v>0</v>
      </c>
      <c r="I5" s="33">
        <v>0</v>
      </c>
      <c r="J5" s="34" t="s">
        <v>22</v>
      </c>
      <c r="K5" s="8"/>
      <c r="L5" s="19"/>
      <c r="M5" s="30" t="s">
        <v>4</v>
      </c>
      <c r="N5" s="31">
        <v>-3</v>
      </c>
      <c r="O5" s="33">
        <v>-0.15</v>
      </c>
      <c r="P5" s="36">
        <v>-0.15</v>
      </c>
      <c r="Q5" s="32">
        <v>-0.15</v>
      </c>
      <c r="R5" s="6"/>
      <c r="S5" s="30" t="s">
        <v>4</v>
      </c>
      <c r="T5" s="31">
        <v>0</v>
      </c>
      <c r="U5" s="33">
        <v>-0.15</v>
      </c>
      <c r="V5" s="34">
        <v>0</v>
      </c>
      <c r="Z5" s="19"/>
      <c r="AA5" s="14">
        <v>2</v>
      </c>
      <c r="AB5" s="12">
        <v>1</v>
      </c>
      <c r="AC5" s="16">
        <v>15</v>
      </c>
      <c r="AD5" s="2">
        <v>2</v>
      </c>
      <c r="AE5" s="15"/>
      <c r="AF5" s="19"/>
      <c r="AG5" s="14">
        <v>2</v>
      </c>
      <c r="AH5" s="20">
        <v>2</v>
      </c>
      <c r="AI5" s="20" t="s">
        <v>80</v>
      </c>
      <c r="AJ5" s="17" t="s">
        <v>58</v>
      </c>
      <c r="AK5" s="3" t="s">
        <v>67</v>
      </c>
      <c r="AL5" s="19"/>
      <c r="AM5" s="14">
        <v>2</v>
      </c>
      <c r="AN5" s="12">
        <v>0</v>
      </c>
      <c r="AO5" s="16">
        <v>14</v>
      </c>
      <c r="AP5" s="2">
        <v>2</v>
      </c>
      <c r="AQ5" s="15"/>
      <c r="AR5" s="18"/>
      <c r="AS5" s="14">
        <v>2</v>
      </c>
      <c r="AT5" s="12">
        <v>1</v>
      </c>
      <c r="AU5" s="16">
        <v>15</v>
      </c>
      <c r="AV5" s="2">
        <v>2</v>
      </c>
    </row>
    <row r="6" spans="1:48" x14ac:dyDescent="0.25">
      <c r="A6" s="19"/>
      <c r="B6" s="30" t="s">
        <v>5</v>
      </c>
      <c r="C6" s="31">
        <v>-2</v>
      </c>
      <c r="D6" s="33">
        <v>0.01</v>
      </c>
      <c r="E6" s="6"/>
      <c r="F6" s="19"/>
      <c r="G6" s="30" t="s">
        <v>5</v>
      </c>
      <c r="H6" s="31">
        <v>0</v>
      </c>
      <c r="I6" s="33">
        <v>0</v>
      </c>
      <c r="J6" s="34" t="s">
        <v>22</v>
      </c>
      <c r="K6" s="8"/>
      <c r="L6" s="19"/>
      <c r="M6" s="30" t="s">
        <v>5</v>
      </c>
      <c r="N6" s="31">
        <v>-2</v>
      </c>
      <c r="O6" s="33">
        <v>-0.1</v>
      </c>
      <c r="P6" s="36">
        <v>-0.1</v>
      </c>
      <c r="Q6" s="32">
        <v>-0.1</v>
      </c>
      <c r="R6" s="6"/>
      <c r="S6" s="30" t="s">
        <v>5</v>
      </c>
      <c r="T6" s="31">
        <v>0</v>
      </c>
      <c r="U6" s="33">
        <v>-0.1</v>
      </c>
      <c r="V6" s="34">
        <v>0</v>
      </c>
      <c r="Z6" s="19"/>
      <c r="AA6" s="14">
        <v>3</v>
      </c>
      <c r="AB6" s="12">
        <v>2</v>
      </c>
      <c r="AC6" s="16">
        <v>15</v>
      </c>
      <c r="AD6" s="2">
        <v>3</v>
      </c>
      <c r="AE6" s="15"/>
      <c r="AF6" s="19"/>
      <c r="AG6" s="14">
        <v>3</v>
      </c>
      <c r="AH6" s="20">
        <v>3</v>
      </c>
      <c r="AI6" s="20" t="s">
        <v>80</v>
      </c>
      <c r="AJ6" s="17" t="s">
        <v>58</v>
      </c>
      <c r="AK6" s="3" t="s">
        <v>68</v>
      </c>
      <c r="AL6" s="19"/>
      <c r="AM6" s="14">
        <v>3</v>
      </c>
      <c r="AN6" s="12">
        <v>1</v>
      </c>
      <c r="AO6" s="16">
        <v>14</v>
      </c>
      <c r="AP6" s="2">
        <v>3</v>
      </c>
      <c r="AQ6" s="15"/>
      <c r="AR6" s="18"/>
      <c r="AS6" s="14">
        <v>3</v>
      </c>
      <c r="AT6" s="12">
        <v>2</v>
      </c>
      <c r="AU6" s="16">
        <v>15</v>
      </c>
      <c r="AV6" s="2">
        <v>3</v>
      </c>
    </row>
    <row r="7" spans="1:48" x14ac:dyDescent="0.25">
      <c r="A7" s="19"/>
      <c r="B7" s="30" t="s">
        <v>6</v>
      </c>
      <c r="C7" s="31">
        <v>-1</v>
      </c>
      <c r="D7" s="33">
        <v>0.05</v>
      </c>
      <c r="E7" s="6"/>
      <c r="F7" s="19"/>
      <c r="G7" s="30" t="s">
        <v>6</v>
      </c>
      <c r="H7" s="31">
        <v>0</v>
      </c>
      <c r="I7" s="33">
        <v>0</v>
      </c>
      <c r="J7" s="34" t="s">
        <v>22</v>
      </c>
      <c r="K7" s="8"/>
      <c r="L7" s="19"/>
      <c r="M7" s="30" t="s">
        <v>6</v>
      </c>
      <c r="N7" s="31">
        <v>-1</v>
      </c>
      <c r="O7" s="33">
        <v>-0.05</v>
      </c>
      <c r="P7" s="36">
        <v>-0.05</v>
      </c>
      <c r="Q7" s="32">
        <v>-0.05</v>
      </c>
      <c r="R7" s="6"/>
      <c r="S7" s="30" t="s">
        <v>6</v>
      </c>
      <c r="T7" s="31">
        <v>0</v>
      </c>
      <c r="U7" s="33">
        <v>-0.05</v>
      </c>
      <c r="V7" s="34">
        <v>1</v>
      </c>
      <c r="Z7" s="19"/>
      <c r="AA7" s="14">
        <v>4</v>
      </c>
      <c r="AB7" s="12">
        <v>2</v>
      </c>
      <c r="AC7" s="16">
        <v>14</v>
      </c>
      <c r="AD7" s="2">
        <v>4</v>
      </c>
      <c r="AE7" s="15"/>
      <c r="AF7" s="19"/>
      <c r="AG7" s="14">
        <v>4</v>
      </c>
      <c r="AH7" s="20">
        <v>4</v>
      </c>
      <c r="AI7" s="20" t="s">
        <v>80</v>
      </c>
      <c r="AJ7" s="17" t="s">
        <v>59</v>
      </c>
      <c r="AK7" s="3" t="s">
        <v>69</v>
      </c>
      <c r="AL7" s="19"/>
      <c r="AM7" s="14">
        <v>4</v>
      </c>
      <c r="AN7" s="12">
        <v>1</v>
      </c>
      <c r="AO7" s="16">
        <v>13</v>
      </c>
      <c r="AP7" s="2">
        <v>4</v>
      </c>
      <c r="AQ7" s="15"/>
      <c r="AR7" s="18"/>
      <c r="AS7" s="14">
        <v>4</v>
      </c>
      <c r="AT7" s="12">
        <v>2</v>
      </c>
      <c r="AU7" s="16">
        <v>14</v>
      </c>
      <c r="AV7" s="2">
        <v>4</v>
      </c>
    </row>
    <row r="8" spans="1:48" x14ac:dyDescent="0.25">
      <c r="A8" s="19"/>
      <c r="B8" s="30" t="s">
        <v>7</v>
      </c>
      <c r="C8" s="31">
        <v>0</v>
      </c>
      <c r="D8" s="33">
        <v>0.1</v>
      </c>
      <c r="E8" s="6"/>
      <c r="F8" s="19"/>
      <c r="G8" s="30" t="s">
        <v>7</v>
      </c>
      <c r="H8" s="31">
        <v>0</v>
      </c>
      <c r="I8" s="33">
        <v>0</v>
      </c>
      <c r="J8" s="34" t="s">
        <v>22</v>
      </c>
      <c r="K8" s="8"/>
      <c r="L8" s="19"/>
      <c r="M8" s="30" t="s">
        <v>7</v>
      </c>
      <c r="N8" s="31">
        <v>0</v>
      </c>
      <c r="O8" s="33">
        <v>0</v>
      </c>
      <c r="P8" s="36">
        <v>0</v>
      </c>
      <c r="Q8" s="32">
        <v>0</v>
      </c>
      <c r="R8" s="6"/>
      <c r="S8" s="30" t="s">
        <v>7</v>
      </c>
      <c r="T8" s="31">
        <v>1</v>
      </c>
      <c r="U8" s="33">
        <v>0</v>
      </c>
      <c r="V8" s="34" t="s">
        <v>38</v>
      </c>
      <c r="Z8" s="19"/>
      <c r="AA8" s="14">
        <v>5</v>
      </c>
      <c r="AB8" s="12">
        <v>3</v>
      </c>
      <c r="AC8" s="16">
        <v>14</v>
      </c>
      <c r="AD8" s="2">
        <v>5</v>
      </c>
      <c r="AE8" s="15"/>
      <c r="AF8" s="19"/>
      <c r="AG8" s="14">
        <v>5</v>
      </c>
      <c r="AH8" s="20">
        <v>5</v>
      </c>
      <c r="AI8" s="20" t="s">
        <v>80</v>
      </c>
      <c r="AJ8" s="17" t="s">
        <v>59</v>
      </c>
      <c r="AK8" s="3" t="s">
        <v>70</v>
      </c>
      <c r="AL8" s="19"/>
      <c r="AM8" s="14">
        <v>5</v>
      </c>
      <c r="AN8" s="12">
        <v>2</v>
      </c>
      <c r="AO8" s="16">
        <v>13</v>
      </c>
      <c r="AP8" s="2">
        <v>5</v>
      </c>
      <c r="AQ8" s="15"/>
      <c r="AR8" s="18"/>
      <c r="AS8" s="14">
        <v>5</v>
      </c>
      <c r="AT8" s="12">
        <v>2</v>
      </c>
      <c r="AU8" s="16">
        <v>14</v>
      </c>
      <c r="AV8" s="2">
        <v>5</v>
      </c>
    </row>
    <row r="9" spans="1:48" x14ac:dyDescent="0.25">
      <c r="A9" s="19"/>
      <c r="B9" s="30" t="s">
        <v>9</v>
      </c>
      <c r="C9" s="31">
        <v>1</v>
      </c>
      <c r="D9" s="33">
        <v>0.25</v>
      </c>
      <c r="E9" s="6"/>
      <c r="F9" s="19"/>
      <c r="G9" s="30" t="s">
        <v>9</v>
      </c>
      <c r="H9" s="31">
        <v>0</v>
      </c>
      <c r="I9" s="33">
        <v>0</v>
      </c>
      <c r="J9" s="34" t="s">
        <v>22</v>
      </c>
      <c r="K9" s="8"/>
      <c r="L9" s="19"/>
      <c r="M9" s="30" t="s">
        <v>9</v>
      </c>
      <c r="N9" s="31">
        <v>1</v>
      </c>
      <c r="O9" s="33">
        <v>0</v>
      </c>
      <c r="P9" s="36">
        <v>0.05</v>
      </c>
      <c r="Q9" s="32">
        <v>0</v>
      </c>
      <c r="R9" s="6"/>
      <c r="S9" s="30" t="s">
        <v>9</v>
      </c>
      <c r="T9" s="31">
        <v>2</v>
      </c>
      <c r="U9" s="33">
        <v>0.05</v>
      </c>
      <c r="V9" s="34" t="s">
        <v>39</v>
      </c>
      <c r="Z9" s="19"/>
      <c r="AA9" s="14">
        <v>6</v>
      </c>
      <c r="AB9" s="12">
        <v>3</v>
      </c>
      <c r="AC9" s="16">
        <v>14</v>
      </c>
      <c r="AD9" s="2">
        <v>6</v>
      </c>
      <c r="AE9" s="15"/>
      <c r="AF9" s="19"/>
      <c r="AG9" s="14">
        <v>6</v>
      </c>
      <c r="AH9" s="20">
        <v>6</v>
      </c>
      <c r="AI9" s="20" t="s">
        <v>80</v>
      </c>
      <c r="AJ9" s="17" t="s">
        <v>59</v>
      </c>
      <c r="AK9" s="3" t="s">
        <v>71</v>
      </c>
      <c r="AL9" s="19"/>
      <c r="AM9" s="14">
        <v>6</v>
      </c>
      <c r="AN9" s="12">
        <v>2</v>
      </c>
      <c r="AO9" s="16">
        <v>13</v>
      </c>
      <c r="AP9" s="2">
        <v>6</v>
      </c>
      <c r="AQ9" s="15"/>
      <c r="AR9" s="18"/>
      <c r="AS9" s="14">
        <v>6</v>
      </c>
      <c r="AT9" s="12">
        <v>3</v>
      </c>
      <c r="AU9" s="16">
        <v>14</v>
      </c>
      <c r="AV9" s="2">
        <v>6</v>
      </c>
    </row>
    <row r="10" spans="1:48" x14ac:dyDescent="0.25">
      <c r="A10" s="19"/>
      <c r="B10" s="30" t="s">
        <v>10</v>
      </c>
      <c r="C10" s="31">
        <v>2</v>
      </c>
      <c r="D10" s="33">
        <v>0.5</v>
      </c>
      <c r="E10" s="6"/>
      <c r="F10" s="19"/>
      <c r="G10" s="30" t="s">
        <v>10</v>
      </c>
      <c r="H10" s="31">
        <v>1</v>
      </c>
      <c r="I10" s="33">
        <v>0.25</v>
      </c>
      <c r="J10" s="35">
        <v>0</v>
      </c>
      <c r="K10" s="9"/>
      <c r="L10" s="19"/>
      <c r="M10" s="30" t="s">
        <v>10</v>
      </c>
      <c r="N10" s="31">
        <v>2</v>
      </c>
      <c r="O10" s="33">
        <v>0</v>
      </c>
      <c r="P10" s="36">
        <v>0.1</v>
      </c>
      <c r="Q10" s="32">
        <v>0.05</v>
      </c>
      <c r="R10" s="6"/>
      <c r="S10" s="30" t="s">
        <v>10</v>
      </c>
      <c r="T10" s="31">
        <v>3</v>
      </c>
      <c r="U10" s="33">
        <v>0.1</v>
      </c>
      <c r="V10" s="34" t="s">
        <v>40</v>
      </c>
      <c r="Z10" s="19"/>
      <c r="AA10" s="14">
        <v>7</v>
      </c>
      <c r="AB10" s="12">
        <v>3</v>
      </c>
      <c r="AC10" s="16">
        <v>13</v>
      </c>
      <c r="AD10" s="2">
        <v>7</v>
      </c>
      <c r="AE10" s="15"/>
      <c r="AF10" s="19"/>
      <c r="AG10" s="14">
        <v>7</v>
      </c>
      <c r="AH10" s="20" t="s">
        <v>72</v>
      </c>
      <c r="AI10" s="20" t="s">
        <v>63</v>
      </c>
      <c r="AJ10" s="17" t="s">
        <v>60</v>
      </c>
      <c r="AK10" s="3" t="s">
        <v>72</v>
      </c>
      <c r="AL10" s="19"/>
      <c r="AM10" s="14">
        <v>7</v>
      </c>
      <c r="AN10" s="12">
        <v>3</v>
      </c>
      <c r="AO10" s="16">
        <v>12</v>
      </c>
      <c r="AP10" s="2">
        <v>7</v>
      </c>
      <c r="AQ10" s="15"/>
      <c r="AR10" s="18"/>
      <c r="AS10" s="14">
        <v>7</v>
      </c>
      <c r="AT10" s="12">
        <v>3</v>
      </c>
      <c r="AU10" s="16">
        <v>13</v>
      </c>
      <c r="AV10" s="2">
        <v>7</v>
      </c>
    </row>
    <row r="11" spans="1:48" x14ac:dyDescent="0.25">
      <c r="A11" s="19"/>
      <c r="B11" s="30" t="s">
        <v>11</v>
      </c>
      <c r="C11" s="31">
        <v>3</v>
      </c>
      <c r="D11" s="33">
        <v>0.75</v>
      </c>
      <c r="E11" s="6"/>
      <c r="F11" s="19"/>
      <c r="G11" s="30" t="s">
        <v>11</v>
      </c>
      <c r="H11" s="31">
        <v>2</v>
      </c>
      <c r="I11" s="33">
        <v>0.35</v>
      </c>
      <c r="J11" s="34" t="s">
        <v>23</v>
      </c>
      <c r="K11" s="8"/>
      <c r="L11" s="19"/>
      <c r="M11" s="30" t="s">
        <v>11</v>
      </c>
      <c r="N11" s="31">
        <v>3</v>
      </c>
      <c r="O11" s="33">
        <v>0.05</v>
      </c>
      <c r="P11" s="36">
        <v>0.15</v>
      </c>
      <c r="Q11" s="32">
        <v>0.1</v>
      </c>
      <c r="R11" s="6"/>
      <c r="S11" s="30" t="s">
        <v>11</v>
      </c>
      <c r="T11" s="31">
        <v>4</v>
      </c>
      <c r="U11" s="33">
        <v>0.15</v>
      </c>
      <c r="V11" s="34" t="s">
        <v>41</v>
      </c>
      <c r="Z11" s="19"/>
      <c r="AA11" s="14">
        <v>8</v>
      </c>
      <c r="AB11" s="12">
        <v>4</v>
      </c>
      <c r="AC11" s="16">
        <v>13</v>
      </c>
      <c r="AD11" s="2">
        <v>8</v>
      </c>
      <c r="AE11" s="15"/>
      <c r="AF11" s="19"/>
      <c r="AG11" s="14">
        <v>8</v>
      </c>
      <c r="AH11" s="20" t="s">
        <v>73</v>
      </c>
      <c r="AI11" s="20" t="s">
        <v>67</v>
      </c>
      <c r="AJ11" s="17" t="s">
        <v>60</v>
      </c>
      <c r="AK11" s="3" t="s">
        <v>73</v>
      </c>
      <c r="AL11" s="19"/>
      <c r="AM11" s="14">
        <v>8</v>
      </c>
      <c r="AN11" s="12">
        <v>3</v>
      </c>
      <c r="AO11" s="16">
        <v>12</v>
      </c>
      <c r="AP11" s="2">
        <v>8</v>
      </c>
      <c r="AQ11" s="15"/>
      <c r="AR11" s="18"/>
      <c r="AS11" s="14">
        <v>8</v>
      </c>
      <c r="AT11" s="12">
        <v>3</v>
      </c>
      <c r="AU11" s="16">
        <v>13</v>
      </c>
      <c r="AV11" s="2">
        <v>8</v>
      </c>
    </row>
    <row r="12" spans="1:48" x14ac:dyDescent="0.25">
      <c r="A12" s="19"/>
      <c r="B12" s="30" t="s">
        <v>12</v>
      </c>
      <c r="C12" s="31">
        <v>4</v>
      </c>
      <c r="D12" s="33">
        <v>0.95</v>
      </c>
      <c r="E12" s="6"/>
      <c r="F12" s="19"/>
      <c r="G12" s="30" t="s">
        <v>12</v>
      </c>
      <c r="H12" s="31">
        <v>3</v>
      </c>
      <c r="I12" s="33">
        <v>0.45</v>
      </c>
      <c r="J12" s="34" t="s">
        <v>24</v>
      </c>
      <c r="K12" s="8"/>
      <c r="L12" s="19"/>
      <c r="M12" s="30" t="s">
        <v>12</v>
      </c>
      <c r="N12" s="31">
        <v>4</v>
      </c>
      <c r="O12" s="33">
        <v>0.1</v>
      </c>
      <c r="P12" s="36">
        <v>0.2</v>
      </c>
      <c r="Q12" s="32">
        <v>0.15</v>
      </c>
      <c r="R12" s="6"/>
      <c r="S12" s="30" t="s">
        <v>12</v>
      </c>
      <c r="T12" s="31">
        <v>5</v>
      </c>
      <c r="U12" s="33">
        <v>0.2</v>
      </c>
      <c r="V12" s="34" t="s">
        <v>42</v>
      </c>
      <c r="Z12" s="19"/>
      <c r="AA12" s="14">
        <v>9</v>
      </c>
      <c r="AB12" s="12">
        <v>4</v>
      </c>
      <c r="AC12" s="16">
        <v>13</v>
      </c>
      <c r="AD12" s="2">
        <v>9</v>
      </c>
      <c r="AE12" s="15"/>
      <c r="AF12" s="19"/>
      <c r="AG12" s="14">
        <v>9</v>
      </c>
      <c r="AH12" s="20" t="s">
        <v>74</v>
      </c>
      <c r="AI12" s="20" t="s">
        <v>68</v>
      </c>
      <c r="AJ12" s="17" t="s">
        <v>60</v>
      </c>
      <c r="AK12" s="3" t="s">
        <v>74</v>
      </c>
      <c r="AL12" s="19"/>
      <c r="AM12" s="14">
        <v>9</v>
      </c>
      <c r="AN12" s="12">
        <v>3</v>
      </c>
      <c r="AO12" s="16">
        <v>12</v>
      </c>
      <c r="AP12" s="2">
        <v>9</v>
      </c>
      <c r="AQ12" s="15"/>
      <c r="AR12" s="18"/>
      <c r="AS12" s="14">
        <v>9</v>
      </c>
      <c r="AT12" s="12">
        <v>4</v>
      </c>
      <c r="AU12" s="16">
        <v>13</v>
      </c>
      <c r="AV12" s="2">
        <v>9</v>
      </c>
    </row>
    <row r="13" spans="1:48" x14ac:dyDescent="0.25">
      <c r="A13" s="19"/>
      <c r="B13" s="30" t="s">
        <v>49</v>
      </c>
      <c r="C13" s="31">
        <v>5</v>
      </c>
      <c r="D13" s="33">
        <v>1</v>
      </c>
      <c r="E13" s="6"/>
      <c r="F13" s="19"/>
      <c r="G13" s="30" t="s">
        <v>49</v>
      </c>
      <c r="H13" s="31">
        <v>4</v>
      </c>
      <c r="I13" s="33">
        <v>0.55000000000000004</v>
      </c>
      <c r="J13" s="34" t="s">
        <v>25</v>
      </c>
      <c r="K13" s="8"/>
      <c r="L13" s="19"/>
      <c r="M13" s="30" t="s">
        <v>49</v>
      </c>
      <c r="N13" s="31">
        <v>5</v>
      </c>
      <c r="O13" s="33">
        <v>0.15</v>
      </c>
      <c r="P13" s="36">
        <v>0.25</v>
      </c>
      <c r="Q13" s="32">
        <v>0.2</v>
      </c>
      <c r="R13" s="6"/>
      <c r="S13" s="30" t="s">
        <v>49</v>
      </c>
      <c r="T13" s="31">
        <v>6</v>
      </c>
      <c r="U13" s="33">
        <v>0.25</v>
      </c>
      <c r="V13" s="34" t="s">
        <v>43</v>
      </c>
      <c r="Z13" s="19"/>
      <c r="AA13" s="14">
        <v>10</v>
      </c>
      <c r="AB13" s="12">
        <v>4</v>
      </c>
      <c r="AC13" s="16">
        <v>12</v>
      </c>
      <c r="AD13" s="2">
        <v>1</v>
      </c>
      <c r="AE13" s="15"/>
      <c r="AF13" s="19"/>
      <c r="AG13" s="14">
        <v>10</v>
      </c>
      <c r="AH13" s="20" t="s">
        <v>65</v>
      </c>
      <c r="AI13" s="20" t="s">
        <v>69</v>
      </c>
      <c r="AJ13" s="17" t="s">
        <v>61</v>
      </c>
      <c r="AK13" s="3" t="s">
        <v>67</v>
      </c>
      <c r="AL13" s="19"/>
      <c r="AM13" s="14">
        <v>10</v>
      </c>
      <c r="AN13" s="12">
        <v>4</v>
      </c>
      <c r="AO13" s="16">
        <v>11</v>
      </c>
      <c r="AP13" s="2">
        <v>1</v>
      </c>
      <c r="AQ13" s="15"/>
      <c r="AR13" s="18"/>
      <c r="AS13" s="14">
        <v>10</v>
      </c>
      <c r="AT13" s="12">
        <v>4</v>
      </c>
      <c r="AU13" s="16">
        <v>12</v>
      </c>
      <c r="AV13" s="2">
        <v>1</v>
      </c>
    </row>
    <row r="14" spans="1:48" x14ac:dyDescent="0.25">
      <c r="A14" s="19"/>
      <c r="B14" s="30" t="s">
        <v>13</v>
      </c>
      <c r="C14" s="31">
        <v>6</v>
      </c>
      <c r="D14" s="33">
        <v>1</v>
      </c>
      <c r="E14" s="6"/>
      <c r="F14" s="19"/>
      <c r="G14" s="30" t="s">
        <v>13</v>
      </c>
      <c r="H14" s="31">
        <v>5</v>
      </c>
      <c r="I14" s="33">
        <v>0.65</v>
      </c>
      <c r="J14" s="34" t="s">
        <v>26</v>
      </c>
      <c r="K14" s="8"/>
      <c r="L14" s="19"/>
      <c r="M14" s="30" t="s">
        <v>13</v>
      </c>
      <c r="N14" s="31">
        <v>6</v>
      </c>
      <c r="O14" s="33">
        <v>0.2</v>
      </c>
      <c r="P14" s="36">
        <v>0.3</v>
      </c>
      <c r="Q14" s="32">
        <v>0.25</v>
      </c>
      <c r="R14" s="6"/>
      <c r="S14" s="30" t="s">
        <v>13</v>
      </c>
      <c r="T14" s="31">
        <v>7</v>
      </c>
      <c r="U14" s="33">
        <v>0.3</v>
      </c>
      <c r="V14" s="34" t="s">
        <v>44</v>
      </c>
      <c r="Z14" s="19"/>
      <c r="AA14" s="14">
        <v>11</v>
      </c>
      <c r="AB14" s="12">
        <v>5</v>
      </c>
      <c r="AC14" s="16">
        <v>12</v>
      </c>
      <c r="AD14" s="2">
        <v>1</v>
      </c>
      <c r="AE14" s="15"/>
      <c r="AF14" s="19"/>
      <c r="AG14" s="14">
        <v>11</v>
      </c>
      <c r="AH14" s="20" t="s">
        <v>65</v>
      </c>
      <c r="AI14" s="20" t="s">
        <v>69</v>
      </c>
      <c r="AJ14" s="17" t="s">
        <v>61</v>
      </c>
      <c r="AK14" s="3" t="s">
        <v>67</v>
      </c>
      <c r="AL14" s="19"/>
      <c r="AM14" s="14">
        <v>11</v>
      </c>
      <c r="AN14" s="12">
        <v>4</v>
      </c>
      <c r="AO14" s="16">
        <v>11</v>
      </c>
      <c r="AP14" s="2">
        <v>1</v>
      </c>
      <c r="AQ14" s="15"/>
      <c r="AR14" s="18"/>
      <c r="AS14" s="14">
        <v>11</v>
      </c>
      <c r="AT14" s="12">
        <v>4</v>
      </c>
      <c r="AU14" s="16">
        <v>12</v>
      </c>
      <c r="AV14" s="2">
        <v>1</v>
      </c>
    </row>
    <row r="15" spans="1:48" x14ac:dyDescent="0.25">
      <c r="A15" s="19"/>
      <c r="B15" s="30" t="s">
        <v>14</v>
      </c>
      <c r="C15" s="31">
        <v>7</v>
      </c>
      <c r="D15" s="33">
        <v>1</v>
      </c>
      <c r="E15" s="6"/>
      <c r="F15" s="19"/>
      <c r="G15" s="30" t="s">
        <v>14</v>
      </c>
      <c r="H15" s="31">
        <v>6</v>
      </c>
      <c r="I15" s="33">
        <v>0.75</v>
      </c>
      <c r="J15" s="34" t="s">
        <v>27</v>
      </c>
      <c r="K15" s="8"/>
      <c r="L15" s="19"/>
      <c r="M15" s="30" t="s">
        <v>14</v>
      </c>
      <c r="N15" s="31">
        <v>7</v>
      </c>
      <c r="O15" s="33">
        <v>0.25</v>
      </c>
      <c r="P15" s="36">
        <v>0.35</v>
      </c>
      <c r="Q15" s="32">
        <v>0.3</v>
      </c>
      <c r="R15" s="6"/>
      <c r="S15" s="30" t="s">
        <v>14</v>
      </c>
      <c r="T15" s="31">
        <v>8</v>
      </c>
      <c r="U15" s="33">
        <v>0.35</v>
      </c>
      <c r="V15" s="34" t="s">
        <v>45</v>
      </c>
      <c r="Z15" s="19"/>
      <c r="AA15" s="14">
        <v>12</v>
      </c>
      <c r="AB15" s="12">
        <v>5</v>
      </c>
      <c r="AC15" s="16">
        <v>12</v>
      </c>
      <c r="AD15" s="2">
        <v>2</v>
      </c>
      <c r="AE15" s="15"/>
      <c r="AF15" s="19"/>
      <c r="AG15" s="14">
        <v>12</v>
      </c>
      <c r="AH15" s="20" t="s">
        <v>64</v>
      </c>
      <c r="AI15" s="20" t="s">
        <v>70</v>
      </c>
      <c r="AJ15" s="17" t="s">
        <v>61</v>
      </c>
      <c r="AK15" s="3" t="s">
        <v>69</v>
      </c>
      <c r="AL15" s="19"/>
      <c r="AM15" s="14">
        <v>12</v>
      </c>
      <c r="AN15" s="12">
        <v>4</v>
      </c>
      <c r="AO15" s="16">
        <v>11</v>
      </c>
      <c r="AP15" s="2">
        <v>1</v>
      </c>
      <c r="AQ15" s="15"/>
      <c r="AR15" s="18"/>
      <c r="AS15" s="14">
        <v>12</v>
      </c>
      <c r="AT15" s="12">
        <v>5</v>
      </c>
      <c r="AU15" s="16">
        <v>12</v>
      </c>
      <c r="AV15" s="2">
        <v>2</v>
      </c>
    </row>
    <row r="16" spans="1:48" x14ac:dyDescent="0.25">
      <c r="A16" s="19"/>
      <c r="B16" s="30" t="s">
        <v>15</v>
      </c>
      <c r="C16" s="31">
        <v>8</v>
      </c>
      <c r="D16" s="33">
        <v>1</v>
      </c>
      <c r="E16" s="6"/>
      <c r="F16" s="19"/>
      <c r="G16" s="30" t="s">
        <v>15</v>
      </c>
      <c r="H16" s="31">
        <v>7</v>
      </c>
      <c r="I16" s="33">
        <v>0.85</v>
      </c>
      <c r="J16" s="34" t="s">
        <v>28</v>
      </c>
      <c r="K16" s="8"/>
      <c r="L16" s="19"/>
      <c r="M16" s="30" t="s">
        <v>15</v>
      </c>
      <c r="N16" s="31">
        <v>8</v>
      </c>
      <c r="O16" s="33">
        <v>0.3</v>
      </c>
      <c r="P16" s="36">
        <v>0.4</v>
      </c>
      <c r="Q16" s="32">
        <v>0.35</v>
      </c>
      <c r="R16" s="6"/>
      <c r="S16" s="30" t="s">
        <v>15</v>
      </c>
      <c r="T16" s="31">
        <v>9</v>
      </c>
      <c r="U16" s="33">
        <v>0.4</v>
      </c>
      <c r="V16" s="34" t="s">
        <v>46</v>
      </c>
      <c r="Z16" s="19"/>
      <c r="AA16" s="14">
        <v>13</v>
      </c>
      <c r="AB16" s="12">
        <v>5</v>
      </c>
      <c r="AC16" s="16">
        <v>11</v>
      </c>
      <c r="AD16" s="2">
        <v>2</v>
      </c>
      <c r="AE16" s="15"/>
      <c r="AF16" s="19"/>
      <c r="AG16" s="14">
        <v>13</v>
      </c>
      <c r="AH16" s="20" t="s">
        <v>64</v>
      </c>
      <c r="AI16" s="20" t="s">
        <v>70</v>
      </c>
      <c r="AJ16" s="17" t="s">
        <v>62</v>
      </c>
      <c r="AK16" s="3" t="s">
        <v>69</v>
      </c>
      <c r="AL16" s="19"/>
      <c r="AM16" s="14">
        <v>13</v>
      </c>
      <c r="AN16" s="12">
        <v>5</v>
      </c>
      <c r="AO16" s="16">
        <v>10</v>
      </c>
      <c r="AP16" s="2">
        <v>1</v>
      </c>
      <c r="AQ16" s="15"/>
      <c r="AR16" s="18"/>
      <c r="AS16" s="14">
        <v>13</v>
      </c>
      <c r="AT16" s="12">
        <v>5</v>
      </c>
      <c r="AU16" s="16">
        <v>11</v>
      </c>
      <c r="AV16" s="2">
        <v>2</v>
      </c>
    </row>
    <row r="17" spans="1:54" x14ac:dyDescent="0.25">
      <c r="A17" s="19"/>
      <c r="B17" s="30" t="s">
        <v>16</v>
      </c>
      <c r="C17" s="31">
        <v>9</v>
      </c>
      <c r="D17" s="33">
        <v>1</v>
      </c>
      <c r="E17" s="6"/>
      <c r="F17" s="19"/>
      <c r="G17" s="30" t="s">
        <v>16</v>
      </c>
      <c r="H17" s="31">
        <v>8</v>
      </c>
      <c r="I17" s="33">
        <v>0.95</v>
      </c>
      <c r="J17" s="34" t="s">
        <v>29</v>
      </c>
      <c r="K17" s="8"/>
      <c r="L17" s="19"/>
      <c r="M17" s="30" t="s">
        <v>16</v>
      </c>
      <c r="N17" s="31">
        <v>9</v>
      </c>
      <c r="O17" s="33">
        <v>0.35</v>
      </c>
      <c r="P17" s="36">
        <v>0.45</v>
      </c>
      <c r="Q17" s="32">
        <v>0.4</v>
      </c>
      <c r="R17" s="6"/>
      <c r="S17" s="30" t="s">
        <v>16</v>
      </c>
      <c r="T17" s="31">
        <v>10</v>
      </c>
      <c r="U17" s="33">
        <v>0.45</v>
      </c>
      <c r="V17" s="34" t="s">
        <v>47</v>
      </c>
      <c r="Z17" s="19"/>
      <c r="AA17" s="14">
        <v>14</v>
      </c>
      <c r="AB17" s="12">
        <v>6</v>
      </c>
      <c r="AC17" s="16">
        <v>11</v>
      </c>
      <c r="AD17" s="2">
        <v>3</v>
      </c>
      <c r="AE17" s="15"/>
      <c r="AF17" s="19"/>
      <c r="AG17" s="14">
        <v>14</v>
      </c>
      <c r="AH17" s="20" t="s">
        <v>62</v>
      </c>
      <c r="AI17" s="20" t="s">
        <v>71</v>
      </c>
      <c r="AJ17" s="17" t="s">
        <v>62</v>
      </c>
      <c r="AK17" s="3" t="s">
        <v>70</v>
      </c>
      <c r="AL17" s="19"/>
      <c r="AM17" s="14">
        <v>14</v>
      </c>
      <c r="AN17" s="12">
        <v>5</v>
      </c>
      <c r="AO17" s="16">
        <v>10</v>
      </c>
      <c r="AP17" s="2">
        <v>1</v>
      </c>
      <c r="AQ17" s="15"/>
      <c r="AR17" s="18"/>
      <c r="AS17" s="14">
        <v>14</v>
      </c>
      <c r="AT17" s="12">
        <v>5</v>
      </c>
      <c r="AU17" s="16">
        <v>11</v>
      </c>
      <c r="AV17" s="2">
        <v>2</v>
      </c>
    </row>
    <row r="18" spans="1:54" x14ac:dyDescent="0.25">
      <c r="Z18" s="19"/>
      <c r="AA18" s="14">
        <v>15</v>
      </c>
      <c r="AB18" s="12">
        <v>6</v>
      </c>
      <c r="AC18" s="16">
        <v>11</v>
      </c>
      <c r="AD18" s="2">
        <v>3</v>
      </c>
      <c r="AE18" s="15"/>
      <c r="AF18" s="19"/>
      <c r="AG18" s="14">
        <v>15</v>
      </c>
      <c r="AH18" s="20" t="s">
        <v>62</v>
      </c>
      <c r="AI18" s="20" t="s">
        <v>71</v>
      </c>
      <c r="AJ18" s="17" t="s">
        <v>62</v>
      </c>
      <c r="AK18" s="3" t="s">
        <v>70</v>
      </c>
      <c r="AL18" s="19"/>
      <c r="AM18" s="14">
        <v>15</v>
      </c>
      <c r="AN18" s="12">
        <v>5</v>
      </c>
      <c r="AO18" s="16">
        <v>10</v>
      </c>
      <c r="AP18" s="2">
        <v>2</v>
      </c>
      <c r="AQ18" s="15"/>
      <c r="AR18" s="18"/>
      <c r="AS18" s="14">
        <v>15</v>
      </c>
      <c r="AT18" s="12">
        <v>6</v>
      </c>
      <c r="AU18" s="16">
        <v>11</v>
      </c>
      <c r="AV18" s="2">
        <v>3</v>
      </c>
    </row>
    <row r="19" spans="1:54" x14ac:dyDescent="0.25">
      <c r="Z19" s="19"/>
      <c r="AA19" s="14">
        <v>16</v>
      </c>
      <c r="AB19" s="12">
        <v>6</v>
      </c>
      <c r="AC19" s="16">
        <v>10</v>
      </c>
      <c r="AD19" s="2">
        <v>4</v>
      </c>
      <c r="AE19" s="15"/>
      <c r="AF19" s="19"/>
      <c r="AG19" s="14">
        <v>16</v>
      </c>
      <c r="AH19" s="20" t="s">
        <v>61</v>
      </c>
      <c r="AI19" s="20" t="s">
        <v>72</v>
      </c>
      <c r="AJ19" s="17" t="s">
        <v>64</v>
      </c>
      <c r="AK19" s="3" t="s">
        <v>71</v>
      </c>
      <c r="AL19" s="19"/>
      <c r="AM19" s="14">
        <v>16</v>
      </c>
      <c r="AN19" s="12">
        <v>6</v>
      </c>
      <c r="AO19" s="16">
        <v>9</v>
      </c>
      <c r="AP19" s="2">
        <v>2</v>
      </c>
      <c r="AQ19" s="15"/>
      <c r="AR19" s="18"/>
      <c r="AS19" s="14">
        <v>16</v>
      </c>
      <c r="AT19" s="12">
        <v>6</v>
      </c>
      <c r="AU19" s="16">
        <v>10</v>
      </c>
      <c r="AV19" s="2">
        <v>3</v>
      </c>
    </row>
    <row r="20" spans="1:54" x14ac:dyDescent="0.25">
      <c r="Z20" s="19"/>
      <c r="AA20" s="14">
        <v>17</v>
      </c>
      <c r="AB20" s="12">
        <v>7</v>
      </c>
      <c r="AC20" s="16">
        <v>10</v>
      </c>
      <c r="AD20" s="2">
        <v>4</v>
      </c>
      <c r="AE20" s="15"/>
      <c r="AF20" s="19"/>
      <c r="AG20" s="14">
        <v>17</v>
      </c>
      <c r="AH20" s="20" t="s">
        <v>61</v>
      </c>
      <c r="AI20" s="20" t="s">
        <v>72</v>
      </c>
      <c r="AJ20" s="17" t="s">
        <v>64</v>
      </c>
      <c r="AK20" s="3" t="s">
        <v>71</v>
      </c>
      <c r="AL20" s="19"/>
      <c r="AM20" s="14">
        <v>17</v>
      </c>
      <c r="AN20" s="12">
        <v>6</v>
      </c>
      <c r="AO20" s="16">
        <v>9</v>
      </c>
      <c r="AP20" s="2">
        <v>2</v>
      </c>
      <c r="AQ20" s="15"/>
      <c r="AR20" s="18"/>
      <c r="AS20" s="14">
        <v>17</v>
      </c>
      <c r="AT20" s="12">
        <v>6</v>
      </c>
      <c r="AU20" s="16">
        <v>10</v>
      </c>
      <c r="AV20" s="2">
        <v>3</v>
      </c>
    </row>
    <row r="21" spans="1:54" x14ac:dyDescent="0.25">
      <c r="A21" s="79">
        <f>VLOOKUP(A22,TabCon,3,)</f>
        <v>0.95</v>
      </c>
      <c r="B21" s="79"/>
      <c r="C21" s="79"/>
      <c r="D21" s="79"/>
      <c r="F21" s="79">
        <f>VLOOKUP(F22,TabInte,3,)</f>
        <v>0</v>
      </c>
      <c r="G21" s="79"/>
      <c r="H21" s="79"/>
      <c r="I21" s="79"/>
      <c r="J21" s="79"/>
      <c r="L21" s="79">
        <f>VLOOKUP(L22,M3:Q17,3,)</f>
        <v>0</v>
      </c>
      <c r="M21" s="79"/>
      <c r="N21" s="79"/>
      <c r="O21" s="79"/>
      <c r="P21" s="79"/>
      <c r="Q21" s="79"/>
      <c r="S21" s="73">
        <f>VLOOKUP(S22,S3:V17,2,)</f>
        <v>0</v>
      </c>
      <c r="T21" s="73"/>
      <c r="U21" s="73"/>
      <c r="V21" s="73"/>
      <c r="W21" s="73"/>
      <c r="Z21" s="19"/>
      <c r="AA21" s="14">
        <v>18</v>
      </c>
      <c r="AB21" s="12">
        <v>7</v>
      </c>
      <c r="AC21" s="16">
        <v>10</v>
      </c>
      <c r="AD21" s="2">
        <v>5</v>
      </c>
      <c r="AE21" s="15"/>
      <c r="AF21" s="19"/>
      <c r="AG21" s="14">
        <v>18</v>
      </c>
      <c r="AH21" s="20" t="s">
        <v>60</v>
      </c>
      <c r="AI21" s="20" t="s">
        <v>73</v>
      </c>
      <c r="AJ21" s="17" t="s">
        <v>64</v>
      </c>
      <c r="AK21" s="3" t="s">
        <v>72</v>
      </c>
      <c r="AL21" s="19"/>
      <c r="AM21" s="14">
        <v>18</v>
      </c>
      <c r="AN21" s="12">
        <v>6</v>
      </c>
      <c r="AO21" s="16">
        <v>9</v>
      </c>
      <c r="AP21" s="2">
        <v>2</v>
      </c>
      <c r="AQ21" s="15"/>
      <c r="AR21" s="18"/>
      <c r="AS21" s="14">
        <v>18</v>
      </c>
      <c r="AT21" s="12">
        <v>7</v>
      </c>
      <c r="AU21" s="16">
        <v>10</v>
      </c>
      <c r="AV21" s="2">
        <v>4</v>
      </c>
    </row>
    <row r="22" spans="1:54" x14ac:dyDescent="0.25">
      <c r="A22" s="10" t="s">
        <v>12</v>
      </c>
      <c r="B22" s="2"/>
      <c r="C22" s="2"/>
      <c r="D22" s="2"/>
      <c r="F22" s="10" t="s">
        <v>9</v>
      </c>
      <c r="G22" s="2"/>
      <c r="H22" s="2"/>
      <c r="I22" s="2"/>
      <c r="J22" s="2"/>
      <c r="L22" s="11" t="s">
        <v>9</v>
      </c>
      <c r="M22" s="2"/>
      <c r="N22" s="2"/>
      <c r="O22" s="2"/>
      <c r="P22" s="2"/>
      <c r="Q22" s="2"/>
      <c r="S22" s="11" t="s">
        <v>5</v>
      </c>
      <c r="T22" s="2"/>
      <c r="U22" s="2"/>
      <c r="V22" s="2"/>
      <c r="W22" s="2"/>
      <c r="Z22" s="19"/>
      <c r="AA22" s="14">
        <v>19</v>
      </c>
      <c r="AB22" s="12">
        <v>7</v>
      </c>
      <c r="AC22" s="16">
        <v>9</v>
      </c>
      <c r="AD22" s="2">
        <v>5</v>
      </c>
      <c r="AE22" s="15"/>
      <c r="AF22" s="19"/>
      <c r="AG22" s="14">
        <v>19</v>
      </c>
      <c r="AH22" s="20" t="s">
        <v>60</v>
      </c>
      <c r="AI22" s="20" t="s">
        <v>73</v>
      </c>
      <c r="AJ22" s="17" t="s">
        <v>65</v>
      </c>
      <c r="AK22" s="3" t="s">
        <v>72</v>
      </c>
      <c r="AL22" s="19"/>
      <c r="AM22" s="14">
        <v>19</v>
      </c>
      <c r="AN22" s="12">
        <v>7</v>
      </c>
      <c r="AO22" s="16">
        <v>8</v>
      </c>
      <c r="AP22" s="2">
        <v>2</v>
      </c>
      <c r="AQ22" s="15"/>
      <c r="AR22" s="18"/>
      <c r="AS22" s="14">
        <v>19</v>
      </c>
      <c r="AT22" s="12">
        <v>7</v>
      </c>
      <c r="AU22" s="16">
        <v>9</v>
      </c>
      <c r="AV22" s="2">
        <v>4</v>
      </c>
    </row>
    <row r="23" spans="1:54" x14ac:dyDescent="0.25">
      <c r="F23" s="73" t="str">
        <f>VLOOKUP(F22,TabInte,4,)</f>
        <v>*</v>
      </c>
      <c r="G23" s="73"/>
      <c r="H23" s="73"/>
      <c r="I23" s="73"/>
      <c r="J23" s="73"/>
      <c r="L23" s="79">
        <f>VLOOKUP(L22,M3:Q17,4,)</f>
        <v>0.05</v>
      </c>
      <c r="M23" s="79"/>
      <c r="N23" s="79"/>
      <c r="O23" s="79"/>
      <c r="P23" s="79"/>
      <c r="Q23" s="79"/>
      <c r="S23" s="79">
        <f>VLOOKUP(S22,S3:V17,3,)</f>
        <v>-0.1</v>
      </c>
      <c r="T23" s="79"/>
      <c r="U23" s="79"/>
      <c r="V23" s="79"/>
      <c r="W23" s="79"/>
      <c r="Z23" s="19"/>
      <c r="AA23" s="14">
        <v>20</v>
      </c>
      <c r="AB23" s="12">
        <v>8</v>
      </c>
      <c r="AC23" s="16">
        <v>9</v>
      </c>
      <c r="AD23" s="2">
        <v>6</v>
      </c>
      <c r="AE23" s="15"/>
      <c r="AF23" s="19"/>
      <c r="AG23" s="14">
        <v>20</v>
      </c>
      <c r="AH23" s="20" t="s">
        <v>59</v>
      </c>
      <c r="AI23" s="20" t="s">
        <v>74</v>
      </c>
      <c r="AJ23" s="17" t="s">
        <v>65</v>
      </c>
      <c r="AK23" s="3" t="s">
        <v>73</v>
      </c>
      <c r="AL23" s="19"/>
      <c r="AM23" s="14">
        <v>20</v>
      </c>
      <c r="AN23" s="12">
        <v>7</v>
      </c>
      <c r="AO23" s="16">
        <v>8</v>
      </c>
      <c r="AP23" s="2">
        <v>3</v>
      </c>
      <c r="AQ23" s="15"/>
      <c r="AR23" s="18"/>
      <c r="AS23" s="14">
        <v>20</v>
      </c>
      <c r="AT23" s="12">
        <v>7</v>
      </c>
      <c r="AU23" s="16">
        <v>9</v>
      </c>
      <c r="AV23" s="2">
        <v>4</v>
      </c>
    </row>
    <row r="24" spans="1:54" x14ac:dyDescent="0.25">
      <c r="F24" s="73">
        <f>VLOOKUP(F22,TabInte,2,)</f>
        <v>0</v>
      </c>
      <c r="G24" s="73"/>
      <c r="H24" s="73"/>
      <c r="I24" s="73"/>
      <c r="J24" s="73"/>
      <c r="L24" s="79">
        <f>VLOOKUP(L22,M3:Q17,5,)</f>
        <v>0</v>
      </c>
      <c r="M24" s="79"/>
      <c r="N24" s="79"/>
      <c r="O24" s="79"/>
      <c r="P24" s="79"/>
      <c r="Q24" s="79"/>
      <c r="S24" s="80">
        <f>VLOOKUP(S22,S3:V17,4,)</f>
        <v>0</v>
      </c>
      <c r="T24" s="80"/>
      <c r="U24" s="80"/>
      <c r="V24" s="80"/>
      <c r="W24" s="80"/>
      <c r="AA24" s="13">
        <v>15</v>
      </c>
      <c r="AG24" s="13">
        <v>19</v>
      </c>
      <c r="AM24" s="13">
        <v>-1</v>
      </c>
      <c r="AS24" s="13">
        <v>11</v>
      </c>
    </row>
    <row r="25" spans="1:54" x14ac:dyDescent="0.25">
      <c r="S25" s="8"/>
      <c r="T25" s="8"/>
      <c r="U25" s="8"/>
      <c r="V25" s="8"/>
      <c r="W25" s="8"/>
      <c r="AA25" s="22" t="s">
        <v>77</v>
      </c>
      <c r="AB25" s="73">
        <f>VLOOKUP(AA24,AA4:AB23,2,AA2)</f>
        <v>6</v>
      </c>
      <c r="AC25" s="73"/>
      <c r="AD25" s="73"/>
      <c r="AE25" s="73"/>
      <c r="AG25" s="22" t="s">
        <v>77</v>
      </c>
      <c r="AH25" s="73" t="str">
        <f>VLOOKUP(AG24,AG4:AH23,2,)</f>
        <v>14</v>
      </c>
      <c r="AI25" s="73"/>
      <c r="AJ25" s="73"/>
      <c r="AK25" s="73"/>
      <c r="AL25" s="27"/>
      <c r="AM25" s="22" t="s">
        <v>77</v>
      </c>
      <c r="AN25" s="74" t="e">
        <f>VLOOKUP(AM24,AM4:AN23,2,)</f>
        <v>#N/A</v>
      </c>
      <c r="AO25" s="74"/>
      <c r="AP25" s="74"/>
      <c r="AQ25" s="74"/>
      <c r="AS25" s="22" t="s">
        <v>77</v>
      </c>
      <c r="AT25" s="75">
        <f>VLOOKUP(AS24,AS4:AT23,2,)</f>
        <v>4</v>
      </c>
      <c r="AU25" s="76"/>
      <c r="AV25" s="77"/>
    </row>
    <row r="26" spans="1:54" x14ac:dyDescent="0.25">
      <c r="S26" s="8"/>
      <c r="T26" s="8"/>
      <c r="U26" s="8"/>
      <c r="V26" s="8"/>
      <c r="W26" s="8"/>
      <c r="AA26" s="22" t="s">
        <v>78</v>
      </c>
      <c r="AB26" s="73">
        <f>VLOOKUP(AA24,AA4:AC23,3,)</f>
        <v>11</v>
      </c>
      <c r="AC26" s="73"/>
      <c r="AD26" s="73"/>
      <c r="AE26" s="73"/>
      <c r="AG26" s="22" t="s">
        <v>78</v>
      </c>
      <c r="AH26" s="73" t="str">
        <f>VLOOKUP(AG24,AG4:AJ23,4,)</f>
        <v>10</v>
      </c>
      <c r="AI26" s="73"/>
      <c r="AJ26" s="73"/>
      <c r="AK26" s="73"/>
      <c r="AL26" s="27"/>
      <c r="AM26" s="22" t="s">
        <v>78</v>
      </c>
      <c r="AN26" s="74" t="e">
        <f>VLOOKUP(AM24,AM4:AO23,3,)</f>
        <v>#N/A</v>
      </c>
      <c r="AO26" s="74"/>
      <c r="AP26" s="74"/>
      <c r="AQ26" s="74"/>
      <c r="AS26" s="22" t="s">
        <v>78</v>
      </c>
      <c r="AT26" s="75">
        <f>VLOOKUP(AS24,AS4:AU23,3,)</f>
        <v>12</v>
      </c>
      <c r="AU26" s="76"/>
      <c r="AV26" s="77"/>
    </row>
    <row r="27" spans="1:54" x14ac:dyDescent="0.25">
      <c r="AA27" s="22" t="s">
        <v>66</v>
      </c>
      <c r="AB27" s="73">
        <f>VLOOKUP(AA24,AA4:AD23,4,)</f>
        <v>3</v>
      </c>
      <c r="AC27" s="73"/>
      <c r="AD27" s="73"/>
      <c r="AE27" s="73"/>
      <c r="AG27" s="22" t="s">
        <v>66</v>
      </c>
      <c r="AH27" s="73" t="str">
        <f>VLOOKUP(AG24,AG4:AK23,5,)</f>
        <v>7</v>
      </c>
      <c r="AI27" s="73"/>
      <c r="AJ27" s="73"/>
      <c r="AK27" s="73"/>
      <c r="AL27" s="27"/>
      <c r="AM27" s="22" t="s">
        <v>66</v>
      </c>
      <c r="AN27" s="74" t="e">
        <f>VLOOKUP(AM24,AM4:AP23,4,)</f>
        <v>#N/A</v>
      </c>
      <c r="AO27" s="74"/>
      <c r="AP27" s="74"/>
      <c r="AQ27" s="74"/>
      <c r="AS27" s="22" t="s">
        <v>66</v>
      </c>
      <c r="AT27" s="75">
        <f>VLOOKUP(AS24,AS4:AV23,4,)</f>
        <v>1</v>
      </c>
      <c r="AU27" s="76"/>
      <c r="AV27" s="77"/>
    </row>
    <row r="28" spans="1:54" x14ac:dyDescent="0.25">
      <c r="AF28" t="s">
        <v>81</v>
      </c>
      <c r="AG28" s="22" t="s">
        <v>82</v>
      </c>
      <c r="AH28" s="73" t="str">
        <f>VLOOKUP(AG24,AG4:AI23,3,)</f>
        <v>8</v>
      </c>
      <c r="AI28" s="73"/>
      <c r="AJ28" s="73"/>
      <c r="AK28" s="73"/>
    </row>
    <row r="30" spans="1:54" ht="15" customHeight="1" x14ac:dyDescent="0.25">
      <c r="Z30" s="69" t="s">
        <v>84</v>
      </c>
      <c r="AA30" s="69"/>
      <c r="AB30" s="69"/>
      <c r="AC30" s="69"/>
      <c r="AD30" s="69"/>
      <c r="AE30" s="69"/>
      <c r="AF30" s="69"/>
      <c r="AG30" s="69"/>
      <c r="AH30" s="69"/>
      <c r="AI30" s="69"/>
      <c r="AJ30" s="70" t="s">
        <v>96</v>
      </c>
      <c r="AK30" s="71"/>
      <c r="AL30" s="71"/>
      <c r="AM30" s="71"/>
      <c r="AN30" s="71"/>
      <c r="AO30" s="71"/>
      <c r="AP30" s="71"/>
      <c r="AQ30" s="71"/>
      <c r="AR30" s="72"/>
      <c r="AT30" s="68" t="s">
        <v>127</v>
      </c>
      <c r="AU30" s="68"/>
      <c r="AV30" s="68"/>
      <c r="AW30" s="68"/>
      <c r="AX30" s="68"/>
      <c r="AY30" s="68"/>
      <c r="AZ30" s="68"/>
      <c r="BA30" s="68"/>
      <c r="BB30" s="68"/>
    </row>
    <row r="31" spans="1:54" ht="15" customHeight="1" x14ac:dyDescent="0.25"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70"/>
      <c r="AK31" s="71"/>
      <c r="AL31" s="71"/>
      <c r="AM31" s="71"/>
      <c r="AN31" s="71"/>
      <c r="AO31" s="71"/>
      <c r="AP31" s="71"/>
      <c r="AQ31" s="71"/>
      <c r="AR31" s="72"/>
      <c r="AT31" s="68"/>
      <c r="AU31" s="68"/>
      <c r="AV31" s="68"/>
      <c r="AW31" s="68"/>
      <c r="AX31" s="68"/>
      <c r="AY31" s="68"/>
      <c r="AZ31" s="68"/>
      <c r="BA31" s="68"/>
      <c r="BB31" s="68"/>
    </row>
    <row r="32" spans="1:54" ht="15" customHeight="1" x14ac:dyDescent="0.25"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70"/>
      <c r="AK32" s="71"/>
      <c r="AL32" s="71"/>
      <c r="AM32" s="71"/>
      <c r="AN32" s="71"/>
      <c r="AO32" s="71"/>
      <c r="AP32" s="71"/>
      <c r="AQ32" s="71"/>
      <c r="AR32" s="72"/>
      <c r="AT32" s="68"/>
      <c r="AU32" s="68"/>
      <c r="AV32" s="68"/>
      <c r="AW32" s="68"/>
      <c r="AX32" s="68"/>
      <c r="AY32" s="68"/>
      <c r="AZ32" s="68"/>
      <c r="BA32" s="68"/>
      <c r="BB32" s="68"/>
    </row>
    <row r="33" spans="26:54" ht="15" customHeight="1" x14ac:dyDescent="0.25"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70"/>
      <c r="AK33" s="71"/>
      <c r="AL33" s="71"/>
      <c r="AM33" s="71"/>
      <c r="AN33" s="71"/>
      <c r="AO33" s="71"/>
      <c r="AP33" s="71"/>
      <c r="AQ33" s="71"/>
      <c r="AR33" s="72"/>
      <c r="AT33" s="68"/>
      <c r="AU33" s="68"/>
      <c r="AV33" s="68"/>
      <c r="AW33" s="68"/>
      <c r="AX33" s="68"/>
      <c r="AY33" s="68"/>
      <c r="AZ33" s="68"/>
      <c r="BA33" s="68"/>
      <c r="BB33" s="68"/>
    </row>
    <row r="34" spans="26:54" x14ac:dyDescent="0.25">
      <c r="Z34" s="13" t="s">
        <v>85</v>
      </c>
      <c r="AA34" s="13" t="s">
        <v>86</v>
      </c>
      <c r="AB34" s="13" t="s">
        <v>87</v>
      </c>
      <c r="AC34" s="13" t="s">
        <v>88</v>
      </c>
      <c r="AD34" s="13" t="s">
        <v>89</v>
      </c>
      <c r="AE34" s="13" t="s">
        <v>90</v>
      </c>
      <c r="AF34" s="13" t="s">
        <v>91</v>
      </c>
      <c r="AG34" s="13" t="s">
        <v>92</v>
      </c>
      <c r="AH34" s="13" t="s">
        <v>93</v>
      </c>
      <c r="AI34" s="13" t="s">
        <v>94</v>
      </c>
      <c r="AJ34" s="47" t="s">
        <v>50</v>
      </c>
      <c r="AK34" s="13" t="s">
        <v>97</v>
      </c>
      <c r="AL34" s="13" t="s">
        <v>98</v>
      </c>
      <c r="AM34" s="13" t="s">
        <v>99</v>
      </c>
      <c r="AN34" s="13" t="s">
        <v>100</v>
      </c>
      <c r="AO34" s="13" t="s">
        <v>101</v>
      </c>
      <c r="AP34" s="13" t="s">
        <v>102</v>
      </c>
      <c r="AQ34" s="13" t="s">
        <v>103</v>
      </c>
      <c r="AR34" s="13" t="s">
        <v>104</v>
      </c>
      <c r="AT34" s="13" t="s">
        <v>50</v>
      </c>
      <c r="AU34" s="13" t="s">
        <v>119</v>
      </c>
      <c r="AV34" s="13" t="s">
        <v>120</v>
      </c>
      <c r="AW34" s="13" t="s">
        <v>121</v>
      </c>
      <c r="AX34" s="13" t="s">
        <v>122</v>
      </c>
      <c r="AY34" s="13" t="s">
        <v>123</v>
      </c>
      <c r="AZ34" s="13" t="s">
        <v>124</v>
      </c>
      <c r="BA34" s="13" t="s">
        <v>125</v>
      </c>
      <c r="BB34" s="13" t="s">
        <v>126</v>
      </c>
    </row>
    <row r="35" spans="26:54" x14ac:dyDescent="0.25">
      <c r="Z35" s="22">
        <v>1</v>
      </c>
      <c r="AA35" s="40">
        <v>1</v>
      </c>
      <c r="AB35" s="39"/>
      <c r="AC35" s="34"/>
      <c r="AD35" s="41"/>
      <c r="AE35" s="42"/>
      <c r="AF35" s="43"/>
      <c r="AG35" s="44"/>
      <c r="AH35" s="45"/>
      <c r="AI35" s="46"/>
      <c r="AJ35" s="22">
        <v>1</v>
      </c>
      <c r="AK35" s="50">
        <v>13</v>
      </c>
      <c r="AL35" s="51">
        <v>17</v>
      </c>
      <c r="AM35" s="52">
        <v>19</v>
      </c>
      <c r="AN35" s="53" t="s">
        <v>105</v>
      </c>
      <c r="AO35" s="54" t="s">
        <v>105</v>
      </c>
      <c r="AP35" s="55" t="s">
        <v>105</v>
      </c>
      <c r="AQ35" s="56" t="s">
        <v>105</v>
      </c>
      <c r="AR35" s="57" t="s">
        <v>105</v>
      </c>
      <c r="AT35" s="58">
        <v>1</v>
      </c>
      <c r="AU35" s="59">
        <v>0.15</v>
      </c>
      <c r="AV35" s="60">
        <v>0.2</v>
      </c>
      <c r="AW35" s="61">
        <v>0.8</v>
      </c>
      <c r="AX35" s="62">
        <v>0.2</v>
      </c>
      <c r="AY35" s="63">
        <v>0.1</v>
      </c>
      <c r="AZ35" s="64">
        <v>0.2</v>
      </c>
      <c r="BA35" s="65" t="s">
        <v>111</v>
      </c>
      <c r="BB35" s="66" t="s">
        <v>115</v>
      </c>
    </row>
    <row r="36" spans="26:54" x14ac:dyDescent="0.25">
      <c r="Z36" s="22">
        <v>2</v>
      </c>
      <c r="AA36" s="40">
        <v>2</v>
      </c>
      <c r="AB36" s="39"/>
      <c r="AC36" s="34"/>
      <c r="AD36" s="41"/>
      <c r="AE36" s="42"/>
      <c r="AF36" s="43"/>
      <c r="AG36" s="44"/>
      <c r="AH36" s="45"/>
      <c r="AI36" s="46"/>
      <c r="AJ36" s="22">
        <v>2</v>
      </c>
      <c r="AK36" s="50">
        <v>11</v>
      </c>
      <c r="AL36" s="51">
        <v>15</v>
      </c>
      <c r="AM36" s="52">
        <v>18</v>
      </c>
      <c r="AN36" s="53">
        <v>20</v>
      </c>
      <c r="AO36" s="54" t="s">
        <v>105</v>
      </c>
      <c r="AP36" s="55" t="s">
        <v>105</v>
      </c>
      <c r="AQ36" s="56" t="s">
        <v>105</v>
      </c>
      <c r="AR36" s="57" t="s">
        <v>105</v>
      </c>
      <c r="AT36" s="58">
        <v>2</v>
      </c>
      <c r="AU36" s="59">
        <v>0.2</v>
      </c>
      <c r="AV36" s="60">
        <v>0.25</v>
      </c>
      <c r="AW36" s="61">
        <v>0.81</v>
      </c>
      <c r="AX36" s="62">
        <v>0.25</v>
      </c>
      <c r="AY36" s="63">
        <v>0.15</v>
      </c>
      <c r="AZ36" s="64">
        <v>0.25</v>
      </c>
      <c r="BA36" s="65" t="s">
        <v>111</v>
      </c>
      <c r="BB36" s="66" t="s">
        <v>115</v>
      </c>
    </row>
    <row r="37" spans="26:54" x14ac:dyDescent="0.25">
      <c r="Z37" s="22">
        <v>3</v>
      </c>
      <c r="AA37" s="40">
        <v>2</v>
      </c>
      <c r="AB37" s="39">
        <v>1</v>
      </c>
      <c r="AC37" s="34"/>
      <c r="AD37" s="41"/>
      <c r="AE37" s="42"/>
      <c r="AF37" s="43"/>
      <c r="AG37" s="44"/>
      <c r="AH37" s="45"/>
      <c r="AI37" s="46"/>
      <c r="AJ37" s="22">
        <v>3</v>
      </c>
      <c r="AK37" s="50">
        <v>9</v>
      </c>
      <c r="AL37" s="51">
        <v>13</v>
      </c>
      <c r="AM37" s="52">
        <v>17</v>
      </c>
      <c r="AN37" s="53">
        <v>19</v>
      </c>
      <c r="AO37" s="54" t="s">
        <v>105</v>
      </c>
      <c r="AP37" s="55" t="s">
        <v>105</v>
      </c>
      <c r="AQ37" s="56" t="s">
        <v>105</v>
      </c>
      <c r="AR37" s="57" t="s">
        <v>105</v>
      </c>
      <c r="AT37" s="58">
        <v>3</v>
      </c>
      <c r="AU37" s="59">
        <v>0.25</v>
      </c>
      <c r="AV37" s="60">
        <v>0.3</v>
      </c>
      <c r="AW37" s="61">
        <v>0.82</v>
      </c>
      <c r="AX37" s="62">
        <v>0.3</v>
      </c>
      <c r="AY37" s="63">
        <v>0.2</v>
      </c>
      <c r="AZ37" s="64">
        <v>0.3</v>
      </c>
      <c r="BA37" s="65" t="s">
        <v>111</v>
      </c>
      <c r="BB37" s="66" t="s">
        <v>115</v>
      </c>
    </row>
    <row r="38" spans="26:54" x14ac:dyDescent="0.25">
      <c r="Z38" s="22">
        <v>4</v>
      </c>
      <c r="AA38" s="40">
        <v>3</v>
      </c>
      <c r="AB38" s="39">
        <v>2</v>
      </c>
      <c r="AC38" s="34"/>
      <c r="AD38" s="41"/>
      <c r="AE38" s="42"/>
      <c r="AF38" s="43"/>
      <c r="AG38" s="44"/>
      <c r="AH38" s="45"/>
      <c r="AI38" s="46"/>
      <c r="AJ38" s="22">
        <v>4</v>
      </c>
      <c r="AK38" s="50">
        <v>7</v>
      </c>
      <c r="AL38" s="51">
        <v>11</v>
      </c>
      <c r="AM38" s="52">
        <v>15</v>
      </c>
      <c r="AN38" s="53">
        <v>18</v>
      </c>
      <c r="AO38" s="54">
        <v>20</v>
      </c>
      <c r="AP38" s="55" t="s">
        <v>105</v>
      </c>
      <c r="AQ38" s="56" t="s">
        <v>105</v>
      </c>
      <c r="AR38" s="57" t="s">
        <v>105</v>
      </c>
      <c r="AT38" s="58">
        <v>4</v>
      </c>
      <c r="AU38" s="59">
        <v>0.3</v>
      </c>
      <c r="AV38" s="60">
        <v>0.35</v>
      </c>
      <c r="AW38" s="61">
        <v>0.83</v>
      </c>
      <c r="AX38" s="62">
        <v>0.35</v>
      </c>
      <c r="AY38" s="63">
        <v>0.25</v>
      </c>
      <c r="AZ38" s="64">
        <v>0.35</v>
      </c>
      <c r="BA38" s="65" t="s">
        <v>111</v>
      </c>
      <c r="BB38" s="66" t="s">
        <v>115</v>
      </c>
    </row>
    <row r="39" spans="26:54" x14ac:dyDescent="0.25">
      <c r="Z39" s="22">
        <v>5</v>
      </c>
      <c r="AA39" s="40">
        <v>3</v>
      </c>
      <c r="AB39" s="39">
        <v>2</v>
      </c>
      <c r="AC39" s="34">
        <v>1</v>
      </c>
      <c r="AD39" s="41"/>
      <c r="AE39" s="42"/>
      <c r="AF39" s="43"/>
      <c r="AG39" s="44"/>
      <c r="AH39" s="45"/>
      <c r="AI39" s="46"/>
      <c r="AJ39" s="22">
        <v>5</v>
      </c>
      <c r="AK39" s="50">
        <v>5</v>
      </c>
      <c r="AL39" s="51">
        <v>9</v>
      </c>
      <c r="AM39" s="52">
        <v>13</v>
      </c>
      <c r="AN39" s="53">
        <v>17</v>
      </c>
      <c r="AO39" s="54">
        <v>19</v>
      </c>
      <c r="AP39" s="55" t="s">
        <v>105</v>
      </c>
      <c r="AQ39" s="56" t="s">
        <v>105</v>
      </c>
      <c r="AR39" s="57" t="s">
        <v>105</v>
      </c>
      <c r="AT39" s="58">
        <v>5</v>
      </c>
      <c r="AU39" s="59">
        <v>0.35</v>
      </c>
      <c r="AV39" s="60">
        <v>0.4</v>
      </c>
      <c r="AW39" s="61">
        <v>0.84</v>
      </c>
      <c r="AX39" s="62">
        <v>0.4</v>
      </c>
      <c r="AY39" s="63">
        <v>0.3</v>
      </c>
      <c r="AZ39" s="64">
        <v>0.4</v>
      </c>
      <c r="BA39" s="65" t="s">
        <v>112</v>
      </c>
      <c r="BB39" s="66" t="s">
        <v>115</v>
      </c>
    </row>
    <row r="40" spans="26:54" x14ac:dyDescent="0.25">
      <c r="Z40" s="22">
        <v>6</v>
      </c>
      <c r="AA40" s="40">
        <v>3</v>
      </c>
      <c r="AB40" s="39">
        <v>3</v>
      </c>
      <c r="AC40" s="34">
        <v>2</v>
      </c>
      <c r="AD40" s="41"/>
      <c r="AE40" s="42"/>
      <c r="AF40" s="43"/>
      <c r="AG40" s="44"/>
      <c r="AH40" s="45"/>
      <c r="AI40" s="46"/>
      <c r="AJ40" s="22">
        <v>6</v>
      </c>
      <c r="AK40" s="50">
        <v>3</v>
      </c>
      <c r="AL40" s="51">
        <v>7</v>
      </c>
      <c r="AM40" s="52">
        <v>11</v>
      </c>
      <c r="AN40" s="53">
        <v>15</v>
      </c>
      <c r="AO40" s="54">
        <v>18</v>
      </c>
      <c r="AP40" s="55">
        <v>20</v>
      </c>
      <c r="AQ40" s="56" t="s">
        <v>105</v>
      </c>
      <c r="AR40" s="57" t="s">
        <v>105</v>
      </c>
      <c r="AT40" s="58">
        <v>6</v>
      </c>
      <c r="AU40" s="59">
        <v>0.4</v>
      </c>
      <c r="AV40" s="60">
        <v>0.45</v>
      </c>
      <c r="AW40" s="61">
        <v>0.85</v>
      </c>
      <c r="AX40" s="62">
        <v>0.45</v>
      </c>
      <c r="AY40" s="63">
        <v>0.35</v>
      </c>
      <c r="AZ40" s="64">
        <v>0.45</v>
      </c>
      <c r="BA40" s="65" t="s">
        <v>112</v>
      </c>
      <c r="BB40" s="66" t="s">
        <v>116</v>
      </c>
    </row>
    <row r="41" spans="26:54" x14ac:dyDescent="0.25">
      <c r="Z41" s="22">
        <v>7</v>
      </c>
      <c r="AA41" s="40">
        <v>4</v>
      </c>
      <c r="AB41" s="39">
        <v>3</v>
      </c>
      <c r="AC41" s="34">
        <v>2</v>
      </c>
      <c r="AD41" s="41">
        <v>1</v>
      </c>
      <c r="AE41" s="42"/>
      <c r="AF41" s="43"/>
      <c r="AG41" s="44"/>
      <c r="AH41" s="45"/>
      <c r="AI41" s="46"/>
      <c r="AJ41" s="22">
        <v>7</v>
      </c>
      <c r="AK41" s="50" t="s">
        <v>106</v>
      </c>
      <c r="AL41" s="51">
        <v>5</v>
      </c>
      <c r="AM41" s="52">
        <v>9</v>
      </c>
      <c r="AN41" s="53">
        <v>13</v>
      </c>
      <c r="AO41" s="54">
        <v>17</v>
      </c>
      <c r="AP41" s="55">
        <v>19</v>
      </c>
      <c r="AQ41" s="56" t="s">
        <v>105</v>
      </c>
      <c r="AR41" s="57" t="s">
        <v>105</v>
      </c>
      <c r="AT41" s="58">
        <v>7</v>
      </c>
      <c r="AU41" s="59">
        <v>0.45</v>
      </c>
      <c r="AV41" s="60">
        <v>0.5</v>
      </c>
      <c r="AW41" s="61">
        <v>0.86</v>
      </c>
      <c r="AX41" s="62">
        <v>0.5</v>
      </c>
      <c r="AY41" s="63">
        <v>0.4</v>
      </c>
      <c r="AZ41" s="64">
        <v>0.5</v>
      </c>
      <c r="BA41" s="65" t="s">
        <v>112</v>
      </c>
      <c r="BB41" s="66" t="s">
        <v>116</v>
      </c>
    </row>
    <row r="42" spans="26:54" x14ac:dyDescent="0.25">
      <c r="Z42" s="22">
        <v>8</v>
      </c>
      <c r="AA42" s="40">
        <v>4</v>
      </c>
      <c r="AB42" s="39">
        <v>3</v>
      </c>
      <c r="AC42" s="34">
        <v>3</v>
      </c>
      <c r="AD42" s="41">
        <v>2</v>
      </c>
      <c r="AE42" s="42"/>
      <c r="AF42" s="43"/>
      <c r="AG42" s="44"/>
      <c r="AH42" s="45"/>
      <c r="AI42" s="46"/>
      <c r="AJ42" s="22">
        <v>8</v>
      </c>
      <c r="AK42" s="50" t="s">
        <v>106</v>
      </c>
      <c r="AL42" s="51">
        <v>3</v>
      </c>
      <c r="AM42" s="52">
        <v>7</v>
      </c>
      <c r="AN42" s="53">
        <v>11</v>
      </c>
      <c r="AO42" s="54">
        <v>15</v>
      </c>
      <c r="AP42" s="55">
        <v>18</v>
      </c>
      <c r="AQ42" s="56">
        <v>20</v>
      </c>
      <c r="AR42" s="57" t="s">
        <v>105</v>
      </c>
      <c r="AT42" s="58">
        <v>8</v>
      </c>
      <c r="AU42" s="59">
        <v>0.5</v>
      </c>
      <c r="AV42" s="60">
        <v>0.55000000000000004</v>
      </c>
      <c r="AW42" s="61">
        <v>0.87</v>
      </c>
      <c r="AX42" s="62">
        <v>0.55000000000000004</v>
      </c>
      <c r="AY42" s="63">
        <v>0.45</v>
      </c>
      <c r="AZ42" s="64">
        <v>0.55000000000000004</v>
      </c>
      <c r="BA42" s="65" t="s">
        <v>112</v>
      </c>
      <c r="BB42" s="66" t="s">
        <v>116</v>
      </c>
    </row>
    <row r="43" spans="26:54" x14ac:dyDescent="0.25">
      <c r="Z43" s="22">
        <v>9</v>
      </c>
      <c r="AA43" s="40">
        <v>4</v>
      </c>
      <c r="AB43" s="39">
        <v>4</v>
      </c>
      <c r="AC43" s="34">
        <v>3</v>
      </c>
      <c r="AD43" s="41">
        <v>2</v>
      </c>
      <c r="AE43" s="42">
        <v>1</v>
      </c>
      <c r="AF43" s="43"/>
      <c r="AG43" s="44"/>
      <c r="AH43" s="45"/>
      <c r="AI43" s="46"/>
      <c r="AJ43" s="22">
        <v>9</v>
      </c>
      <c r="AK43" s="50" t="s">
        <v>106</v>
      </c>
      <c r="AL43" s="51">
        <v>2</v>
      </c>
      <c r="AM43" s="52">
        <v>5</v>
      </c>
      <c r="AN43" s="53">
        <v>9</v>
      </c>
      <c r="AO43" s="54">
        <v>13</v>
      </c>
      <c r="AP43" s="55">
        <v>17</v>
      </c>
      <c r="AQ43" s="56">
        <v>19</v>
      </c>
      <c r="AR43" s="57" t="s">
        <v>105</v>
      </c>
      <c r="AT43" s="58">
        <v>9</v>
      </c>
      <c r="AU43" s="59">
        <v>0.55000000000000004</v>
      </c>
      <c r="AV43" s="60">
        <v>0.6</v>
      </c>
      <c r="AW43" s="61">
        <v>0.88</v>
      </c>
      <c r="AX43" s="62">
        <v>0.6</v>
      </c>
      <c r="AY43" s="63">
        <v>0.5</v>
      </c>
      <c r="AZ43" s="64">
        <v>0.6</v>
      </c>
      <c r="BA43" s="65" t="s">
        <v>112</v>
      </c>
      <c r="BB43" s="66" t="s">
        <v>116</v>
      </c>
    </row>
    <row r="44" spans="26:54" x14ac:dyDescent="0.25">
      <c r="Z44" s="22">
        <v>10</v>
      </c>
      <c r="AA44" s="40">
        <v>5</v>
      </c>
      <c r="AB44" s="39">
        <v>4</v>
      </c>
      <c r="AC44" s="34">
        <v>3</v>
      </c>
      <c r="AD44" s="41">
        <v>3</v>
      </c>
      <c r="AE44" s="42">
        <v>2</v>
      </c>
      <c r="AF44" s="43"/>
      <c r="AG44" s="44"/>
      <c r="AH44" s="45"/>
      <c r="AI44" s="46"/>
      <c r="AJ44" s="22">
        <v>10</v>
      </c>
      <c r="AK44" s="50" t="s">
        <v>107</v>
      </c>
      <c r="AL44" s="51" t="s">
        <v>106</v>
      </c>
      <c r="AM44" s="52">
        <v>3</v>
      </c>
      <c r="AN44" s="53">
        <v>7</v>
      </c>
      <c r="AO44" s="54">
        <v>11</v>
      </c>
      <c r="AP44" s="55">
        <v>15</v>
      </c>
      <c r="AQ44" s="56">
        <v>18</v>
      </c>
      <c r="AR44" s="57">
        <v>20</v>
      </c>
      <c r="AT44" s="58">
        <v>10</v>
      </c>
      <c r="AU44" s="59">
        <v>0.6</v>
      </c>
      <c r="AV44" s="60">
        <v>0.62</v>
      </c>
      <c r="AW44" s="61">
        <v>0.89</v>
      </c>
      <c r="AX44" s="62">
        <v>0.65</v>
      </c>
      <c r="AY44" s="63">
        <v>0.55000000000000004</v>
      </c>
      <c r="AZ44" s="64">
        <v>0.65</v>
      </c>
      <c r="BA44" s="65" t="s">
        <v>113</v>
      </c>
      <c r="BB44" s="66" t="s">
        <v>116</v>
      </c>
    </row>
    <row r="45" spans="26:54" x14ac:dyDescent="0.25">
      <c r="Z45" s="22">
        <v>11</v>
      </c>
      <c r="AA45" s="40">
        <v>5</v>
      </c>
      <c r="AB45" s="39">
        <v>4</v>
      </c>
      <c r="AC45" s="34">
        <v>4</v>
      </c>
      <c r="AD45" s="41">
        <v>3</v>
      </c>
      <c r="AE45" s="42">
        <v>2</v>
      </c>
      <c r="AF45" s="43">
        <v>1</v>
      </c>
      <c r="AG45" s="44"/>
      <c r="AH45" s="45"/>
      <c r="AI45" s="46"/>
      <c r="AJ45" s="22">
        <v>11</v>
      </c>
      <c r="AK45" s="50" t="s">
        <v>107</v>
      </c>
      <c r="AL45" s="51" t="s">
        <v>106</v>
      </c>
      <c r="AM45" s="52">
        <v>2</v>
      </c>
      <c r="AN45" s="53">
        <v>5</v>
      </c>
      <c r="AO45" s="54">
        <v>9</v>
      </c>
      <c r="AP45" s="55">
        <v>13</v>
      </c>
      <c r="AQ45" s="56">
        <v>17</v>
      </c>
      <c r="AR45" s="57">
        <v>19</v>
      </c>
      <c r="AT45" s="58">
        <v>11</v>
      </c>
      <c r="AU45" s="59">
        <v>0.62</v>
      </c>
      <c r="AV45" s="60">
        <v>0.64</v>
      </c>
      <c r="AW45" s="61">
        <v>0.9</v>
      </c>
      <c r="AX45" s="62">
        <v>0.7</v>
      </c>
      <c r="AY45" s="63">
        <v>0.6</v>
      </c>
      <c r="AZ45" s="64">
        <v>0.7</v>
      </c>
      <c r="BA45" s="65" t="s">
        <v>113</v>
      </c>
      <c r="BB45" s="66" t="s">
        <v>116</v>
      </c>
    </row>
    <row r="46" spans="26:54" x14ac:dyDescent="0.25">
      <c r="Z46" s="22">
        <v>12</v>
      </c>
      <c r="AA46" s="40">
        <v>5</v>
      </c>
      <c r="AB46" s="39">
        <v>5</v>
      </c>
      <c r="AC46" s="34">
        <v>4</v>
      </c>
      <c r="AD46" s="41">
        <v>3</v>
      </c>
      <c r="AE46" s="42">
        <v>3</v>
      </c>
      <c r="AF46" s="43">
        <v>2</v>
      </c>
      <c r="AG46" s="44"/>
      <c r="AH46" s="45"/>
      <c r="AI46" s="46"/>
      <c r="AJ46" s="22">
        <v>12</v>
      </c>
      <c r="AK46" s="50" t="s">
        <v>107</v>
      </c>
      <c r="AL46" s="51" t="s">
        <v>106</v>
      </c>
      <c r="AM46" s="52" t="s">
        <v>106</v>
      </c>
      <c r="AN46" s="53">
        <v>3</v>
      </c>
      <c r="AO46" s="54">
        <v>7</v>
      </c>
      <c r="AP46" s="55">
        <v>11</v>
      </c>
      <c r="AQ46" s="56">
        <v>15</v>
      </c>
      <c r="AR46" s="57">
        <v>18</v>
      </c>
      <c r="AT46" s="58">
        <v>12</v>
      </c>
      <c r="AU46" s="59">
        <v>0.64</v>
      </c>
      <c r="AV46" s="60">
        <v>0.66</v>
      </c>
      <c r="AW46" s="61">
        <v>0.91</v>
      </c>
      <c r="AX46" s="62">
        <v>0.72</v>
      </c>
      <c r="AY46" s="63">
        <v>0.62</v>
      </c>
      <c r="AZ46" s="64">
        <v>0.72</v>
      </c>
      <c r="BA46" s="65" t="s">
        <v>113</v>
      </c>
      <c r="BB46" s="66" t="s">
        <v>117</v>
      </c>
    </row>
    <row r="47" spans="26:54" x14ac:dyDescent="0.25">
      <c r="Z47" s="22">
        <v>13</v>
      </c>
      <c r="AA47" s="40">
        <v>6</v>
      </c>
      <c r="AB47" s="39">
        <v>5</v>
      </c>
      <c r="AC47" s="34">
        <v>4</v>
      </c>
      <c r="AD47" s="41">
        <v>4</v>
      </c>
      <c r="AE47" s="42">
        <v>3</v>
      </c>
      <c r="AF47" s="43">
        <v>2</v>
      </c>
      <c r="AG47" s="44"/>
      <c r="AH47" s="45"/>
      <c r="AI47" s="46"/>
      <c r="AJ47" s="22">
        <v>13</v>
      </c>
      <c r="AK47" s="50" t="s">
        <v>107</v>
      </c>
      <c r="AL47" s="51" t="s">
        <v>107</v>
      </c>
      <c r="AM47" s="52" t="s">
        <v>106</v>
      </c>
      <c r="AN47" s="53">
        <v>2</v>
      </c>
      <c r="AO47" s="54">
        <v>5</v>
      </c>
      <c r="AP47" s="55">
        <v>9</v>
      </c>
      <c r="AQ47" s="56">
        <v>13</v>
      </c>
      <c r="AR47" s="57">
        <v>17</v>
      </c>
      <c r="AT47" s="58">
        <v>13</v>
      </c>
      <c r="AU47" s="59">
        <v>0.66</v>
      </c>
      <c r="AV47" s="60">
        <v>0.68</v>
      </c>
      <c r="AW47" s="61">
        <v>0.92</v>
      </c>
      <c r="AX47" s="62">
        <v>0.74</v>
      </c>
      <c r="AY47" s="63">
        <v>0.64</v>
      </c>
      <c r="AZ47" s="64">
        <v>0.74</v>
      </c>
      <c r="BA47" s="65" t="s">
        <v>113</v>
      </c>
      <c r="BB47" s="66" t="s">
        <v>117</v>
      </c>
    </row>
    <row r="48" spans="26:54" x14ac:dyDescent="0.25">
      <c r="Z48" s="22">
        <v>14</v>
      </c>
      <c r="AA48" s="40">
        <v>6</v>
      </c>
      <c r="AB48" s="39">
        <v>5</v>
      </c>
      <c r="AC48" s="34">
        <v>5</v>
      </c>
      <c r="AD48" s="41">
        <v>4</v>
      </c>
      <c r="AE48" s="42">
        <v>3</v>
      </c>
      <c r="AF48" s="43">
        <v>3</v>
      </c>
      <c r="AG48" s="44"/>
      <c r="AH48" s="45"/>
      <c r="AI48" s="46"/>
      <c r="AJ48" s="22">
        <v>14</v>
      </c>
      <c r="AK48" s="50" t="s">
        <v>107</v>
      </c>
      <c r="AL48" s="51" t="s">
        <v>107</v>
      </c>
      <c r="AM48" s="52" t="s">
        <v>106</v>
      </c>
      <c r="AN48" s="53" t="s">
        <v>106</v>
      </c>
      <c r="AO48" s="54">
        <v>3</v>
      </c>
      <c r="AP48" s="55">
        <v>7</v>
      </c>
      <c r="AQ48" s="56">
        <v>11</v>
      </c>
      <c r="AR48" s="57">
        <v>15</v>
      </c>
      <c r="AT48" s="58">
        <v>14</v>
      </c>
      <c r="AU48" s="59">
        <v>0.68</v>
      </c>
      <c r="AV48" s="60">
        <v>0.7</v>
      </c>
      <c r="AW48" s="61">
        <v>0.93</v>
      </c>
      <c r="AX48" s="62">
        <v>0.76</v>
      </c>
      <c r="AY48" s="63">
        <v>0.66</v>
      </c>
      <c r="AZ48" s="64">
        <v>0.76</v>
      </c>
      <c r="BA48" s="65" t="s">
        <v>113</v>
      </c>
      <c r="BB48" s="66" t="s">
        <v>117</v>
      </c>
    </row>
    <row r="49" spans="26:54" x14ac:dyDescent="0.25">
      <c r="Z49" s="22">
        <v>15</v>
      </c>
      <c r="AA49" s="40">
        <v>7</v>
      </c>
      <c r="AB49" s="39">
        <v>6</v>
      </c>
      <c r="AC49" s="34">
        <v>5</v>
      </c>
      <c r="AD49" s="41">
        <v>4</v>
      </c>
      <c r="AE49" s="42">
        <v>4</v>
      </c>
      <c r="AF49" s="43">
        <v>3</v>
      </c>
      <c r="AG49" s="44">
        <v>1</v>
      </c>
      <c r="AH49" s="45"/>
      <c r="AI49" s="46"/>
      <c r="AJ49" s="22">
        <v>15</v>
      </c>
      <c r="AK49" s="50" t="s">
        <v>107</v>
      </c>
      <c r="AL49" s="51" t="s">
        <v>107</v>
      </c>
      <c r="AM49" s="52" t="s">
        <v>107</v>
      </c>
      <c r="AN49" s="53" t="s">
        <v>106</v>
      </c>
      <c r="AO49" s="54">
        <v>2</v>
      </c>
      <c r="AP49" s="55">
        <v>5</v>
      </c>
      <c r="AQ49" s="56">
        <v>9</v>
      </c>
      <c r="AR49" s="57">
        <v>13</v>
      </c>
      <c r="AT49" s="58">
        <v>15</v>
      </c>
      <c r="AU49" s="59">
        <v>0.7</v>
      </c>
      <c r="AV49" s="60">
        <v>0.72</v>
      </c>
      <c r="AW49" s="61">
        <v>0.94</v>
      </c>
      <c r="AX49" s="62">
        <v>0.78</v>
      </c>
      <c r="AY49" s="63">
        <v>0.68</v>
      </c>
      <c r="AZ49" s="64">
        <v>0.78</v>
      </c>
      <c r="BA49" s="65" t="s">
        <v>113</v>
      </c>
      <c r="BB49" s="66" t="s">
        <v>117</v>
      </c>
    </row>
    <row r="50" spans="26:54" x14ac:dyDescent="0.25">
      <c r="Z50" s="22">
        <v>16</v>
      </c>
      <c r="AA50" s="40">
        <v>7</v>
      </c>
      <c r="AB50" s="39">
        <v>6</v>
      </c>
      <c r="AC50" s="34">
        <v>5</v>
      </c>
      <c r="AD50" s="41">
        <v>5</v>
      </c>
      <c r="AE50" s="42">
        <v>4</v>
      </c>
      <c r="AF50" s="43">
        <v>3</v>
      </c>
      <c r="AG50" s="44">
        <v>2</v>
      </c>
      <c r="AH50" s="45"/>
      <c r="AI50" s="46"/>
      <c r="AJ50" s="22">
        <v>16</v>
      </c>
      <c r="AK50" s="50" t="s">
        <v>107</v>
      </c>
      <c r="AL50" s="51" t="s">
        <v>107</v>
      </c>
      <c r="AM50" s="52" t="s">
        <v>107</v>
      </c>
      <c r="AN50" s="53" t="s">
        <v>106</v>
      </c>
      <c r="AO50" s="54" t="s">
        <v>106</v>
      </c>
      <c r="AP50" s="55">
        <v>3</v>
      </c>
      <c r="AQ50" s="56">
        <v>7</v>
      </c>
      <c r="AR50" s="57">
        <v>11</v>
      </c>
      <c r="AT50" s="58">
        <v>16</v>
      </c>
      <c r="AU50" s="59">
        <v>0.72</v>
      </c>
      <c r="AV50" s="60">
        <v>0.74</v>
      </c>
      <c r="AW50" s="61">
        <v>0.95</v>
      </c>
      <c r="AX50" s="62">
        <v>0.8</v>
      </c>
      <c r="AY50" s="63">
        <v>0.7</v>
      </c>
      <c r="AZ50" s="64">
        <v>0.8</v>
      </c>
      <c r="BA50" s="65" t="s">
        <v>114</v>
      </c>
      <c r="BB50" s="66" t="s">
        <v>117</v>
      </c>
    </row>
    <row r="51" spans="26:54" x14ac:dyDescent="0.25">
      <c r="Z51" s="22">
        <v>17</v>
      </c>
      <c r="AA51" s="40">
        <v>8</v>
      </c>
      <c r="AB51" s="39">
        <v>7</v>
      </c>
      <c r="AC51" s="34">
        <v>6</v>
      </c>
      <c r="AD51" s="41">
        <v>5</v>
      </c>
      <c r="AE51" s="42">
        <v>4</v>
      </c>
      <c r="AF51" s="43">
        <v>4</v>
      </c>
      <c r="AG51" s="44">
        <v>2</v>
      </c>
      <c r="AH51" s="45"/>
      <c r="AI51" s="46"/>
      <c r="AJ51" s="22">
        <v>17</v>
      </c>
      <c r="AK51" s="50" t="s">
        <v>107</v>
      </c>
      <c r="AL51" s="51" t="s">
        <v>107</v>
      </c>
      <c r="AM51" s="52" t="s">
        <v>107</v>
      </c>
      <c r="AN51" s="53" t="s">
        <v>107</v>
      </c>
      <c r="AO51" s="54" t="s">
        <v>106</v>
      </c>
      <c r="AP51" s="55">
        <v>2</v>
      </c>
      <c r="AQ51" s="56">
        <v>5</v>
      </c>
      <c r="AR51" s="57">
        <v>9</v>
      </c>
      <c r="AT51" s="58">
        <v>17</v>
      </c>
      <c r="AU51" s="59">
        <v>0.74</v>
      </c>
      <c r="AV51" s="60">
        <v>0.76</v>
      </c>
      <c r="AW51" s="61">
        <v>0.96</v>
      </c>
      <c r="AX51" s="62">
        <v>0.82</v>
      </c>
      <c r="AY51" s="63">
        <v>0.72</v>
      </c>
      <c r="AZ51" s="64">
        <v>0.82</v>
      </c>
      <c r="BA51" s="65" t="s">
        <v>114</v>
      </c>
      <c r="BB51" s="66" t="s">
        <v>117</v>
      </c>
    </row>
    <row r="52" spans="26:54" x14ac:dyDescent="0.25">
      <c r="Z52" s="22">
        <v>18</v>
      </c>
      <c r="AA52" s="40">
        <v>8</v>
      </c>
      <c r="AB52" s="39">
        <v>7</v>
      </c>
      <c r="AC52" s="34">
        <v>6</v>
      </c>
      <c r="AD52" s="41">
        <v>5</v>
      </c>
      <c r="AE52" s="42">
        <v>5</v>
      </c>
      <c r="AF52" s="43">
        <v>4</v>
      </c>
      <c r="AG52" s="44">
        <v>3</v>
      </c>
      <c r="AH52" s="45"/>
      <c r="AI52" s="46"/>
      <c r="AJ52" s="22">
        <v>18</v>
      </c>
      <c r="AK52" s="50" t="s">
        <v>107</v>
      </c>
      <c r="AL52" s="51" t="s">
        <v>107</v>
      </c>
      <c r="AM52" s="52" t="s">
        <v>107</v>
      </c>
      <c r="AN52" s="53" t="s">
        <v>107</v>
      </c>
      <c r="AO52" s="54" t="s">
        <v>106</v>
      </c>
      <c r="AP52" s="55" t="s">
        <v>106</v>
      </c>
      <c r="AQ52" s="56">
        <v>3</v>
      </c>
      <c r="AR52" s="57">
        <v>7</v>
      </c>
      <c r="AT52" s="58">
        <v>18</v>
      </c>
      <c r="AU52" s="59">
        <v>0.76</v>
      </c>
      <c r="AV52" s="60">
        <v>0.78</v>
      </c>
      <c r="AW52" s="61">
        <v>0.97</v>
      </c>
      <c r="AX52" s="62">
        <v>0.84</v>
      </c>
      <c r="AY52" s="63">
        <v>0.74</v>
      </c>
      <c r="AZ52" s="64">
        <v>0.84</v>
      </c>
      <c r="BA52" s="65" t="s">
        <v>114</v>
      </c>
      <c r="BB52" s="66" t="s">
        <v>118</v>
      </c>
    </row>
    <row r="53" spans="26:54" x14ac:dyDescent="0.25">
      <c r="Z53" s="22">
        <v>19</v>
      </c>
      <c r="AA53" s="40">
        <v>9</v>
      </c>
      <c r="AB53" s="39">
        <v>8</v>
      </c>
      <c r="AC53" s="34">
        <v>7</v>
      </c>
      <c r="AD53" s="41">
        <v>6</v>
      </c>
      <c r="AE53" s="42">
        <v>5</v>
      </c>
      <c r="AF53" s="43">
        <v>4</v>
      </c>
      <c r="AG53" s="44">
        <v>3</v>
      </c>
      <c r="AH53" s="45"/>
      <c r="AI53" s="46"/>
      <c r="AJ53" s="22">
        <v>19</v>
      </c>
      <c r="AK53" s="50" t="s">
        <v>107</v>
      </c>
      <c r="AL53" s="51" t="s">
        <v>107</v>
      </c>
      <c r="AM53" s="52" t="s">
        <v>107</v>
      </c>
      <c r="AN53" s="53" t="s">
        <v>107</v>
      </c>
      <c r="AO53" s="54" t="s">
        <v>107</v>
      </c>
      <c r="AP53" s="55" t="s">
        <v>106</v>
      </c>
      <c r="AQ53" s="56">
        <v>2</v>
      </c>
      <c r="AR53" s="57">
        <v>5</v>
      </c>
      <c r="AT53" s="58">
        <v>19</v>
      </c>
      <c r="AU53" s="59">
        <v>0.78</v>
      </c>
      <c r="AV53" s="60">
        <v>0.8</v>
      </c>
      <c r="AW53" s="61">
        <v>0.98</v>
      </c>
      <c r="AX53" s="62">
        <v>0.86</v>
      </c>
      <c r="AY53" s="63">
        <v>0.76</v>
      </c>
      <c r="AZ53" s="64">
        <v>0.86</v>
      </c>
      <c r="BA53" s="65" t="s">
        <v>114</v>
      </c>
      <c r="BB53" s="66" t="s">
        <v>118</v>
      </c>
    </row>
    <row r="54" spans="26:54" x14ac:dyDescent="0.25">
      <c r="Z54" s="22">
        <v>20</v>
      </c>
      <c r="AA54" s="40">
        <v>9</v>
      </c>
      <c r="AB54" s="39">
        <v>8</v>
      </c>
      <c r="AC54" s="34">
        <v>7</v>
      </c>
      <c r="AD54" s="41">
        <v>6</v>
      </c>
      <c r="AE54" s="42">
        <v>5</v>
      </c>
      <c r="AF54" s="43">
        <v>5</v>
      </c>
      <c r="AG54" s="44">
        <v>3</v>
      </c>
      <c r="AH54" s="45"/>
      <c r="AI54" s="46"/>
      <c r="AJ54" s="22">
        <v>20</v>
      </c>
      <c r="AK54" s="50" t="s">
        <v>107</v>
      </c>
      <c r="AL54" s="51" t="s">
        <v>107</v>
      </c>
      <c r="AM54" s="52" t="s">
        <v>107</v>
      </c>
      <c r="AN54" s="53" t="s">
        <v>107</v>
      </c>
      <c r="AO54" s="54" t="s">
        <v>107</v>
      </c>
      <c r="AP54" s="55" t="s">
        <v>106</v>
      </c>
      <c r="AQ54" s="56" t="s">
        <v>106</v>
      </c>
      <c r="AR54" s="57">
        <v>3</v>
      </c>
      <c r="AT54" s="58">
        <v>20</v>
      </c>
      <c r="AU54" s="59">
        <v>0.8</v>
      </c>
      <c r="AV54" s="60">
        <v>0.82</v>
      </c>
      <c r="AW54" s="61">
        <v>0.99</v>
      </c>
      <c r="AX54" s="62">
        <v>0.88</v>
      </c>
      <c r="AY54" s="63">
        <v>0.78</v>
      </c>
      <c r="AZ54" s="64">
        <v>0.88</v>
      </c>
      <c r="BA54" s="65" t="s">
        <v>114</v>
      </c>
      <c r="BB54" s="66" t="s">
        <v>118</v>
      </c>
    </row>
    <row r="55" spans="26:54" x14ac:dyDescent="0.25">
      <c r="Z55" s="13" t="s">
        <v>95</v>
      </c>
      <c r="AA55" s="13" t="s">
        <v>86</v>
      </c>
      <c r="AB55" s="13" t="s">
        <v>87</v>
      </c>
      <c r="AC55" s="13" t="s">
        <v>88</v>
      </c>
      <c r="AD55" s="13" t="s">
        <v>89</v>
      </c>
      <c r="AE55" s="13" t="s">
        <v>90</v>
      </c>
      <c r="AF55" s="13" t="s">
        <v>91</v>
      </c>
      <c r="AG55" s="13" t="s">
        <v>92</v>
      </c>
      <c r="AH55" s="13" t="s">
        <v>93</v>
      </c>
      <c r="AI55" s="13" t="s">
        <v>94</v>
      </c>
      <c r="AS55" s="2" t="s">
        <v>128</v>
      </c>
      <c r="AT55" s="67">
        <v>11</v>
      </c>
      <c r="AU55" s="59"/>
      <c r="AV55" s="60"/>
      <c r="AW55" s="61"/>
      <c r="AX55" s="62"/>
      <c r="AY55" s="63"/>
      <c r="AZ55" s="64"/>
      <c r="BA55" s="65"/>
      <c r="BB55" s="66"/>
    </row>
    <row r="56" spans="26:54" x14ac:dyDescent="0.25">
      <c r="Z56" s="22">
        <v>1</v>
      </c>
      <c r="AA56" s="40">
        <v>1</v>
      </c>
      <c r="AB56" s="39"/>
      <c r="AC56" s="34"/>
      <c r="AD56" s="41"/>
      <c r="AE56" s="42"/>
      <c r="AF56" s="43"/>
      <c r="AG56" s="44"/>
      <c r="AH56" s="45"/>
      <c r="AI56" s="46"/>
      <c r="AS56" s="2" t="s">
        <v>129</v>
      </c>
      <c r="AT56" s="58"/>
      <c r="AU56" s="59">
        <f>VLOOKUP(AT55,AT35:BB54,2,)</f>
        <v>0.62</v>
      </c>
      <c r="AV56" s="59">
        <f>VLOOKUP(AT55,AT35:BB54,3,)</f>
        <v>0.64</v>
      </c>
      <c r="AW56" s="59">
        <f>VLOOKUP(AT55,AT35:BB54,4,)</f>
        <v>0.9</v>
      </c>
      <c r="AX56" s="59">
        <f>VLOOKUP(AT55,AT35:BB54,5,)</f>
        <v>0.7</v>
      </c>
      <c r="AY56" s="59">
        <f>VLOOKUP(AT55,AT35:BB54,6,)</f>
        <v>0.6</v>
      </c>
      <c r="AZ56" s="59">
        <f>VLOOKUP(AT55,AT35:BB54,7,)</f>
        <v>0.7</v>
      </c>
      <c r="BA56" s="59" t="str">
        <f>VLOOKUP(AT55,AT35:BB54,8,)</f>
        <v xml:space="preserve">1-4 </v>
      </c>
      <c r="BB56" s="59" t="str">
        <f>VLOOKUP(AT55,AT35:BB54,9,)</f>
        <v>x3</v>
      </c>
    </row>
    <row r="57" spans="26:54" x14ac:dyDescent="0.25">
      <c r="Z57" s="22">
        <v>2</v>
      </c>
      <c r="AA57" s="40">
        <v>2</v>
      </c>
      <c r="AB57" s="39"/>
      <c r="AC57" s="34"/>
      <c r="AD57" s="41"/>
      <c r="AE57" s="42"/>
      <c r="AF57" s="43"/>
      <c r="AG57" s="44"/>
      <c r="AH57" s="45"/>
      <c r="AI57" s="46"/>
    </row>
    <row r="58" spans="26:54" x14ac:dyDescent="0.25">
      <c r="Z58" s="22">
        <v>3</v>
      </c>
      <c r="AA58" s="40">
        <v>2</v>
      </c>
      <c r="AB58" s="39">
        <v>1</v>
      </c>
      <c r="AC58" s="34"/>
      <c r="AD58" s="41"/>
      <c r="AE58" s="42"/>
      <c r="AF58" s="43"/>
      <c r="AG58" s="44"/>
      <c r="AH58" s="45"/>
      <c r="AI58" s="46"/>
    </row>
    <row r="59" spans="26:54" x14ac:dyDescent="0.25">
      <c r="Z59" s="22">
        <v>4</v>
      </c>
      <c r="AA59" s="40">
        <v>2</v>
      </c>
      <c r="AB59" s="39">
        <v>2</v>
      </c>
      <c r="AC59" s="34"/>
      <c r="AD59" s="41"/>
      <c r="AE59" s="42"/>
      <c r="AF59" s="43"/>
      <c r="AG59" s="44"/>
      <c r="AH59" s="45"/>
      <c r="AI59" s="46"/>
    </row>
    <row r="60" spans="26:54" x14ac:dyDescent="0.25">
      <c r="Z60" s="22">
        <v>5</v>
      </c>
      <c r="AA60" s="40">
        <v>2</v>
      </c>
      <c r="AB60" s="39">
        <v>2</v>
      </c>
      <c r="AC60" s="34">
        <v>1</v>
      </c>
      <c r="AD60" s="41"/>
      <c r="AE60" s="42"/>
      <c r="AF60" s="43"/>
      <c r="AG60" s="44"/>
      <c r="AH60" s="45"/>
      <c r="AI60" s="46"/>
    </row>
    <row r="61" spans="26:54" x14ac:dyDescent="0.25">
      <c r="Z61" s="22">
        <v>6</v>
      </c>
      <c r="AA61" s="40">
        <v>3</v>
      </c>
      <c r="AB61" s="39">
        <v>2</v>
      </c>
      <c r="AC61" s="34">
        <v>2</v>
      </c>
      <c r="AD61" s="41"/>
      <c r="AE61" s="42"/>
      <c r="AF61" s="43"/>
      <c r="AG61" s="44"/>
      <c r="AH61" s="45"/>
      <c r="AI61" s="46"/>
    </row>
    <row r="62" spans="26:54" x14ac:dyDescent="0.25">
      <c r="Z62" s="22">
        <v>7</v>
      </c>
      <c r="AA62" s="40">
        <v>3</v>
      </c>
      <c r="AB62" s="39">
        <v>2</v>
      </c>
      <c r="AC62" s="34">
        <v>2</v>
      </c>
      <c r="AD62" s="41">
        <v>1</v>
      </c>
      <c r="AE62" s="42"/>
      <c r="AF62" s="43"/>
      <c r="AG62" s="44"/>
      <c r="AH62" s="45"/>
      <c r="AI62" s="46"/>
    </row>
    <row r="63" spans="26:54" x14ac:dyDescent="0.25">
      <c r="Z63" s="22">
        <v>8</v>
      </c>
      <c r="AA63" s="40">
        <v>3</v>
      </c>
      <c r="AB63" s="39">
        <v>3</v>
      </c>
      <c r="AC63" s="34">
        <v>2</v>
      </c>
      <c r="AD63" s="41">
        <v>2</v>
      </c>
      <c r="AE63" s="42"/>
      <c r="AF63" s="43"/>
      <c r="AG63" s="44"/>
      <c r="AH63" s="45"/>
      <c r="AI63" s="46"/>
    </row>
    <row r="64" spans="26:54" x14ac:dyDescent="0.25">
      <c r="Z64" s="22">
        <v>9</v>
      </c>
      <c r="AA64" s="40">
        <v>3</v>
      </c>
      <c r="AB64" s="39">
        <v>3</v>
      </c>
      <c r="AC64" s="34">
        <v>2</v>
      </c>
      <c r="AD64" s="41">
        <v>2</v>
      </c>
      <c r="AE64" s="42">
        <v>1</v>
      </c>
      <c r="AF64" s="43"/>
      <c r="AG64" s="44"/>
      <c r="AH64" s="45"/>
      <c r="AI64" s="46"/>
    </row>
    <row r="65" spans="26:35" x14ac:dyDescent="0.25">
      <c r="Z65" s="22">
        <v>10</v>
      </c>
      <c r="AA65" s="40">
        <v>3</v>
      </c>
      <c r="AB65" s="39">
        <v>3</v>
      </c>
      <c r="AC65" s="34">
        <v>3</v>
      </c>
      <c r="AD65" s="41">
        <v>2</v>
      </c>
      <c r="AE65" s="42">
        <v>2</v>
      </c>
      <c r="AF65" s="43"/>
      <c r="AG65" s="44"/>
      <c r="AH65" s="45"/>
      <c r="AI65" s="46"/>
    </row>
    <row r="66" spans="26:35" x14ac:dyDescent="0.25">
      <c r="Z66" s="22">
        <v>11</v>
      </c>
      <c r="AA66" s="40">
        <v>4</v>
      </c>
      <c r="AB66" s="39">
        <v>3</v>
      </c>
      <c r="AC66" s="34">
        <v>3</v>
      </c>
      <c r="AD66" s="41">
        <v>2</v>
      </c>
      <c r="AE66" s="42">
        <v>2</v>
      </c>
      <c r="AF66" s="43">
        <v>1</v>
      </c>
      <c r="AG66" s="44"/>
      <c r="AH66" s="45"/>
      <c r="AI66" s="46"/>
    </row>
    <row r="67" spans="26:35" x14ac:dyDescent="0.25">
      <c r="Z67" s="22">
        <v>12</v>
      </c>
      <c r="AA67" s="40">
        <v>4</v>
      </c>
      <c r="AB67" s="39">
        <v>3</v>
      </c>
      <c r="AC67" s="34">
        <v>3</v>
      </c>
      <c r="AD67" s="41">
        <v>3</v>
      </c>
      <c r="AE67" s="42">
        <v>2</v>
      </c>
      <c r="AF67" s="43">
        <v>2</v>
      </c>
      <c r="AG67" s="44"/>
      <c r="AH67" s="45"/>
      <c r="AI67" s="46"/>
    </row>
    <row r="68" spans="26:35" x14ac:dyDescent="0.25">
      <c r="Z68" s="22">
        <v>13</v>
      </c>
      <c r="AA68" s="40">
        <v>4</v>
      </c>
      <c r="AB68" s="39">
        <v>4</v>
      </c>
      <c r="AC68" s="34">
        <v>3</v>
      </c>
      <c r="AD68" s="41">
        <v>3</v>
      </c>
      <c r="AE68" s="42">
        <v>2</v>
      </c>
      <c r="AF68" s="43">
        <v>2</v>
      </c>
      <c r="AG68" s="44">
        <v>1</v>
      </c>
      <c r="AH68" s="45"/>
      <c r="AI68" s="46"/>
    </row>
    <row r="69" spans="26:35" x14ac:dyDescent="0.25">
      <c r="Z69" s="22">
        <v>14</v>
      </c>
      <c r="AA69" s="40">
        <v>5</v>
      </c>
      <c r="AB69" s="39">
        <v>4</v>
      </c>
      <c r="AC69" s="34">
        <v>4</v>
      </c>
      <c r="AD69" s="41">
        <v>3</v>
      </c>
      <c r="AE69" s="42">
        <v>3</v>
      </c>
      <c r="AF69" s="43">
        <v>2</v>
      </c>
      <c r="AG69" s="44">
        <v>2</v>
      </c>
      <c r="AH69" s="45"/>
      <c r="AI69" s="46"/>
    </row>
    <row r="70" spans="26:35" x14ac:dyDescent="0.25">
      <c r="Z70" s="22">
        <v>15</v>
      </c>
      <c r="AA70" s="40">
        <v>5</v>
      </c>
      <c r="AB70" s="39">
        <v>4</v>
      </c>
      <c r="AC70" s="34">
        <v>4</v>
      </c>
      <c r="AD70" s="41">
        <v>3</v>
      </c>
      <c r="AE70" s="42">
        <v>3</v>
      </c>
      <c r="AF70" s="43">
        <v>2</v>
      </c>
      <c r="AG70" s="44">
        <v>2</v>
      </c>
      <c r="AH70" s="45">
        <v>1</v>
      </c>
      <c r="AI70" s="46"/>
    </row>
    <row r="71" spans="26:35" x14ac:dyDescent="0.25">
      <c r="Z71" s="22">
        <v>16</v>
      </c>
      <c r="AA71" s="40">
        <v>5</v>
      </c>
      <c r="AB71" s="39">
        <v>4</v>
      </c>
      <c r="AC71" s="34">
        <v>4</v>
      </c>
      <c r="AD71" s="41">
        <v>3</v>
      </c>
      <c r="AE71" s="42">
        <v>3</v>
      </c>
      <c r="AF71" s="43">
        <v>3</v>
      </c>
      <c r="AG71" s="44">
        <v>2</v>
      </c>
      <c r="AH71" s="45">
        <v>2</v>
      </c>
      <c r="AI71" s="46"/>
    </row>
    <row r="72" spans="26:35" x14ac:dyDescent="0.25">
      <c r="Z72" s="22">
        <v>17</v>
      </c>
      <c r="AA72" s="40">
        <v>5</v>
      </c>
      <c r="AB72" s="39">
        <v>5</v>
      </c>
      <c r="AC72" s="34">
        <v>4</v>
      </c>
      <c r="AD72" s="41">
        <v>4</v>
      </c>
      <c r="AE72" s="42">
        <v>3</v>
      </c>
      <c r="AF72" s="43">
        <v>3</v>
      </c>
      <c r="AG72" s="44">
        <v>2</v>
      </c>
      <c r="AH72" s="45">
        <v>2</v>
      </c>
      <c r="AI72" s="46">
        <v>1</v>
      </c>
    </row>
    <row r="73" spans="26:35" x14ac:dyDescent="0.25">
      <c r="Z73" s="22">
        <v>18</v>
      </c>
      <c r="AA73" s="40">
        <v>5</v>
      </c>
      <c r="AB73" s="39">
        <v>5</v>
      </c>
      <c r="AC73" s="34">
        <v>4</v>
      </c>
      <c r="AD73" s="41">
        <v>4</v>
      </c>
      <c r="AE73" s="42">
        <v>3</v>
      </c>
      <c r="AF73" s="43">
        <v>3</v>
      </c>
      <c r="AG73" s="44">
        <v>3</v>
      </c>
      <c r="AH73" s="45">
        <v>2</v>
      </c>
      <c r="AI73" s="46">
        <v>2</v>
      </c>
    </row>
    <row r="74" spans="26:35" x14ac:dyDescent="0.25">
      <c r="Z74" s="22">
        <v>19</v>
      </c>
      <c r="AA74" s="40">
        <v>5</v>
      </c>
      <c r="AB74" s="39">
        <v>5</v>
      </c>
      <c r="AC74" s="34">
        <v>5</v>
      </c>
      <c r="AD74" s="41">
        <v>4</v>
      </c>
      <c r="AE74" s="42">
        <v>4</v>
      </c>
      <c r="AF74" s="43">
        <v>3</v>
      </c>
      <c r="AG74" s="44">
        <v>3</v>
      </c>
      <c r="AH74" s="45">
        <v>2</v>
      </c>
      <c r="AI74" s="46">
        <v>2</v>
      </c>
    </row>
    <row r="75" spans="26:35" x14ac:dyDescent="0.25">
      <c r="Z75" s="22">
        <v>20</v>
      </c>
      <c r="AA75" s="40">
        <v>6</v>
      </c>
      <c r="AB75" s="39">
        <v>5</v>
      </c>
      <c r="AC75" s="34">
        <v>5</v>
      </c>
      <c r="AD75" s="41">
        <v>4</v>
      </c>
      <c r="AE75" s="42">
        <v>4</v>
      </c>
      <c r="AF75" s="43">
        <v>3</v>
      </c>
      <c r="AG75" s="44">
        <v>3</v>
      </c>
      <c r="AH75" s="45">
        <v>3</v>
      </c>
      <c r="AI75" s="46">
        <v>2</v>
      </c>
    </row>
    <row r="76" spans="26:35" x14ac:dyDescent="0.25">
      <c r="AE76" s="37"/>
    </row>
    <row r="77" spans="26:35" x14ac:dyDescent="0.25">
      <c r="Z77" s="22" t="s">
        <v>108</v>
      </c>
      <c r="AA77" s="48">
        <v>15</v>
      </c>
      <c r="AB77" s="27"/>
      <c r="AC77" s="27"/>
      <c r="AD77" s="27"/>
      <c r="AE77" s="27"/>
      <c r="AF77" s="27"/>
      <c r="AG77" s="27"/>
      <c r="AH77" s="27"/>
      <c r="AI77" s="27"/>
    </row>
    <row r="78" spans="26:35" x14ac:dyDescent="0.25">
      <c r="Z78" s="22" t="s">
        <v>109</v>
      </c>
      <c r="AA78" s="49">
        <f>VLOOKUP(AA77,Z56:AI75,2,)</f>
        <v>5</v>
      </c>
      <c r="AB78" s="49">
        <f>VLOOKUP(AA77,Z56:AI75,3,)</f>
        <v>4</v>
      </c>
      <c r="AC78" s="49">
        <f>VLOOKUP(AA77,Z56:AI75,4,)</f>
        <v>4</v>
      </c>
      <c r="AD78" s="49">
        <f>VLOOKUP(AA77,Z56:AI75,5,)</f>
        <v>3</v>
      </c>
      <c r="AE78" s="49">
        <f>VLOOKUP(AA77,Z56:AI75,6,)</f>
        <v>3</v>
      </c>
      <c r="AF78" s="49">
        <f>VLOOKUP(AA77,Z56:AI75,7,)</f>
        <v>2</v>
      </c>
      <c r="AG78" s="49">
        <f>VLOOKUP(AA77,Z56:AI75,8,)</f>
        <v>2</v>
      </c>
      <c r="AH78" s="49">
        <f>VLOOKUP(AA77,Z56:AI75,9,)</f>
        <v>1</v>
      </c>
      <c r="AI78" s="13">
        <f>VLOOKUP(AA77,Z56:AI75,10,)</f>
        <v>0</v>
      </c>
    </row>
    <row r="79" spans="26:35" x14ac:dyDescent="0.25">
      <c r="Z79" s="22" t="s">
        <v>110</v>
      </c>
      <c r="AA79" s="49">
        <f>VLOOKUP($AA$77,$Z$35:$AG$54,2,)</f>
        <v>7</v>
      </c>
      <c r="AB79" s="49">
        <f>VLOOKUP($AA$77,$Z$35:$AG$54,3,)</f>
        <v>6</v>
      </c>
      <c r="AC79" s="49">
        <f>VLOOKUP($AA$77,$Z$35:$AG$54,4,)</f>
        <v>5</v>
      </c>
      <c r="AD79" s="49">
        <f>VLOOKUP($AA$77,$Z$35:$AG$54,5,)</f>
        <v>4</v>
      </c>
      <c r="AE79" s="49">
        <f>VLOOKUP($AA$77,$Z$35:$AG$54,6,)</f>
        <v>4</v>
      </c>
      <c r="AF79" s="49">
        <f>VLOOKUP($AA$77,$Z$35:$AG$54,7,)</f>
        <v>3</v>
      </c>
      <c r="AG79" s="49">
        <f>VLOOKUP($AA$77,$Z$35:$AG$54,8,)</f>
        <v>1</v>
      </c>
      <c r="AH79" s="27"/>
      <c r="AI79" s="38"/>
    </row>
    <row r="80" spans="26:35" x14ac:dyDescent="0.25">
      <c r="Z80" s="22" t="s">
        <v>96</v>
      </c>
      <c r="AA80" s="13" t="str">
        <f>VLOOKUP($AA$77,$AJ$35:$AR$54,2,)</f>
        <v>D</v>
      </c>
      <c r="AB80" s="13" t="str">
        <f>VLOOKUP($AA$77,$AJ$35:$AR$54,3,)</f>
        <v>D</v>
      </c>
      <c r="AC80" s="13" t="str">
        <f>VLOOKUP($AA$77,$AJ$35:$AR$54,4,)</f>
        <v>D</v>
      </c>
      <c r="AD80" s="13" t="str">
        <f>VLOOKUP($AA$77,$AJ$35:$AR$54,5,)</f>
        <v>A</v>
      </c>
      <c r="AE80" s="13">
        <f>VLOOKUP($AA$77,$AJ$35:$AR$54,6,)</f>
        <v>2</v>
      </c>
      <c r="AF80" s="13">
        <f>VLOOKUP($AA$77,$AJ$35:$AR$54,7,)</f>
        <v>5</v>
      </c>
      <c r="AG80" s="13">
        <f>VLOOKUP($AA$77,$AJ$35:$AR$54,8,)</f>
        <v>9</v>
      </c>
      <c r="AH80" s="13">
        <f>VLOOKUP($AA$77,$AJ$35:$AR$54,9,)</f>
        <v>13</v>
      </c>
      <c r="AI80" s="38"/>
    </row>
  </sheetData>
  <mergeCells count="31">
    <mergeCell ref="B1:D1"/>
    <mergeCell ref="M1:Q1"/>
    <mergeCell ref="F1:J1"/>
    <mergeCell ref="S21:W21"/>
    <mergeCell ref="S1:V1"/>
    <mergeCell ref="Z2:AV2"/>
    <mergeCell ref="S23:W23"/>
    <mergeCell ref="S24:W24"/>
    <mergeCell ref="F24:J24"/>
    <mergeCell ref="A21:D21"/>
    <mergeCell ref="F21:J21"/>
    <mergeCell ref="F23:J23"/>
    <mergeCell ref="L21:Q21"/>
    <mergeCell ref="L23:Q23"/>
    <mergeCell ref="L24:Q24"/>
    <mergeCell ref="AN25:AQ25"/>
    <mergeCell ref="AT25:AV25"/>
    <mergeCell ref="AT26:AV26"/>
    <mergeCell ref="AT27:AV27"/>
    <mergeCell ref="AB25:AE25"/>
    <mergeCell ref="AB26:AE26"/>
    <mergeCell ref="AB27:AE27"/>
    <mergeCell ref="AH25:AK25"/>
    <mergeCell ref="AH26:AK26"/>
    <mergeCell ref="AH27:AK27"/>
    <mergeCell ref="AT30:BB33"/>
    <mergeCell ref="Z30:AI33"/>
    <mergeCell ref="AJ30:AR33"/>
    <mergeCell ref="AH28:AK28"/>
    <mergeCell ref="AN26:AQ26"/>
    <mergeCell ref="AN27:AQ27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10" baseType="lpstr">
      <vt:lpstr>Plan_Inc</vt:lpstr>
      <vt:lpstr>Plan_Data</vt:lpstr>
      <vt:lpstr>Con</vt:lpstr>
      <vt:lpstr>Inte</vt:lpstr>
      <vt:lpstr>TabCar</vt:lpstr>
      <vt:lpstr>TabCar2</vt:lpstr>
      <vt:lpstr>TabCon</vt:lpstr>
      <vt:lpstr>TabDes</vt:lpstr>
      <vt:lpstr>TabDes2</vt:lpstr>
      <vt:lpstr>TabInte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LordeTiranoRaulssaur</dc:creator>
  <cp:lastModifiedBy>LordeTiranoRaulssaur</cp:lastModifiedBy>
  <cp:lastPrinted>2015-10-14T15:14:37Z</cp:lastPrinted>
  <dcterms:created xsi:type="dcterms:W3CDTF">2015-09-25T16:41:02Z</dcterms:created>
  <dcterms:modified xsi:type="dcterms:W3CDTF">2015-10-19T18:49:07Z</dcterms:modified>
</cp:coreProperties>
</file>