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cpay\Documents\GitHub\gamedevshare\"/>
    </mc:Choice>
  </mc:AlternateContent>
  <xr:revisionPtr revIDLastSave="0" documentId="13_ncr:1_{6EB8E96C-12AD-45A0-9787-D1EEC5DCA54A}" xr6:coauthVersionLast="45" xr6:coauthVersionMax="45" xr10:uidLastSave="{00000000-0000-0000-0000-000000000000}"/>
  <bookViews>
    <workbookView xWindow="-120" yWindow="-120" windowWidth="29040" windowHeight="15840" activeTab="1" xr2:uid="{ED08BA5D-C200-4EFC-9680-7BD7EE452F82}"/>
  </bookViews>
  <sheets>
    <sheet name="2020" sheetId="1" r:id="rId1"/>
    <sheet name="202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3" l="1"/>
  <c r="E42" i="3" s="1"/>
  <c r="F34" i="3"/>
  <c r="G34" i="3"/>
  <c r="H34" i="3"/>
  <c r="I34" i="3"/>
  <c r="J34" i="3"/>
  <c r="K34" i="3"/>
  <c r="K42" i="3" s="1"/>
  <c r="L34" i="3"/>
  <c r="L42" i="3" s="1"/>
  <c r="M34" i="3"/>
  <c r="M42" i="3" s="1"/>
  <c r="D34" i="3"/>
  <c r="D42" i="3" s="1"/>
  <c r="C34" i="3"/>
  <c r="C42" i="3" s="1"/>
  <c r="B34" i="3"/>
  <c r="N9" i="3"/>
  <c r="N10" i="3"/>
  <c r="N11" i="3"/>
  <c r="N12" i="3"/>
  <c r="N13" i="3"/>
  <c r="N14" i="3"/>
  <c r="N15" i="3"/>
  <c r="N22" i="3"/>
  <c r="N23" i="3"/>
  <c r="N24" i="3"/>
  <c r="N25" i="3"/>
  <c r="N26" i="3"/>
  <c r="N27" i="3"/>
  <c r="N28" i="3"/>
  <c r="N33" i="3"/>
  <c r="N35" i="3"/>
  <c r="N36" i="3"/>
  <c r="N37" i="3"/>
  <c r="N38" i="3"/>
  <c r="N39" i="3"/>
  <c r="N40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21" i="3"/>
  <c r="M59" i="3"/>
  <c r="L59" i="3"/>
  <c r="K59" i="3"/>
  <c r="J59" i="3"/>
  <c r="I59" i="3"/>
  <c r="H59" i="3"/>
  <c r="G59" i="3"/>
  <c r="F59" i="3"/>
  <c r="E59" i="3"/>
  <c r="D59" i="3"/>
  <c r="C59" i="3"/>
  <c r="B59" i="3"/>
  <c r="G42" i="3"/>
  <c r="F42" i="3"/>
  <c r="J42" i="3"/>
  <c r="I42" i="3"/>
  <c r="H42" i="3"/>
  <c r="M30" i="3"/>
  <c r="L30" i="3"/>
  <c r="K30" i="3"/>
  <c r="J30" i="3"/>
  <c r="I30" i="3"/>
  <c r="H30" i="3"/>
  <c r="G30" i="3"/>
  <c r="F30" i="3"/>
  <c r="E30" i="3"/>
  <c r="D30" i="3"/>
  <c r="C30" i="3"/>
  <c r="B30" i="3"/>
  <c r="M17" i="3"/>
  <c r="L17" i="3"/>
  <c r="K17" i="3"/>
  <c r="J17" i="3"/>
  <c r="I17" i="3"/>
  <c r="H17" i="3"/>
  <c r="G17" i="3"/>
  <c r="F17" i="3"/>
  <c r="E17" i="3"/>
  <c r="D17" i="3"/>
  <c r="C17" i="3"/>
  <c r="B17" i="3"/>
  <c r="K58" i="1"/>
  <c r="O58" i="1" s="1"/>
  <c r="K46" i="1"/>
  <c r="O46" i="1" s="1"/>
  <c r="B59" i="1"/>
  <c r="C59" i="1"/>
  <c r="D59" i="1"/>
  <c r="E59" i="1"/>
  <c r="F59" i="1"/>
  <c r="G59" i="1"/>
  <c r="H59" i="1"/>
  <c r="I59" i="1"/>
  <c r="J59" i="1"/>
  <c r="L59" i="1"/>
  <c r="M59" i="1"/>
  <c r="N59" i="1"/>
  <c r="M30" i="1"/>
  <c r="N30" i="1"/>
  <c r="L30" i="1"/>
  <c r="K47" i="1"/>
  <c r="O47" i="1" s="1"/>
  <c r="K48" i="1"/>
  <c r="O48" i="1" s="1"/>
  <c r="K49" i="1"/>
  <c r="O49" i="1" s="1"/>
  <c r="K50" i="1"/>
  <c r="O50" i="1" s="1"/>
  <c r="K51" i="1"/>
  <c r="O51" i="1" s="1"/>
  <c r="K52" i="1"/>
  <c r="O52" i="1" s="1"/>
  <c r="K53" i="1"/>
  <c r="O53" i="1" s="1"/>
  <c r="K54" i="1"/>
  <c r="O54" i="1" s="1"/>
  <c r="K55" i="1"/>
  <c r="O55" i="1" s="1"/>
  <c r="K56" i="1"/>
  <c r="O56" i="1" s="1"/>
  <c r="K57" i="1"/>
  <c r="O57" i="1" s="1"/>
  <c r="K45" i="1"/>
  <c r="O45" i="1" s="1"/>
  <c r="B42" i="1"/>
  <c r="C42" i="1"/>
  <c r="D42" i="1"/>
  <c r="E42" i="1"/>
  <c r="K39" i="1"/>
  <c r="O39" i="1" s="1"/>
  <c r="G34" i="1"/>
  <c r="G42" i="1" s="1"/>
  <c r="H34" i="1"/>
  <c r="H42" i="1" s="1"/>
  <c r="I34" i="1"/>
  <c r="I42" i="1" s="1"/>
  <c r="J34" i="1"/>
  <c r="J42" i="1" s="1"/>
  <c r="L34" i="1"/>
  <c r="L42" i="1" s="1"/>
  <c r="M34" i="1"/>
  <c r="M42" i="1" s="1"/>
  <c r="N34" i="1"/>
  <c r="N42" i="1" s="1"/>
  <c r="J30" i="1"/>
  <c r="I30" i="1"/>
  <c r="H30" i="1"/>
  <c r="G30" i="1"/>
  <c r="F30" i="1"/>
  <c r="E30" i="1"/>
  <c r="B30" i="1"/>
  <c r="C30" i="1"/>
  <c r="D30" i="1"/>
  <c r="F42" i="1"/>
  <c r="K21" i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33" i="1"/>
  <c r="O33" i="1" s="1"/>
  <c r="K35" i="1"/>
  <c r="O35" i="1" s="1"/>
  <c r="K36" i="1"/>
  <c r="O36" i="1" s="1"/>
  <c r="K37" i="1"/>
  <c r="O37" i="1" s="1"/>
  <c r="K38" i="1"/>
  <c r="O38" i="1" s="1"/>
  <c r="K40" i="1"/>
  <c r="O40" i="1" s="1"/>
  <c r="N17" i="1"/>
  <c r="M17" i="1"/>
  <c r="L17" i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B17" i="1"/>
  <c r="D17" i="1"/>
  <c r="C17" i="1"/>
  <c r="E17" i="1"/>
  <c r="F17" i="1"/>
  <c r="J17" i="1"/>
  <c r="I17" i="1"/>
  <c r="H17" i="1"/>
  <c r="G17" i="1"/>
  <c r="N34" i="3" l="1"/>
  <c r="N30" i="3"/>
  <c r="B42" i="3"/>
  <c r="N42" i="3" s="1"/>
  <c r="C61" i="3"/>
  <c r="C64" i="3" s="1"/>
  <c r="N17" i="3"/>
  <c r="N59" i="3"/>
  <c r="I61" i="3"/>
  <c r="I64" i="3" s="1"/>
  <c r="J61" i="3"/>
  <c r="J64" i="3" s="1"/>
  <c r="E61" i="3"/>
  <c r="E64" i="3" s="1"/>
  <c r="G61" i="3"/>
  <c r="G64" i="3" s="1"/>
  <c r="D61" i="3"/>
  <c r="D64" i="3" s="1"/>
  <c r="M61" i="3"/>
  <c r="M64" i="3" s="1"/>
  <c r="L61" i="3"/>
  <c r="L64" i="3" s="1"/>
  <c r="K61" i="3"/>
  <c r="K64" i="3" s="1"/>
  <c r="H61" i="3"/>
  <c r="H64" i="3" s="1"/>
  <c r="F61" i="3"/>
  <c r="F64" i="3" s="1"/>
  <c r="B61" i="1"/>
  <c r="B64" i="1" s="1"/>
  <c r="J61" i="1"/>
  <c r="J64" i="1" s="1"/>
  <c r="F61" i="1"/>
  <c r="F64" i="1" s="1"/>
  <c r="E61" i="1"/>
  <c r="E64" i="1" s="1"/>
  <c r="D61" i="1"/>
  <c r="D64" i="1" s="1"/>
  <c r="C61" i="1"/>
  <c r="C64" i="1" s="1"/>
  <c r="N61" i="1"/>
  <c r="N64" i="1" s="1"/>
  <c r="M61" i="1"/>
  <c r="M64" i="1" s="1"/>
  <c r="H61" i="1"/>
  <c r="H64" i="1" s="1"/>
  <c r="G61" i="1"/>
  <c r="G64" i="1" s="1"/>
  <c r="K59" i="1"/>
  <c r="O59" i="1" s="1"/>
  <c r="I61" i="1"/>
  <c r="I64" i="1" s="1"/>
  <c r="L61" i="1"/>
  <c r="L64" i="1" s="1"/>
  <c r="O21" i="1"/>
  <c r="K42" i="1"/>
  <c r="K34" i="1"/>
  <c r="O34" i="1" s="1"/>
  <c r="K30" i="1"/>
  <c r="O30" i="1" s="1"/>
  <c r="K17" i="1"/>
  <c r="B61" i="3" l="1"/>
  <c r="B64" i="3" s="1"/>
  <c r="D65" i="3"/>
  <c r="C65" i="3"/>
  <c r="E65" i="3"/>
  <c r="M65" i="3"/>
  <c r="K65" i="3"/>
  <c r="J65" i="3"/>
  <c r="G65" i="3"/>
  <c r="F65" i="3"/>
  <c r="I65" i="3"/>
  <c r="H65" i="3"/>
  <c r="L65" i="3"/>
  <c r="C65" i="1"/>
  <c r="G65" i="1"/>
  <c r="D65" i="1"/>
  <c r="L65" i="1"/>
  <c r="F65" i="1"/>
  <c r="E65" i="1"/>
  <c r="N65" i="1"/>
  <c r="M65" i="1"/>
  <c r="H65" i="1"/>
  <c r="I65" i="1"/>
  <c r="J65" i="1"/>
  <c r="O17" i="1"/>
  <c r="O42" i="1"/>
  <c r="O61" i="1" s="1"/>
  <c r="K61" i="1"/>
  <c r="K64" i="1" s="1"/>
  <c r="N61" i="3" l="1"/>
  <c r="N64" i="3" s="1"/>
  <c r="O6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Riley Payung</author>
  </authors>
  <commentList>
    <comment ref="E21" authorId="0" shapeId="0" xr:uid="{DA427ABE-71E9-4AFA-9D03-9AFADEEBD3B0}">
      <text>
        <r>
          <rPr>
            <b/>
            <sz val="9"/>
            <color indexed="81"/>
            <rFont val="Tahoma"/>
            <family val="2"/>
          </rPr>
          <t>Hire Designer/Artist @20/hr: 20 hrs per week for three months</t>
        </r>
      </text>
    </comment>
    <comment ref="F21" authorId="0" shapeId="0" xr:uid="{FF4ECA7F-A4BB-4835-BF3F-6A0A36629499}">
      <text>
        <r>
          <rPr>
            <b/>
            <sz val="9"/>
            <color indexed="81"/>
            <rFont val="Tahoma"/>
            <charset val="1"/>
          </rPr>
          <t>Hire 1 Full Time Developer at 70,000 + 35%</t>
        </r>
      </text>
    </comment>
    <comment ref="H21" authorId="0" shapeId="0" xr:uid="{6F9DF09C-D6B4-49CE-9780-9FC9F25B6B5F}">
      <text>
        <r>
          <rPr>
            <b/>
            <sz val="9"/>
            <color indexed="81"/>
            <rFont val="Tahoma"/>
            <family val="2"/>
          </rPr>
          <t>Hire 1 Full Time Customer Service Agent at $45000 + 35%</t>
        </r>
      </text>
    </comment>
    <comment ref="L21" authorId="0" shapeId="0" xr:uid="{9B99E72E-CD01-443B-8BDB-EBEF07A5489D}">
      <text>
        <r>
          <rPr>
            <b/>
            <sz val="9"/>
            <color indexed="81"/>
            <rFont val="Tahoma"/>
            <family val="2"/>
          </rPr>
          <t>Hire 1 Customer Service Agent @45,000 + 35%</t>
        </r>
      </text>
    </comment>
    <comment ref="M21" authorId="0" shapeId="0" xr:uid="{34CD8E73-FE1B-40E6-BCA2-56C667FD3894}">
      <text>
        <r>
          <rPr>
            <b/>
            <sz val="9"/>
            <color indexed="81"/>
            <rFont val="Tahoma"/>
            <family val="2"/>
          </rPr>
          <t>Hire 1 Customer Service agent @45,000 + 35%</t>
        </r>
      </text>
    </comment>
    <comment ref="N21" authorId="0" shapeId="0" xr:uid="{3E2E4D5E-C428-43FF-891E-57725F4BCB13}">
      <text>
        <r>
          <rPr>
            <b/>
            <sz val="9"/>
            <color indexed="81"/>
            <rFont val="Tahoma"/>
            <family val="2"/>
          </rPr>
          <t>Hire 1 customer service agent @45,000 + 35%</t>
        </r>
      </text>
    </comment>
    <comment ref="G33" authorId="0" shapeId="0" xr:uid="{B92DEB21-12AC-4926-9038-7A43DF737E65}">
      <text>
        <r>
          <rPr>
            <b/>
            <sz val="9"/>
            <color indexed="81"/>
            <rFont val="Tahoma"/>
            <family val="2"/>
          </rPr>
          <t>Hire 1 Marketer @65,000 + 35%</t>
        </r>
      </text>
    </comment>
    <comment ref="E45" authorId="0" shapeId="0" xr:uid="{67897AB4-98A9-4493-AA58-4140A78F7DE6}">
      <text>
        <r>
          <rPr>
            <b/>
            <sz val="9"/>
            <color indexed="81"/>
            <rFont val="Tahoma"/>
            <family val="2"/>
          </rPr>
          <t>4 Exec Salary @55,000 + 35%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Riley Payung</author>
  </authors>
  <commentList>
    <comment ref="B21" authorId="0" shapeId="0" xr:uid="{351F8DDA-00AC-4914-B731-03A0AE48093D}">
      <text>
        <r>
          <rPr>
            <b/>
            <sz val="9"/>
            <color indexed="81"/>
            <rFont val="Tahoma"/>
            <family val="2"/>
          </rPr>
          <t>Hire 1 Customer Service Agent @45,000 + 35%</t>
        </r>
      </text>
    </comment>
    <comment ref="C21" authorId="0" shapeId="0" xr:uid="{387D2073-C7EE-48C6-B648-943AB149269B}">
      <text>
        <r>
          <rPr>
            <b/>
            <sz val="9"/>
            <color indexed="81"/>
            <rFont val="Tahoma"/>
            <family val="2"/>
          </rPr>
          <t>Hire 1 Customer Service agent @45,000 + 35%</t>
        </r>
      </text>
    </comment>
    <comment ref="D21" authorId="0" shapeId="0" xr:uid="{BDB685CC-259C-4CD7-88D0-5F4895A6E171}">
      <text>
        <r>
          <rPr>
            <b/>
            <sz val="9"/>
            <color indexed="81"/>
            <rFont val="Tahoma"/>
            <family val="2"/>
          </rPr>
          <t>Hire 1 customer service agent @45,000 + 35%</t>
        </r>
      </text>
    </comment>
    <comment ref="H21" authorId="0" shapeId="0" xr:uid="{C0D447CE-2433-4B65-BC2E-57EFED9CE716}">
      <text>
        <r>
          <rPr>
            <b/>
            <sz val="9"/>
            <color indexed="81"/>
            <rFont val="Tahoma"/>
            <family val="2"/>
          </rPr>
          <t>Hire 1 customer service agent @45,000 + 35%</t>
        </r>
      </text>
    </comment>
    <comment ref="H33" authorId="0" shapeId="0" xr:uid="{2B95CE98-E8A0-4571-85FC-AD749D0C7722}">
      <text>
        <r>
          <rPr>
            <b/>
            <sz val="9"/>
            <color indexed="81"/>
            <rFont val="Tahoma"/>
            <family val="2"/>
          </rPr>
          <t>Marketing Salary Increase to 70k + 35% benefits = 94.5k</t>
        </r>
      </text>
    </comment>
    <comment ref="H45" authorId="0" shapeId="0" xr:uid="{3894723A-FC43-4767-8979-C4A3670E6DAA}">
      <text>
        <r>
          <rPr>
            <b/>
            <sz val="9"/>
            <color indexed="81"/>
            <rFont val="Tahoma"/>
            <family val="2"/>
          </rPr>
          <t>Exec Salary increases to 80k / yr + 35% benefits = 108k each</t>
        </r>
      </text>
    </comment>
  </commentList>
</comments>
</file>

<file path=xl/sharedStrings.xml><?xml version="1.0" encoding="utf-8"?>
<sst xmlns="http://schemas.openxmlformats.org/spreadsheetml/2006/main" count="141" uniqueCount="78">
  <si>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</si>
  <si>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</si>
  <si>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</si>
  <si>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</si>
  <si>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</si>
  <si>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</si>
  <si>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</si>
  <si>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</si>
  <si>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</si>
  <si>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</si>
  <si>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Revenues</t>
  </si>
  <si>
    <t>Apr-20</t>
  </si>
  <si>
    <t>May-20</t>
  </si>
  <si>
    <t>Jun-20</t>
  </si>
  <si>
    <t>Jul-20</t>
  </si>
  <si>
    <t>Job Listings</t>
  </si>
  <si>
    <t>Job Advertising</t>
  </si>
  <si>
    <t>Data Leasing</t>
  </si>
  <si>
    <t>External Advertising</t>
  </si>
  <si>
    <t>Expenses</t>
  </si>
  <si>
    <t>Product Development and Delivery</t>
  </si>
  <si>
    <t>Portfolio Customization</t>
  </si>
  <si>
    <t>Internal Marketplace</t>
  </si>
  <si>
    <t>Marketing and Sales</t>
  </si>
  <si>
    <t>General and Administrative</t>
  </si>
  <si>
    <t>Total Expenses</t>
  </si>
  <si>
    <t>Net Income</t>
  </si>
  <si>
    <t>Cumulative EBITDA</t>
  </si>
  <si>
    <t xml:space="preserve">     Total Revenues</t>
  </si>
  <si>
    <t xml:space="preserve">     Total Product Development</t>
  </si>
  <si>
    <t xml:space="preserve">     Total Marketing and Sales</t>
  </si>
  <si>
    <t xml:space="preserve">     Total G &amp; A</t>
  </si>
  <si>
    <t>Developer Subscriptions</t>
  </si>
  <si>
    <t>Salaries and Benefits</t>
  </si>
  <si>
    <t>Telecommunications</t>
  </si>
  <si>
    <t>Development Software Licensing</t>
  </si>
  <si>
    <t>AWS (Network Charges)</t>
  </si>
  <si>
    <t>Jun-21</t>
  </si>
  <si>
    <t>Jul-21</t>
  </si>
  <si>
    <t>Aug-21</t>
  </si>
  <si>
    <t>Sep-21</t>
  </si>
  <si>
    <t>Oct-21</t>
  </si>
  <si>
    <t>Nov-21</t>
  </si>
  <si>
    <t>Dec-21</t>
  </si>
  <si>
    <t>Q2</t>
  </si>
  <si>
    <t>Q3</t>
  </si>
  <si>
    <t>Q4</t>
  </si>
  <si>
    <t>Q1</t>
  </si>
  <si>
    <t>Web/Email</t>
  </si>
  <si>
    <t>Additional License Fees</t>
  </si>
  <si>
    <t>Administrative Support</t>
  </si>
  <si>
    <t>Rent (incl. Utilities, sec. dep.)</t>
  </si>
  <si>
    <t>Legal Fees</t>
  </si>
  <si>
    <t>Business Consulting</t>
  </si>
  <si>
    <t>Computers</t>
  </si>
  <si>
    <t>Furniture</t>
  </si>
  <si>
    <t>Office Expenses and Supplies</t>
  </si>
  <si>
    <t>Postage and Delivery</t>
  </si>
  <si>
    <t>Employee Relations</t>
  </si>
  <si>
    <t>Travel (Faculty)</t>
  </si>
  <si>
    <t>TOTAL 2020</t>
  </si>
  <si>
    <t>TOTAL YEAR 1</t>
  </si>
  <si>
    <t>Sales Commission</t>
  </si>
  <si>
    <t>Advertising/Website</t>
  </si>
  <si>
    <t>Collateral/Printing</t>
  </si>
  <si>
    <t>Public Relations</t>
  </si>
  <si>
    <t>Trade Shows &amp; Conferences</t>
  </si>
  <si>
    <t>Mailing</t>
  </si>
  <si>
    <t>AWS (Cloud Storage Charges)</t>
  </si>
  <si>
    <t>Total 2020</t>
  </si>
  <si>
    <t>Total Year 1</t>
  </si>
  <si>
    <t>Game Dev Share, LLC</t>
  </si>
  <si>
    <t>PRO FORMA CASHFLOW</t>
  </si>
  <si>
    <t>General Liability Insurance</t>
  </si>
  <si>
    <t>2020 (Q1 2021) Calendar Year (Full Year of Business)</t>
  </si>
  <si>
    <t>Miscellaneous Fee Allocation</t>
  </si>
  <si>
    <t>2021 Calendar Year</t>
  </si>
  <si>
    <t>Total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</si>
</sst>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Font="1"/>
    <xf numFmtId="49" fontId="1" fillId="4" borderId="0" xfId="0" applyNumberFormat="1" applyFont="1" applyFill="1" applyAlignment="1">
      <alignment horizontal="center"/>
    </xf>
    <xf numFmtId="0" fontId="0" fillId="4" borderId="1" xfId="0" applyFill="1" applyBorder="1"/>
    <xf numFmtId="0" fontId="0" fillId="3" borderId="1" xfId="0" applyFill="1" applyBorder="1"/>
    <xf numFmtId="164" fontId="1" fillId="4" borderId="1" xfId="0" applyNumberFormat="1" applyFont="1" applyFill="1" applyBorder="1"/>
    <xf numFmtId="164" fontId="1" fillId="3" borderId="1" xfId="0" applyNumberFormat="1" applyFont="1" applyFill="1" applyBorder="1"/>
    <xf numFmtId="0" fontId="1" fillId="5" borderId="0" xfId="0" applyFont="1" applyFill="1"/>
    <xf numFmtId="0" fontId="1" fillId="2" borderId="0" xfId="0" applyFont="1" applyFill="1"/>
    <xf numFmtId="39" fontId="1" fillId="0" borderId="2" xfId="0" applyNumberFormat="1" applyFont="1" applyBorder="1"/>
    <xf numFmtId="49" fontId="0" fillId="0" borderId="0" xfId="0" applyNumberFormat="1" applyFill="1"/>
    <xf numFmtId="39" fontId="1" fillId="0" borderId="3" xfId="0" applyNumberFormat="1" applyFont="1" applyBorder="1"/>
    <xf numFmtId="39" fontId="1" fillId="0" borderId="5" xfId="0" applyNumberFormat="1" applyFont="1" applyBorder="1"/>
    <xf numFmtId="0" fontId="1" fillId="0" borderId="6" xfId="0" applyFont="1" applyFill="1" applyBorder="1"/>
    <xf numFmtId="49" fontId="1" fillId="0" borderId="7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/>
    <xf numFmtId="164" fontId="1" fillId="0" borderId="6" xfId="0" applyNumberFormat="1" applyFont="1" applyFill="1" applyBorder="1"/>
    <xf numFmtId="0" fontId="0" fillId="0" borderId="7" xfId="0" applyBorder="1"/>
    <xf numFmtId="0" fontId="1" fillId="0" borderId="7" xfId="0" applyFont="1" applyBorder="1"/>
    <xf numFmtId="164" fontId="1" fillId="0" borderId="7" xfId="0" applyNumberFormat="1" applyFont="1" applyBorder="1"/>
    <xf numFmtId="0" fontId="4" fillId="0" borderId="7" xfId="0" applyFont="1" applyBorder="1" applyAlignment="1">
      <alignment horizontal="center"/>
    </xf>
    <xf numFmtId="39" fontId="1" fillId="0" borderId="4" xfId="0" applyNumberFormat="1" applyFont="1" applyBorder="1"/>
    <xf numFmtId="0" fontId="0" fillId="0" borderId="6" xfId="0" applyBorder="1"/>
    <xf numFmtId="49" fontId="1" fillId="0" borderId="7" xfId="0" applyNumberFormat="1" applyFont="1" applyBorder="1" applyAlignment="1">
      <alignment horizontal="center"/>
    </xf>
    <xf numFmtId="164" fontId="0" fillId="0" borderId="7" xfId="0" applyNumberFormat="1" applyBorder="1"/>
    <xf numFmtId="164" fontId="1" fillId="0" borderId="6" xfId="0" applyNumberFormat="1" applyFont="1" applyBorder="1"/>
    <xf numFmtId="39" fontId="0" fillId="0" borderId="5" xfId="0" applyNumberFormat="1" applyBorder="1"/>
    <xf numFmtId="0" fontId="0" fillId="4" borderId="8" xfId="0" applyFill="1" applyBorder="1"/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164" fontId="0" fillId="4" borderId="9" xfId="0" applyNumberFormat="1" applyFill="1" applyBorder="1"/>
    <xf numFmtId="164" fontId="0" fillId="4" borderId="0" xfId="0" applyNumberFormat="1" applyFill="1" applyBorder="1"/>
    <xf numFmtId="164" fontId="0" fillId="3" borderId="0" xfId="0" applyNumberFormat="1" applyFill="1" applyBorder="1"/>
    <xf numFmtId="164" fontId="1" fillId="4" borderId="8" xfId="0" applyNumberFormat="1" applyFont="1" applyFill="1" applyBorder="1"/>
    <xf numFmtId="0" fontId="0" fillId="0" borderId="9" xfId="0" applyBorder="1"/>
    <xf numFmtId="0" fontId="0" fillId="0" borderId="0" xfId="0" applyBorder="1"/>
    <xf numFmtId="0" fontId="0" fillId="4" borderId="9" xfId="0" applyFill="1" applyBorder="1"/>
    <xf numFmtId="0" fontId="0" fillId="4" borderId="0" xfId="0" applyFill="1" applyBorder="1"/>
    <xf numFmtId="0" fontId="0" fillId="3" borderId="0" xfId="0" applyFill="1" applyBorder="1"/>
    <xf numFmtId="164" fontId="1" fillId="4" borderId="9" xfId="0" applyNumberFormat="1" applyFont="1" applyFill="1" applyBorder="1"/>
    <xf numFmtId="164" fontId="1" fillId="4" borderId="0" xfId="0" applyNumberFormat="1" applyFont="1" applyFill="1" applyBorder="1"/>
    <xf numFmtId="164" fontId="1" fillId="3" borderId="0" xfId="0" applyNumberFormat="1" applyFont="1" applyFill="1" applyBorder="1"/>
    <xf numFmtId="39" fontId="0" fillId="0" borderId="10" xfId="0" applyNumberFormat="1" applyBorder="1"/>
    <xf numFmtId="39" fontId="1" fillId="0" borderId="11" xfId="0" applyNumberFormat="1" applyFont="1" applyBorder="1"/>
    <xf numFmtId="0" fontId="5" fillId="3" borderId="0" xfId="0" applyFont="1" applyFill="1"/>
    <xf numFmtId="0" fontId="0" fillId="3" borderId="8" xfId="0" applyFill="1" applyBorder="1"/>
    <xf numFmtId="164" fontId="0" fillId="3" borderId="9" xfId="0" applyNumberFormat="1" applyFill="1" applyBorder="1"/>
    <xf numFmtId="164" fontId="1" fillId="3" borderId="8" xfId="0" applyNumberFormat="1" applyFont="1" applyFill="1" applyBorder="1"/>
    <xf numFmtId="0" fontId="0" fillId="3" borderId="9" xfId="0" applyFill="1" applyBorder="1"/>
    <xf numFmtId="164" fontId="1" fillId="3" borderId="9" xfId="0" applyNumberFormat="1" applyFont="1" applyFill="1" applyBorder="1"/>
    <xf numFmtId="0" fontId="0" fillId="0" borderId="9" xfId="0" applyFill="1" applyBorder="1"/>
    <xf numFmtId="0" fontId="0" fillId="0" borderId="0" xfId="0" applyFill="1" applyBorder="1"/>
    <xf numFmtId="164" fontId="0" fillId="0" borderId="9" xfId="0" applyNumberFormat="1" applyFill="1" applyBorder="1"/>
    <xf numFmtId="164" fontId="0" fillId="0" borderId="0" xfId="0" applyNumberFormat="1" applyFill="1" applyBorder="1"/>
    <xf numFmtId="49" fontId="1" fillId="3" borderId="9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/>
    <xf numFmtId="164" fontId="0" fillId="0" borderId="5" xfId="0" applyNumberFormat="1" applyBorder="1"/>
    <xf numFmtId="7" fontId="1" fillId="0" borderId="3" xfId="0" applyNumberFormat="1" applyFont="1" applyBorder="1"/>
    <xf numFmtId="7" fontId="1" fillId="0" borderId="2" xfId="0" applyNumberFormat="1" applyFont="1" applyBorder="1"/>
    <xf numFmtId="7" fontId="0" fillId="0" borderId="10" xfId="0" applyNumberFormat="1" applyBorder="1"/>
    <xf numFmtId="7" fontId="1" fillId="0" borderId="11" xfId="0" applyNumberFormat="1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4108-C918-4530-8625-AED75A41EEBE}">
  <dimension ref="A2:R65"/>
  <sheetViews>
    <sheetView workbookViewId="0">
      <selection activeCell="A6" sqref="A6:O17"/>
    </sheetView>
  </sheetViews>
  <sheetFormatPr defaultRowHeight="15" customHeight="1" x14ac:dyDescent="0.25"/>
  <cols>
    <col min="1" max="1" width="34.85546875" customWidth="1"/>
    <col min="2" max="10" width="12.140625" customWidth="1"/>
    <col min="11" max="11" width="14.28515625" style="2" customWidth="1"/>
    <col min="12" max="14" width="12.140625" customWidth="1"/>
    <col min="15" max="15" width="14.28515625" customWidth="1"/>
    <col min="17" max="17" width="10.140625" bestFit="1" customWidth="1"/>
  </cols>
  <sheetData>
    <row r="2" spans="1:18" ht="15" customHeight="1" x14ac:dyDescent="0.25">
      <c r="A2" s="66" t="s">
        <v>71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8" ht="15" customHeight="1" x14ac:dyDescent="0.25">
      <c r="A3" s="66" t="s">
        <v>72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8" ht="15" customHeight="1" x14ac:dyDescent="0.25">
      <c r="A4" s="66" t="s">
        <v>74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</row>
    <row r="6" spans="1:18" ht="15" customHeight="1" x14ac:dyDescent="0.25">
      <c r="B6" s="29"/>
      <c r="C6" s="30" t="s">
        <v>44</v>
      </c>
      <c r="D6" s="5"/>
      <c r="E6" s="6"/>
      <c r="F6" s="31" t="s">
        <v>45</v>
      </c>
      <c r="G6" s="6"/>
      <c r="H6" s="5"/>
      <c r="I6" s="30" t="s">
        <v>46</v>
      </c>
      <c r="J6" s="5"/>
      <c r="K6" s="15"/>
      <c r="L6" s="6"/>
      <c r="M6" s="31" t="s">
        <v>47</v>
      </c>
      <c r="N6" s="6"/>
      <c r="O6" s="24"/>
    </row>
    <row r="7" spans="1:18" ht="15" customHeight="1" x14ac:dyDescent="0.25">
      <c r="B7" s="32" t="s">
        <v>11</v>
      </c>
      <c r="C7" s="33" t="s">
        <v>12</v>
      </c>
      <c r="D7" s="33" t="s">
        <v>13</v>
      </c>
      <c r="E7" s="34" t="s">
        <v>14</v>
      </c>
      <c r="F7" s="34" t="s">
        <v>0</v>
      </c>
      <c r="G7" s="34" t="s">
        <v>1</v>
      </c>
      <c r="H7" s="33" t="s">
        <v>2</v>
      </c>
      <c r="I7" s="33" t="s">
        <v>3</v>
      </c>
      <c r="J7" s="33" t="s">
        <v>4</v>
      </c>
      <c r="K7" s="16" t="s">
        <v>60</v>
      </c>
      <c r="L7" s="34" t="s">
        <v>5</v>
      </c>
      <c r="M7" s="34" t="s">
        <v>6</v>
      </c>
      <c r="N7" s="34" t="s">
        <v>7</v>
      </c>
      <c r="O7" s="25" t="s">
        <v>61</v>
      </c>
      <c r="P7" s="1"/>
      <c r="Q7" s="1"/>
      <c r="R7" s="1"/>
    </row>
    <row r="8" spans="1:18" ht="15" customHeight="1" x14ac:dyDescent="0.25">
      <c r="A8" s="10" t="s">
        <v>10</v>
      </c>
      <c r="B8" s="35"/>
      <c r="C8" s="36"/>
      <c r="D8" s="36"/>
      <c r="E8" s="37"/>
      <c r="F8" s="37"/>
      <c r="G8" s="37"/>
      <c r="H8" s="36"/>
      <c r="I8" s="36"/>
      <c r="J8" s="36"/>
      <c r="K8" s="17"/>
      <c r="L8" s="37"/>
      <c r="M8" s="37"/>
      <c r="N8" s="37"/>
      <c r="O8" s="26"/>
    </row>
    <row r="9" spans="1:18" ht="15" customHeight="1" x14ac:dyDescent="0.25">
      <c r="A9" t="s">
        <v>15</v>
      </c>
      <c r="B9" s="35">
        <v>0</v>
      </c>
      <c r="C9" s="36">
        <v>0</v>
      </c>
      <c r="D9" s="36">
        <v>0</v>
      </c>
      <c r="E9" s="37">
        <v>0</v>
      </c>
      <c r="F9" s="37">
        <v>0</v>
      </c>
      <c r="G9" s="37">
        <v>8000</v>
      </c>
      <c r="H9" s="36">
        <v>17840</v>
      </c>
      <c r="I9" s="36">
        <v>25300</v>
      </c>
      <c r="J9" s="36">
        <v>32770</v>
      </c>
      <c r="K9" s="17">
        <f t="shared" ref="K9:K15" si="0">SUM(B9:J9)</f>
        <v>83910</v>
      </c>
      <c r="L9" s="37">
        <v>35500</v>
      </c>
      <c r="M9" s="37">
        <v>54000</v>
      </c>
      <c r="N9" s="37">
        <v>82500</v>
      </c>
      <c r="O9" s="21">
        <f t="shared" ref="O9:O15" si="1">SUM(K9:N9)</f>
        <v>255910</v>
      </c>
    </row>
    <row r="10" spans="1:18" ht="15" customHeight="1" x14ac:dyDescent="0.25">
      <c r="A10" t="s">
        <v>16</v>
      </c>
      <c r="B10" s="35">
        <v>0</v>
      </c>
      <c r="C10" s="36">
        <v>0</v>
      </c>
      <c r="D10" s="36">
        <v>0</v>
      </c>
      <c r="E10" s="37">
        <v>0</v>
      </c>
      <c r="F10" s="37">
        <v>0</v>
      </c>
      <c r="G10" s="37">
        <v>0</v>
      </c>
      <c r="H10" s="36">
        <v>3250</v>
      </c>
      <c r="I10" s="36">
        <v>6400</v>
      </c>
      <c r="J10" s="36">
        <v>1100</v>
      </c>
      <c r="K10" s="17">
        <f t="shared" si="0"/>
        <v>10750</v>
      </c>
      <c r="L10" s="37">
        <v>2500</v>
      </c>
      <c r="M10" s="37">
        <v>4100</v>
      </c>
      <c r="N10" s="37">
        <v>6800</v>
      </c>
      <c r="O10" s="21">
        <f t="shared" si="1"/>
        <v>24150</v>
      </c>
    </row>
    <row r="11" spans="1:18" ht="15" customHeight="1" x14ac:dyDescent="0.25">
      <c r="A11" t="s">
        <v>32</v>
      </c>
      <c r="B11" s="35">
        <v>0</v>
      </c>
      <c r="C11" s="36">
        <v>0</v>
      </c>
      <c r="D11" s="36">
        <v>0</v>
      </c>
      <c r="E11" s="37">
        <v>0</v>
      </c>
      <c r="F11" s="37">
        <v>0</v>
      </c>
      <c r="G11" s="37">
        <v>300</v>
      </c>
      <c r="H11" s="36">
        <v>600</v>
      </c>
      <c r="I11" s="36">
        <v>1600</v>
      </c>
      <c r="J11" s="36">
        <v>2600</v>
      </c>
      <c r="K11" s="17">
        <f t="shared" si="0"/>
        <v>5100</v>
      </c>
      <c r="L11" s="37">
        <v>3600</v>
      </c>
      <c r="M11" s="37">
        <v>7300</v>
      </c>
      <c r="N11" s="37">
        <v>15400</v>
      </c>
      <c r="O11" s="21">
        <f t="shared" si="1"/>
        <v>31400</v>
      </c>
    </row>
    <row r="12" spans="1:18" ht="15" customHeight="1" x14ac:dyDescent="0.25">
      <c r="A12" t="s">
        <v>17</v>
      </c>
      <c r="B12" s="35">
        <v>0</v>
      </c>
      <c r="C12" s="36">
        <v>0</v>
      </c>
      <c r="D12" s="36">
        <v>0</v>
      </c>
      <c r="E12" s="37">
        <v>0</v>
      </c>
      <c r="F12" s="37">
        <v>0</v>
      </c>
      <c r="G12" s="37">
        <v>0</v>
      </c>
      <c r="H12" s="36">
        <v>0</v>
      </c>
      <c r="I12" s="36">
        <v>6300</v>
      </c>
      <c r="J12" s="36">
        <v>6300</v>
      </c>
      <c r="K12" s="17">
        <f t="shared" si="0"/>
        <v>12600</v>
      </c>
      <c r="L12" s="37">
        <v>6300</v>
      </c>
      <c r="M12" s="37">
        <v>9200</v>
      </c>
      <c r="N12" s="37">
        <v>12600</v>
      </c>
      <c r="O12" s="21">
        <f t="shared" si="1"/>
        <v>40700</v>
      </c>
    </row>
    <row r="13" spans="1:18" ht="15" customHeight="1" x14ac:dyDescent="0.25">
      <c r="A13" t="s">
        <v>21</v>
      </c>
      <c r="B13" s="35">
        <v>0</v>
      </c>
      <c r="C13" s="36">
        <v>0</v>
      </c>
      <c r="D13" s="36">
        <v>0</v>
      </c>
      <c r="E13" s="37">
        <v>0</v>
      </c>
      <c r="F13" s="37">
        <v>0</v>
      </c>
      <c r="G13" s="37">
        <v>100</v>
      </c>
      <c r="H13" s="36">
        <v>250</v>
      </c>
      <c r="I13" s="36">
        <v>340</v>
      </c>
      <c r="J13" s="36">
        <v>300</v>
      </c>
      <c r="K13" s="17">
        <f t="shared" si="0"/>
        <v>990</v>
      </c>
      <c r="L13" s="37">
        <v>500</v>
      </c>
      <c r="M13" s="37">
        <v>1780</v>
      </c>
      <c r="N13" s="37">
        <v>3600</v>
      </c>
      <c r="O13" s="21">
        <f t="shared" si="1"/>
        <v>6870</v>
      </c>
    </row>
    <row r="14" spans="1:18" ht="15" customHeight="1" x14ac:dyDescent="0.25">
      <c r="A14" t="s">
        <v>22</v>
      </c>
      <c r="B14" s="35">
        <v>0</v>
      </c>
      <c r="C14" s="36">
        <v>0</v>
      </c>
      <c r="D14" s="36">
        <v>0</v>
      </c>
      <c r="E14" s="37">
        <v>0</v>
      </c>
      <c r="F14" s="37">
        <v>0</v>
      </c>
      <c r="G14" s="37">
        <v>400</v>
      </c>
      <c r="H14" s="36">
        <v>600</v>
      </c>
      <c r="I14" s="36">
        <v>3400</v>
      </c>
      <c r="J14" s="36">
        <v>5000</v>
      </c>
      <c r="K14" s="17">
        <f t="shared" si="0"/>
        <v>9400</v>
      </c>
      <c r="L14" s="37">
        <v>7400</v>
      </c>
      <c r="M14" s="37">
        <v>13600</v>
      </c>
      <c r="N14" s="37">
        <v>21500</v>
      </c>
      <c r="O14" s="21">
        <f t="shared" si="1"/>
        <v>51900</v>
      </c>
    </row>
    <row r="15" spans="1:18" ht="15" customHeight="1" x14ac:dyDescent="0.25">
      <c r="A15" t="s">
        <v>18</v>
      </c>
      <c r="B15" s="35">
        <v>0</v>
      </c>
      <c r="C15" s="36">
        <v>0</v>
      </c>
      <c r="D15" s="36">
        <v>0</v>
      </c>
      <c r="E15" s="37">
        <v>0</v>
      </c>
      <c r="F15" s="37">
        <v>0</v>
      </c>
      <c r="G15" s="37">
        <v>140</v>
      </c>
      <c r="H15" s="36">
        <v>200</v>
      </c>
      <c r="I15" s="36">
        <v>400</v>
      </c>
      <c r="J15" s="36">
        <v>560</v>
      </c>
      <c r="K15" s="17">
        <f t="shared" si="0"/>
        <v>1300</v>
      </c>
      <c r="L15" s="37">
        <v>600</v>
      </c>
      <c r="M15" s="37">
        <v>1450</v>
      </c>
      <c r="N15" s="37">
        <v>2160</v>
      </c>
      <c r="O15" s="21">
        <f t="shared" si="1"/>
        <v>5510</v>
      </c>
    </row>
    <row r="16" spans="1:18" ht="15" customHeight="1" x14ac:dyDescent="0.25">
      <c r="B16" s="35"/>
      <c r="C16" s="36"/>
      <c r="D16" s="36"/>
      <c r="E16" s="37"/>
      <c r="F16" s="37"/>
      <c r="G16" s="37"/>
      <c r="H16" s="36"/>
      <c r="I16" s="36"/>
      <c r="J16" s="36"/>
      <c r="K16" s="17"/>
      <c r="L16" s="37"/>
      <c r="M16" s="37"/>
      <c r="N16" s="37"/>
      <c r="O16" s="21"/>
    </row>
    <row r="17" spans="1:17" s="2" customFormat="1" ht="15" customHeight="1" x14ac:dyDescent="0.25">
      <c r="A17" s="2" t="s">
        <v>28</v>
      </c>
      <c r="B17" s="38">
        <f t="shared" ref="B17:J17" si="2">SUM(B9:B15)</f>
        <v>0</v>
      </c>
      <c r="C17" s="7">
        <f t="shared" si="2"/>
        <v>0</v>
      </c>
      <c r="D17" s="7">
        <f t="shared" si="2"/>
        <v>0</v>
      </c>
      <c r="E17" s="8">
        <f t="shared" si="2"/>
        <v>0</v>
      </c>
      <c r="F17" s="8">
        <f t="shared" si="2"/>
        <v>0</v>
      </c>
      <c r="G17" s="8">
        <f t="shared" si="2"/>
        <v>8940</v>
      </c>
      <c r="H17" s="7">
        <f t="shared" si="2"/>
        <v>22740</v>
      </c>
      <c r="I17" s="7">
        <f t="shared" si="2"/>
        <v>43740</v>
      </c>
      <c r="J17" s="7">
        <f t="shared" si="2"/>
        <v>48630</v>
      </c>
      <c r="K17" s="18">
        <f>SUM(B17:J17)</f>
        <v>124050</v>
      </c>
      <c r="L17" s="8">
        <f>SUM(L9:L15)</f>
        <v>56400</v>
      </c>
      <c r="M17" s="8">
        <f>SUM(M9:M15)</f>
        <v>91430</v>
      </c>
      <c r="N17" s="8">
        <f>SUM(N9:N15)</f>
        <v>144560</v>
      </c>
      <c r="O17" s="27">
        <f>SUM(K17:N17)</f>
        <v>416440</v>
      </c>
    </row>
    <row r="18" spans="1:17" ht="15" customHeight="1" x14ac:dyDescent="0.25">
      <c r="B18" s="39"/>
      <c r="C18" s="40"/>
      <c r="D18" s="40"/>
      <c r="E18" s="40"/>
      <c r="F18" s="40"/>
      <c r="G18" s="40"/>
      <c r="H18" s="40"/>
      <c r="I18" s="40"/>
      <c r="J18" s="40"/>
      <c r="K18" s="19"/>
      <c r="L18" s="40"/>
      <c r="M18" s="40"/>
      <c r="N18" s="40"/>
      <c r="O18" s="21"/>
    </row>
    <row r="19" spans="1:17" ht="15" customHeight="1" x14ac:dyDescent="0.25">
      <c r="A19" s="9" t="s">
        <v>19</v>
      </c>
      <c r="B19" s="35"/>
      <c r="C19" s="36"/>
      <c r="D19" s="36"/>
      <c r="E19" s="37"/>
      <c r="F19" s="37"/>
      <c r="G19" s="37"/>
      <c r="H19" s="36"/>
      <c r="I19" s="36"/>
      <c r="J19" s="36"/>
      <c r="K19" s="17"/>
      <c r="L19" s="37"/>
      <c r="M19" s="37"/>
      <c r="N19" s="37"/>
      <c r="O19" s="21"/>
    </row>
    <row r="20" spans="1:17" ht="15" customHeight="1" x14ac:dyDescent="0.25">
      <c r="A20" s="49" t="s">
        <v>20</v>
      </c>
      <c r="B20" s="35"/>
      <c r="C20" s="36"/>
      <c r="D20" s="36"/>
      <c r="E20" s="37"/>
      <c r="F20" s="37"/>
      <c r="G20" s="37"/>
      <c r="H20" s="36"/>
      <c r="I20" s="36"/>
      <c r="J20" s="36"/>
      <c r="K20" s="17"/>
      <c r="L20" s="37"/>
      <c r="M20" s="37"/>
      <c r="N20" s="37"/>
      <c r="O20" s="21"/>
    </row>
    <row r="21" spans="1:17" ht="15" customHeight="1" x14ac:dyDescent="0.25">
      <c r="A21" t="s">
        <v>33</v>
      </c>
      <c r="B21" s="35">
        <v>0</v>
      </c>
      <c r="C21" s="36">
        <v>0</v>
      </c>
      <c r="D21" s="36">
        <v>0</v>
      </c>
      <c r="E21" s="37">
        <v>1733</v>
      </c>
      <c r="F21" s="37">
        <v>9608</v>
      </c>
      <c r="G21" s="37">
        <v>9608</v>
      </c>
      <c r="H21" s="36">
        <v>13477.5</v>
      </c>
      <c r="I21" s="36">
        <v>13477.5</v>
      </c>
      <c r="J21" s="36">
        <v>13477.5</v>
      </c>
      <c r="K21" s="17">
        <f t="shared" ref="K21:K42" si="3">SUM(B21:J21)</f>
        <v>61381.5</v>
      </c>
      <c r="L21" s="37">
        <v>18000</v>
      </c>
      <c r="M21" s="37">
        <v>23062.5</v>
      </c>
      <c r="N21" s="37">
        <v>28125</v>
      </c>
      <c r="O21" s="21">
        <f t="shared" ref="O21:O42" si="4">SUM(K21:N21)</f>
        <v>130569</v>
      </c>
    </row>
    <row r="22" spans="1:17" ht="15" customHeight="1" x14ac:dyDescent="0.25">
      <c r="A22" t="s">
        <v>34</v>
      </c>
      <c r="B22" s="35">
        <v>0</v>
      </c>
      <c r="C22" s="36">
        <v>0</v>
      </c>
      <c r="D22" s="36">
        <v>0</v>
      </c>
      <c r="E22" s="37">
        <v>20</v>
      </c>
      <c r="F22" s="37">
        <v>60</v>
      </c>
      <c r="G22" s="37">
        <v>60</v>
      </c>
      <c r="H22" s="36">
        <v>40</v>
      </c>
      <c r="I22" s="36">
        <v>40</v>
      </c>
      <c r="J22" s="36">
        <v>60</v>
      </c>
      <c r="K22" s="17">
        <f t="shared" si="3"/>
        <v>280</v>
      </c>
      <c r="L22" s="37">
        <v>60</v>
      </c>
      <c r="M22" s="37">
        <v>80</v>
      </c>
      <c r="N22" s="37">
        <v>100</v>
      </c>
      <c r="O22" s="21">
        <f t="shared" si="4"/>
        <v>520</v>
      </c>
      <c r="Q22" s="12"/>
    </row>
    <row r="23" spans="1:17" ht="15" customHeight="1" x14ac:dyDescent="0.25">
      <c r="A23" t="s">
        <v>35</v>
      </c>
      <c r="B23" s="35">
        <v>0</v>
      </c>
      <c r="C23" s="36">
        <v>0</v>
      </c>
      <c r="D23" s="36">
        <v>0</v>
      </c>
      <c r="E23" s="37">
        <v>0</v>
      </c>
      <c r="F23" s="37">
        <v>250</v>
      </c>
      <c r="G23" s="37">
        <v>250</v>
      </c>
      <c r="H23" s="36">
        <v>250</v>
      </c>
      <c r="I23" s="36">
        <v>250</v>
      </c>
      <c r="J23" s="36">
        <v>250</v>
      </c>
      <c r="K23" s="17">
        <f t="shared" si="3"/>
        <v>1250</v>
      </c>
      <c r="L23" s="37">
        <v>250</v>
      </c>
      <c r="M23" s="37">
        <v>250</v>
      </c>
      <c r="N23" s="37">
        <v>250</v>
      </c>
      <c r="O23" s="21">
        <f t="shared" si="4"/>
        <v>2000</v>
      </c>
    </row>
    <row r="24" spans="1:17" ht="15" customHeight="1" x14ac:dyDescent="0.25">
      <c r="A24" t="s">
        <v>36</v>
      </c>
      <c r="B24" s="35">
        <v>51</v>
      </c>
      <c r="C24" s="36">
        <v>10</v>
      </c>
      <c r="D24" s="36">
        <v>10</v>
      </c>
      <c r="E24" s="37">
        <v>20</v>
      </c>
      <c r="F24" s="37">
        <v>40</v>
      </c>
      <c r="G24" s="37">
        <v>60</v>
      </c>
      <c r="H24" s="36">
        <v>60</v>
      </c>
      <c r="I24" s="36">
        <v>80</v>
      </c>
      <c r="J24" s="36">
        <v>80</v>
      </c>
      <c r="K24" s="17">
        <f t="shared" si="3"/>
        <v>411</v>
      </c>
      <c r="L24" s="37">
        <v>100</v>
      </c>
      <c r="M24" s="37">
        <v>120</v>
      </c>
      <c r="N24" s="37">
        <v>160</v>
      </c>
      <c r="O24" s="21">
        <f t="shared" si="4"/>
        <v>791</v>
      </c>
    </row>
    <row r="25" spans="1:17" ht="15" customHeight="1" x14ac:dyDescent="0.25">
      <c r="A25" t="s">
        <v>68</v>
      </c>
      <c r="B25" s="35">
        <v>0</v>
      </c>
      <c r="C25" s="36">
        <v>0</v>
      </c>
      <c r="D25" s="36">
        <v>0</v>
      </c>
      <c r="E25" s="37">
        <v>0</v>
      </c>
      <c r="F25" s="37">
        <v>0</v>
      </c>
      <c r="G25" s="37">
        <v>100</v>
      </c>
      <c r="H25" s="36">
        <v>100</v>
      </c>
      <c r="I25" s="36">
        <v>100</v>
      </c>
      <c r="J25" s="36">
        <v>100</v>
      </c>
      <c r="K25" s="17">
        <f t="shared" si="3"/>
        <v>400</v>
      </c>
      <c r="L25" s="37">
        <v>100</v>
      </c>
      <c r="M25" s="37">
        <v>200</v>
      </c>
      <c r="N25" s="37">
        <v>200</v>
      </c>
      <c r="O25" s="21">
        <f t="shared" si="4"/>
        <v>900</v>
      </c>
    </row>
    <row r="26" spans="1:17" ht="15" customHeight="1" x14ac:dyDescent="0.25">
      <c r="A26" t="s">
        <v>54</v>
      </c>
      <c r="B26" s="35">
        <v>0</v>
      </c>
      <c r="C26" s="36">
        <v>0</v>
      </c>
      <c r="D26" s="36">
        <v>0</v>
      </c>
      <c r="E26" s="37">
        <v>600</v>
      </c>
      <c r="F26" s="37">
        <v>600</v>
      </c>
      <c r="G26" s="37">
        <v>0</v>
      </c>
      <c r="H26" s="36">
        <v>0</v>
      </c>
      <c r="I26" s="36">
        <v>0</v>
      </c>
      <c r="J26" s="36">
        <v>0</v>
      </c>
      <c r="K26" s="17">
        <f t="shared" si="3"/>
        <v>1200</v>
      </c>
      <c r="L26" s="37">
        <v>600</v>
      </c>
      <c r="M26" s="37">
        <v>600</v>
      </c>
      <c r="N26" s="37">
        <v>600</v>
      </c>
      <c r="O26" s="21">
        <f t="shared" si="4"/>
        <v>3000</v>
      </c>
    </row>
    <row r="27" spans="1:17" ht="15" customHeight="1" x14ac:dyDescent="0.25">
      <c r="A27" t="s">
        <v>48</v>
      </c>
      <c r="B27" s="35">
        <v>0</v>
      </c>
      <c r="C27" s="36">
        <v>20</v>
      </c>
      <c r="D27" s="36">
        <v>20</v>
      </c>
      <c r="E27" s="37">
        <v>20</v>
      </c>
      <c r="F27" s="37">
        <v>20</v>
      </c>
      <c r="G27" s="37">
        <v>20</v>
      </c>
      <c r="H27" s="36">
        <v>20</v>
      </c>
      <c r="I27" s="36">
        <v>60</v>
      </c>
      <c r="J27" s="36">
        <v>60</v>
      </c>
      <c r="K27" s="17">
        <f t="shared" si="3"/>
        <v>240</v>
      </c>
      <c r="L27" s="37">
        <v>120</v>
      </c>
      <c r="M27" s="37">
        <v>120</v>
      </c>
      <c r="N27" s="37">
        <v>120</v>
      </c>
      <c r="O27" s="21">
        <f t="shared" si="4"/>
        <v>600</v>
      </c>
    </row>
    <row r="28" spans="1:17" ht="15" customHeight="1" x14ac:dyDescent="0.25">
      <c r="A28" t="s">
        <v>49</v>
      </c>
      <c r="B28" s="35">
        <v>0</v>
      </c>
      <c r="C28" s="36">
        <v>0</v>
      </c>
      <c r="D28" s="36">
        <v>0</v>
      </c>
      <c r="E28" s="37">
        <v>0</v>
      </c>
      <c r="F28" s="37">
        <v>0</v>
      </c>
      <c r="G28" s="37">
        <v>0</v>
      </c>
      <c r="H28" s="36">
        <v>0</v>
      </c>
      <c r="I28" s="36">
        <v>0</v>
      </c>
      <c r="J28" s="36">
        <v>0</v>
      </c>
      <c r="K28" s="17">
        <f t="shared" si="3"/>
        <v>0</v>
      </c>
      <c r="L28" s="37">
        <v>0</v>
      </c>
      <c r="M28" s="37">
        <v>0</v>
      </c>
      <c r="N28" s="37">
        <v>0</v>
      </c>
      <c r="O28" s="21">
        <f t="shared" si="4"/>
        <v>0</v>
      </c>
    </row>
    <row r="29" spans="1:17" ht="15" customHeight="1" x14ac:dyDescent="0.25">
      <c r="B29" s="35"/>
      <c r="C29" s="36"/>
      <c r="D29" s="36"/>
      <c r="E29" s="37"/>
      <c r="F29" s="37"/>
      <c r="G29" s="37"/>
      <c r="H29" s="36"/>
      <c r="I29" s="36"/>
      <c r="J29" s="36"/>
      <c r="K29" s="17"/>
      <c r="L29" s="37"/>
      <c r="M29" s="37"/>
      <c r="N29" s="37"/>
      <c r="O29" s="21"/>
    </row>
    <row r="30" spans="1:17" ht="15" customHeight="1" x14ac:dyDescent="0.25">
      <c r="A30" s="2" t="s">
        <v>29</v>
      </c>
      <c r="B30" s="38">
        <f t="shared" ref="B30:J30" si="5">SUM(B21:B29)</f>
        <v>51</v>
      </c>
      <c r="C30" s="7">
        <f t="shared" si="5"/>
        <v>30</v>
      </c>
      <c r="D30" s="7">
        <f t="shared" si="5"/>
        <v>30</v>
      </c>
      <c r="E30" s="8">
        <f t="shared" si="5"/>
        <v>2393</v>
      </c>
      <c r="F30" s="8">
        <f t="shared" si="5"/>
        <v>10578</v>
      </c>
      <c r="G30" s="8">
        <f>SUM(G21:G29)</f>
        <v>10098</v>
      </c>
      <c r="H30" s="7">
        <f t="shared" si="5"/>
        <v>13947.5</v>
      </c>
      <c r="I30" s="7">
        <f t="shared" si="5"/>
        <v>14007.5</v>
      </c>
      <c r="J30" s="7">
        <f t="shared" si="5"/>
        <v>14027.5</v>
      </c>
      <c r="K30" s="18">
        <f t="shared" si="3"/>
        <v>65162.5</v>
      </c>
      <c r="L30" s="8">
        <f>SUM(L21:L29)</f>
        <v>19230</v>
      </c>
      <c r="M30" s="8">
        <f>SUM(M21:M29)</f>
        <v>24432.5</v>
      </c>
      <c r="N30" s="8">
        <f>SUM(N21:N29)</f>
        <v>29555</v>
      </c>
      <c r="O30" s="27">
        <f t="shared" si="4"/>
        <v>138380</v>
      </c>
    </row>
    <row r="31" spans="1:17" ht="15" customHeight="1" x14ac:dyDescent="0.25">
      <c r="A31" s="2"/>
      <c r="B31" s="39"/>
      <c r="C31" s="40"/>
      <c r="D31" s="40"/>
      <c r="E31" s="40"/>
      <c r="F31" s="40"/>
      <c r="G31" s="40"/>
      <c r="H31" s="40"/>
      <c r="I31" s="40"/>
      <c r="J31" s="40"/>
      <c r="K31" s="19"/>
      <c r="L31" s="40"/>
      <c r="M31" s="40"/>
      <c r="N31" s="40"/>
      <c r="O31" s="21"/>
    </row>
    <row r="32" spans="1:17" ht="15" customHeight="1" x14ac:dyDescent="0.25">
      <c r="A32" s="49" t="s">
        <v>23</v>
      </c>
      <c r="B32" s="35"/>
      <c r="C32" s="36"/>
      <c r="D32" s="36"/>
      <c r="E32" s="37"/>
      <c r="F32" s="37"/>
      <c r="G32" s="37"/>
      <c r="H32" s="36"/>
      <c r="I32" s="36"/>
      <c r="J32" s="36"/>
      <c r="K32" s="17"/>
      <c r="L32" s="37"/>
      <c r="M32" s="37"/>
      <c r="N32" s="37"/>
      <c r="O32" s="21"/>
    </row>
    <row r="33" spans="1:15" ht="15" customHeight="1" x14ac:dyDescent="0.25">
      <c r="A33" t="s">
        <v>33</v>
      </c>
      <c r="B33" s="35">
        <v>0</v>
      </c>
      <c r="C33" s="36">
        <v>0</v>
      </c>
      <c r="D33" s="36">
        <v>0</v>
      </c>
      <c r="E33" s="37">
        <v>0</v>
      </c>
      <c r="F33" s="37">
        <v>0</v>
      </c>
      <c r="G33" s="37">
        <v>6750</v>
      </c>
      <c r="H33" s="36">
        <v>6750</v>
      </c>
      <c r="I33" s="36">
        <v>6750</v>
      </c>
      <c r="J33" s="36">
        <v>6750</v>
      </c>
      <c r="K33" s="17">
        <f t="shared" si="3"/>
        <v>27000</v>
      </c>
      <c r="L33" s="37">
        <v>6750</v>
      </c>
      <c r="M33" s="37">
        <v>6750</v>
      </c>
      <c r="N33" s="37">
        <v>6750</v>
      </c>
      <c r="O33" s="21">
        <f t="shared" si="4"/>
        <v>47250</v>
      </c>
    </row>
    <row r="34" spans="1:15" ht="15" customHeight="1" x14ac:dyDescent="0.25">
      <c r="A34" t="s">
        <v>62</v>
      </c>
      <c r="B34" s="35">
        <v>0</v>
      </c>
      <c r="C34" s="36">
        <v>0</v>
      </c>
      <c r="D34" s="36">
        <v>0</v>
      </c>
      <c r="E34" s="37">
        <v>0</v>
      </c>
      <c r="F34" s="37">
        <v>0</v>
      </c>
      <c r="G34" s="37">
        <f>(((G9+G10)*0.1) / 12)</f>
        <v>66.666666666666671</v>
      </c>
      <c r="H34" s="36">
        <f>(((H9+H10)*0.1) / 12)</f>
        <v>175.75</v>
      </c>
      <c r="I34" s="36">
        <f>(((I9+I10)*0.1) / 12)</f>
        <v>264.16666666666669</v>
      </c>
      <c r="J34" s="36">
        <f>(((J9+J10)*0.1) / 12)</f>
        <v>282.25</v>
      </c>
      <c r="K34" s="17">
        <f t="shared" si="3"/>
        <v>788.83333333333337</v>
      </c>
      <c r="L34" s="37">
        <f>(((L9+L10)*0.1) / 12)</f>
        <v>316.66666666666669</v>
      </c>
      <c r="M34" s="37">
        <f>(((M9+M10)*0.1) / 12)</f>
        <v>484.16666666666669</v>
      </c>
      <c r="N34" s="37">
        <f>(((N9+N10)*0.1) / 12)</f>
        <v>744.16666666666663</v>
      </c>
      <c r="O34" s="21">
        <f t="shared" si="4"/>
        <v>2333.8333333333335</v>
      </c>
    </row>
    <row r="35" spans="1:15" ht="15" customHeight="1" x14ac:dyDescent="0.25">
      <c r="A35" t="s">
        <v>63</v>
      </c>
      <c r="B35" s="35">
        <v>0</v>
      </c>
      <c r="C35" s="36">
        <v>0</v>
      </c>
      <c r="D35" s="36">
        <v>0</v>
      </c>
      <c r="E35" s="37">
        <v>0</v>
      </c>
      <c r="F35" s="37">
        <v>0</v>
      </c>
      <c r="G35" s="37">
        <v>500</v>
      </c>
      <c r="H35" s="36">
        <v>600</v>
      </c>
      <c r="I35" s="36">
        <v>600</v>
      </c>
      <c r="J35" s="36">
        <v>1000</v>
      </c>
      <c r="K35" s="17">
        <f t="shared" si="3"/>
        <v>2700</v>
      </c>
      <c r="L35" s="37">
        <v>1000</v>
      </c>
      <c r="M35" s="37">
        <v>1000</v>
      </c>
      <c r="N35" s="37">
        <v>1000</v>
      </c>
      <c r="O35" s="21">
        <f t="shared" si="4"/>
        <v>5700</v>
      </c>
    </row>
    <row r="36" spans="1:15" ht="15" customHeight="1" x14ac:dyDescent="0.25">
      <c r="A36" t="s">
        <v>64</v>
      </c>
      <c r="B36" s="35">
        <v>0</v>
      </c>
      <c r="C36" s="36">
        <v>0</v>
      </c>
      <c r="D36" s="36">
        <v>0</v>
      </c>
      <c r="E36" s="37">
        <v>0</v>
      </c>
      <c r="F36" s="37">
        <v>450</v>
      </c>
      <c r="G36" s="37">
        <v>250</v>
      </c>
      <c r="H36" s="36">
        <v>0</v>
      </c>
      <c r="I36" s="36">
        <v>0</v>
      </c>
      <c r="J36" s="36">
        <v>0</v>
      </c>
      <c r="K36" s="17">
        <f t="shared" si="3"/>
        <v>700</v>
      </c>
      <c r="L36" s="37">
        <v>1500</v>
      </c>
      <c r="M36" s="37">
        <v>2200</v>
      </c>
      <c r="N36" s="37">
        <v>0</v>
      </c>
      <c r="O36" s="21">
        <f t="shared" si="4"/>
        <v>4400</v>
      </c>
    </row>
    <row r="37" spans="1:15" ht="15" customHeight="1" x14ac:dyDescent="0.25">
      <c r="A37" t="s">
        <v>65</v>
      </c>
      <c r="B37" s="35">
        <v>0</v>
      </c>
      <c r="C37" s="36">
        <v>0</v>
      </c>
      <c r="D37" s="36">
        <v>0</v>
      </c>
      <c r="E37" s="37">
        <v>0</v>
      </c>
      <c r="F37" s="37">
        <v>0</v>
      </c>
      <c r="G37" s="37">
        <v>0</v>
      </c>
      <c r="H37" s="36">
        <v>0</v>
      </c>
      <c r="I37" s="36">
        <v>500</v>
      </c>
      <c r="J37" s="36">
        <v>500</v>
      </c>
      <c r="K37" s="17">
        <f t="shared" si="3"/>
        <v>1000</v>
      </c>
      <c r="L37" s="37">
        <v>500</v>
      </c>
      <c r="M37" s="37">
        <v>500</v>
      </c>
      <c r="N37" s="37">
        <v>500</v>
      </c>
      <c r="O37" s="21">
        <f t="shared" si="4"/>
        <v>2500</v>
      </c>
    </row>
    <row r="38" spans="1:15" ht="15" customHeight="1" x14ac:dyDescent="0.25">
      <c r="A38" t="s">
        <v>66</v>
      </c>
      <c r="B38" s="35">
        <v>0</v>
      </c>
      <c r="C38" s="36">
        <v>0</v>
      </c>
      <c r="D38" s="36">
        <v>0</v>
      </c>
      <c r="E38" s="37">
        <v>0</v>
      </c>
      <c r="F38" s="37">
        <v>1000</v>
      </c>
      <c r="G38" s="37">
        <v>0</v>
      </c>
      <c r="H38" s="36">
        <v>0</v>
      </c>
      <c r="I38" s="36">
        <v>0</v>
      </c>
      <c r="J38" s="36">
        <v>0</v>
      </c>
      <c r="K38" s="17">
        <f t="shared" si="3"/>
        <v>1000</v>
      </c>
      <c r="L38" s="37">
        <v>7500</v>
      </c>
      <c r="M38" s="37">
        <v>450</v>
      </c>
      <c r="N38" s="37">
        <v>0</v>
      </c>
      <c r="O38" s="21">
        <f t="shared" si="4"/>
        <v>8950</v>
      </c>
    </row>
    <row r="39" spans="1:15" ht="15" customHeight="1" x14ac:dyDescent="0.25">
      <c r="A39" t="s">
        <v>54</v>
      </c>
      <c r="B39" s="35">
        <v>0</v>
      </c>
      <c r="C39" s="36">
        <v>0</v>
      </c>
      <c r="D39" s="36">
        <v>0</v>
      </c>
      <c r="E39" s="37">
        <v>0</v>
      </c>
      <c r="F39" s="37">
        <v>0</v>
      </c>
      <c r="G39" s="37">
        <v>600</v>
      </c>
      <c r="H39" s="36">
        <v>0</v>
      </c>
      <c r="I39" s="36">
        <v>0</v>
      </c>
      <c r="J39" s="36">
        <v>0</v>
      </c>
      <c r="K39" s="17">
        <f t="shared" si="3"/>
        <v>600</v>
      </c>
      <c r="L39" s="37">
        <v>0</v>
      </c>
      <c r="M39" s="37">
        <v>0</v>
      </c>
      <c r="N39" s="37">
        <v>0</v>
      </c>
      <c r="O39" s="21">
        <f t="shared" si="4"/>
        <v>600</v>
      </c>
    </row>
    <row r="40" spans="1:15" ht="15" customHeight="1" x14ac:dyDescent="0.25">
      <c r="A40" t="s">
        <v>67</v>
      </c>
      <c r="B40" s="35">
        <v>0</v>
      </c>
      <c r="C40" s="36">
        <v>0</v>
      </c>
      <c r="D40" s="36">
        <v>0</v>
      </c>
      <c r="E40" s="37">
        <v>0</v>
      </c>
      <c r="F40" s="37">
        <v>150</v>
      </c>
      <c r="G40" s="37">
        <v>200</v>
      </c>
      <c r="H40" s="36">
        <v>0</v>
      </c>
      <c r="I40" s="36">
        <v>0</v>
      </c>
      <c r="J40" s="36">
        <v>200</v>
      </c>
      <c r="K40" s="17">
        <f t="shared" si="3"/>
        <v>550</v>
      </c>
      <c r="L40" s="37">
        <v>400</v>
      </c>
      <c r="M40" s="37">
        <v>400</v>
      </c>
      <c r="N40" s="37">
        <v>400</v>
      </c>
      <c r="O40" s="21">
        <f t="shared" si="4"/>
        <v>1750</v>
      </c>
    </row>
    <row r="41" spans="1:15" ht="15" customHeight="1" x14ac:dyDescent="0.25">
      <c r="B41" s="35"/>
      <c r="C41" s="36"/>
      <c r="D41" s="36"/>
      <c r="E41" s="37"/>
      <c r="F41" s="37"/>
      <c r="G41" s="37"/>
      <c r="H41" s="36"/>
      <c r="I41" s="36"/>
      <c r="J41" s="36"/>
      <c r="K41" s="17"/>
      <c r="L41" s="37"/>
      <c r="M41" s="37"/>
      <c r="N41" s="37"/>
      <c r="O41" s="21"/>
    </row>
    <row r="42" spans="1:15" ht="15" customHeight="1" x14ac:dyDescent="0.25">
      <c r="A42" s="2" t="s">
        <v>30</v>
      </c>
      <c r="B42" s="38">
        <f t="shared" ref="B42:J42" si="6">SUM(B33:B40)</f>
        <v>0</v>
      </c>
      <c r="C42" s="7">
        <f t="shared" si="6"/>
        <v>0</v>
      </c>
      <c r="D42" s="7">
        <f t="shared" si="6"/>
        <v>0</v>
      </c>
      <c r="E42" s="8">
        <f t="shared" si="6"/>
        <v>0</v>
      </c>
      <c r="F42" s="8">
        <f t="shared" si="6"/>
        <v>1600</v>
      </c>
      <c r="G42" s="8">
        <f t="shared" si="6"/>
        <v>8366.6666666666679</v>
      </c>
      <c r="H42" s="7">
        <f t="shared" si="6"/>
        <v>7525.75</v>
      </c>
      <c r="I42" s="7">
        <f t="shared" si="6"/>
        <v>8114.166666666667</v>
      </c>
      <c r="J42" s="7">
        <f t="shared" si="6"/>
        <v>8732.25</v>
      </c>
      <c r="K42" s="18">
        <f t="shared" si="3"/>
        <v>34338.833333333336</v>
      </c>
      <c r="L42" s="8">
        <f>SUM(L33:L40)</f>
        <v>17966.666666666668</v>
      </c>
      <c r="M42" s="8">
        <f>SUM(M33:M40)</f>
        <v>11784.166666666668</v>
      </c>
      <c r="N42" s="8">
        <f>SUM(N33:N40)</f>
        <v>9394.1666666666679</v>
      </c>
      <c r="O42" s="27">
        <f t="shared" si="4"/>
        <v>73483.833333333343</v>
      </c>
    </row>
    <row r="43" spans="1:15" ht="15" customHeight="1" x14ac:dyDescent="0.25">
      <c r="B43" s="39"/>
      <c r="C43" s="40"/>
      <c r="D43" s="40"/>
      <c r="E43" s="40"/>
      <c r="F43" s="40"/>
      <c r="G43" s="40"/>
      <c r="H43" s="40"/>
      <c r="I43" s="40"/>
      <c r="J43" s="40"/>
      <c r="K43" s="19"/>
      <c r="L43" s="40"/>
      <c r="M43" s="40"/>
      <c r="N43" s="40"/>
      <c r="O43" s="19"/>
    </row>
    <row r="44" spans="1:15" ht="15" customHeight="1" x14ac:dyDescent="0.25">
      <c r="A44" s="49" t="s">
        <v>24</v>
      </c>
      <c r="B44" s="35"/>
      <c r="C44" s="36"/>
      <c r="D44" s="36"/>
      <c r="E44" s="37"/>
      <c r="F44" s="37"/>
      <c r="G44" s="37"/>
      <c r="H44" s="36"/>
      <c r="I44" s="36"/>
      <c r="J44" s="36"/>
      <c r="K44" s="17"/>
      <c r="L44" s="37"/>
      <c r="M44" s="37"/>
      <c r="N44" s="37"/>
      <c r="O44" s="21"/>
    </row>
    <row r="45" spans="1:15" ht="15" customHeight="1" x14ac:dyDescent="0.25">
      <c r="A45" t="s">
        <v>33</v>
      </c>
      <c r="B45" s="35">
        <v>0</v>
      </c>
      <c r="C45" s="36">
        <v>0</v>
      </c>
      <c r="D45" s="36">
        <v>0</v>
      </c>
      <c r="E45" s="37">
        <v>24750</v>
      </c>
      <c r="F45" s="37">
        <v>24750</v>
      </c>
      <c r="G45" s="37">
        <v>24750</v>
      </c>
      <c r="H45" s="36">
        <v>24750</v>
      </c>
      <c r="I45" s="36">
        <v>24750</v>
      </c>
      <c r="J45" s="36">
        <v>24750</v>
      </c>
      <c r="K45" s="17">
        <f t="shared" ref="K45:K58" si="7">SUM(B45:J45)</f>
        <v>148500</v>
      </c>
      <c r="L45" s="37">
        <v>24750</v>
      </c>
      <c r="M45" s="37">
        <v>24750</v>
      </c>
      <c r="N45" s="37">
        <v>24750</v>
      </c>
      <c r="O45" s="21">
        <f t="shared" ref="O45:O58" si="8">SUM(K45:N45)</f>
        <v>222750</v>
      </c>
    </row>
    <row r="46" spans="1:15" ht="15" customHeight="1" x14ac:dyDescent="0.25">
      <c r="A46" s="3" t="s">
        <v>50</v>
      </c>
      <c r="B46" s="35">
        <v>0</v>
      </c>
      <c r="C46" s="36">
        <v>0</v>
      </c>
      <c r="D46" s="36">
        <v>0</v>
      </c>
      <c r="E46" s="37">
        <v>0</v>
      </c>
      <c r="F46" s="37">
        <v>1550</v>
      </c>
      <c r="G46" s="37">
        <v>1550</v>
      </c>
      <c r="H46" s="36">
        <v>1550</v>
      </c>
      <c r="I46" s="36">
        <v>1550</v>
      </c>
      <c r="J46" s="36">
        <v>1550</v>
      </c>
      <c r="K46" s="17">
        <f t="shared" si="7"/>
        <v>7750</v>
      </c>
      <c r="L46" s="37">
        <v>1550</v>
      </c>
      <c r="M46" s="37">
        <v>1550</v>
      </c>
      <c r="N46" s="37">
        <v>1550</v>
      </c>
      <c r="O46" s="21">
        <f t="shared" si="8"/>
        <v>12400</v>
      </c>
    </row>
    <row r="47" spans="1:15" ht="15" customHeight="1" x14ac:dyDescent="0.25">
      <c r="A47" s="3" t="s">
        <v>51</v>
      </c>
      <c r="B47" s="35">
        <v>0</v>
      </c>
      <c r="C47" s="36">
        <v>0</v>
      </c>
      <c r="D47" s="36">
        <v>0</v>
      </c>
      <c r="E47" s="37">
        <v>3079</v>
      </c>
      <c r="F47" s="37">
        <v>3079</v>
      </c>
      <c r="G47" s="37">
        <v>3079</v>
      </c>
      <c r="H47" s="36">
        <v>3079</v>
      </c>
      <c r="I47" s="36">
        <v>3079</v>
      </c>
      <c r="J47" s="36">
        <v>3079</v>
      </c>
      <c r="K47" s="17">
        <f t="shared" si="7"/>
        <v>18474</v>
      </c>
      <c r="L47" s="37">
        <v>3079</v>
      </c>
      <c r="M47" s="37">
        <v>3079</v>
      </c>
      <c r="N47" s="37">
        <v>3079</v>
      </c>
      <c r="O47" s="21">
        <f t="shared" si="8"/>
        <v>27711</v>
      </c>
    </row>
    <row r="48" spans="1:15" ht="15" customHeight="1" x14ac:dyDescent="0.25">
      <c r="A48" s="3" t="s">
        <v>52</v>
      </c>
      <c r="B48" s="35">
        <v>0</v>
      </c>
      <c r="C48" s="36">
        <v>0</v>
      </c>
      <c r="D48" s="36">
        <v>0</v>
      </c>
      <c r="E48" s="37">
        <v>400</v>
      </c>
      <c r="F48" s="37">
        <v>250</v>
      </c>
      <c r="G48" s="37">
        <v>250</v>
      </c>
      <c r="H48" s="36">
        <v>250</v>
      </c>
      <c r="I48" s="36">
        <v>250</v>
      </c>
      <c r="J48" s="36">
        <v>250</v>
      </c>
      <c r="K48" s="17">
        <f t="shared" si="7"/>
        <v>1650</v>
      </c>
      <c r="L48" s="37">
        <v>250</v>
      </c>
      <c r="M48" s="37">
        <v>250</v>
      </c>
      <c r="N48" s="37">
        <v>250</v>
      </c>
      <c r="O48" s="21">
        <f t="shared" si="8"/>
        <v>2400</v>
      </c>
    </row>
    <row r="49" spans="1:15" ht="15" customHeight="1" x14ac:dyDescent="0.25">
      <c r="A49" s="3" t="s">
        <v>34</v>
      </c>
      <c r="B49" s="35">
        <v>0</v>
      </c>
      <c r="C49" s="36">
        <v>0</v>
      </c>
      <c r="D49" s="36">
        <v>0</v>
      </c>
      <c r="E49" s="37">
        <v>250</v>
      </c>
      <c r="F49" s="37">
        <v>270</v>
      </c>
      <c r="G49" s="37">
        <v>270</v>
      </c>
      <c r="H49" s="36">
        <v>270</v>
      </c>
      <c r="I49" s="36">
        <v>270</v>
      </c>
      <c r="J49" s="36">
        <v>270</v>
      </c>
      <c r="K49" s="17">
        <f t="shared" si="7"/>
        <v>1600</v>
      </c>
      <c r="L49" s="37">
        <v>270</v>
      </c>
      <c r="M49" s="37">
        <v>270</v>
      </c>
      <c r="N49" s="37">
        <v>270</v>
      </c>
      <c r="O49" s="21">
        <f t="shared" si="8"/>
        <v>2410</v>
      </c>
    </row>
    <row r="50" spans="1:15" ht="15" customHeight="1" x14ac:dyDescent="0.25">
      <c r="A50" s="3" t="s">
        <v>53</v>
      </c>
      <c r="B50" s="35">
        <v>0</v>
      </c>
      <c r="C50" s="36">
        <v>0</v>
      </c>
      <c r="D50" s="36">
        <v>0</v>
      </c>
      <c r="E50" s="37">
        <v>120</v>
      </c>
      <c r="F50" s="37">
        <v>120</v>
      </c>
      <c r="G50" s="37">
        <v>250</v>
      </c>
      <c r="H50" s="36">
        <v>250</v>
      </c>
      <c r="I50" s="36">
        <v>300</v>
      </c>
      <c r="J50" s="36">
        <v>350</v>
      </c>
      <c r="K50" s="17">
        <f t="shared" si="7"/>
        <v>1390</v>
      </c>
      <c r="L50" s="37">
        <v>250</v>
      </c>
      <c r="M50" s="37">
        <v>400</v>
      </c>
      <c r="N50" s="37">
        <v>400</v>
      </c>
      <c r="O50" s="21">
        <f t="shared" si="8"/>
        <v>2440</v>
      </c>
    </row>
    <row r="51" spans="1:15" ht="15" customHeight="1" x14ac:dyDescent="0.25">
      <c r="A51" s="3" t="s">
        <v>54</v>
      </c>
      <c r="B51" s="35">
        <v>0</v>
      </c>
      <c r="C51" s="36">
        <v>0</v>
      </c>
      <c r="D51" s="36">
        <v>0</v>
      </c>
      <c r="E51" s="37">
        <v>3000</v>
      </c>
      <c r="F51" s="37">
        <v>0</v>
      </c>
      <c r="G51" s="37">
        <v>0</v>
      </c>
      <c r="H51" s="36">
        <v>0</v>
      </c>
      <c r="I51" s="36">
        <v>0</v>
      </c>
      <c r="J51" s="36">
        <v>0</v>
      </c>
      <c r="K51" s="17">
        <f t="shared" si="7"/>
        <v>3000</v>
      </c>
      <c r="L51" s="37">
        <v>0</v>
      </c>
      <c r="M51" s="37">
        <v>0</v>
      </c>
      <c r="N51" s="37">
        <v>0</v>
      </c>
      <c r="O51" s="21">
        <f t="shared" si="8"/>
        <v>3000</v>
      </c>
    </row>
    <row r="52" spans="1:15" ht="15" customHeight="1" x14ac:dyDescent="0.25">
      <c r="A52" s="3" t="s">
        <v>55</v>
      </c>
      <c r="B52" s="35">
        <v>0</v>
      </c>
      <c r="C52" s="36">
        <v>0</v>
      </c>
      <c r="D52" s="36">
        <v>0</v>
      </c>
      <c r="E52" s="37">
        <v>3000</v>
      </c>
      <c r="F52" s="37">
        <v>1200</v>
      </c>
      <c r="G52" s="37">
        <v>600</v>
      </c>
      <c r="H52" s="36">
        <v>0</v>
      </c>
      <c r="I52" s="36">
        <v>0</v>
      </c>
      <c r="J52" s="36">
        <v>0</v>
      </c>
      <c r="K52" s="17">
        <f t="shared" si="7"/>
        <v>4800</v>
      </c>
      <c r="L52" s="37">
        <v>600</v>
      </c>
      <c r="M52" s="37">
        <v>600</v>
      </c>
      <c r="N52" s="37">
        <v>600</v>
      </c>
      <c r="O52" s="21">
        <f t="shared" si="8"/>
        <v>6600</v>
      </c>
    </row>
    <row r="53" spans="1:15" ht="15" customHeight="1" x14ac:dyDescent="0.25">
      <c r="A53" s="3" t="s">
        <v>73</v>
      </c>
      <c r="B53" s="35">
        <v>0</v>
      </c>
      <c r="C53" s="36">
        <v>0</v>
      </c>
      <c r="D53" s="36">
        <v>0</v>
      </c>
      <c r="E53" s="37">
        <v>75</v>
      </c>
      <c r="F53" s="37">
        <v>75</v>
      </c>
      <c r="G53" s="37">
        <v>75</v>
      </c>
      <c r="H53" s="36">
        <v>75</v>
      </c>
      <c r="I53" s="36">
        <v>75</v>
      </c>
      <c r="J53" s="36">
        <v>75</v>
      </c>
      <c r="K53" s="17">
        <f t="shared" si="7"/>
        <v>450</v>
      </c>
      <c r="L53" s="37">
        <v>75</v>
      </c>
      <c r="M53" s="37">
        <v>75</v>
      </c>
      <c r="N53" s="37">
        <v>75</v>
      </c>
      <c r="O53" s="21">
        <f t="shared" si="8"/>
        <v>675</v>
      </c>
    </row>
    <row r="54" spans="1:15" ht="15" customHeight="1" x14ac:dyDescent="0.25">
      <c r="A54" s="3" t="s">
        <v>56</v>
      </c>
      <c r="B54" s="35">
        <v>0</v>
      </c>
      <c r="C54" s="36">
        <v>0</v>
      </c>
      <c r="D54" s="36">
        <v>0</v>
      </c>
      <c r="E54" s="37">
        <v>250</v>
      </c>
      <c r="F54" s="37">
        <v>350</v>
      </c>
      <c r="G54" s="37">
        <v>350</v>
      </c>
      <c r="H54" s="36">
        <v>300</v>
      </c>
      <c r="I54" s="36">
        <v>300</v>
      </c>
      <c r="J54" s="36">
        <v>300</v>
      </c>
      <c r="K54" s="17">
        <f t="shared" si="7"/>
        <v>1850</v>
      </c>
      <c r="L54" s="37">
        <v>350</v>
      </c>
      <c r="M54" s="37">
        <v>400</v>
      </c>
      <c r="N54" s="37">
        <v>450</v>
      </c>
      <c r="O54" s="21">
        <f t="shared" si="8"/>
        <v>3050</v>
      </c>
    </row>
    <row r="55" spans="1:15" ht="15" customHeight="1" x14ac:dyDescent="0.25">
      <c r="A55" s="3" t="s">
        <v>57</v>
      </c>
      <c r="B55" s="35">
        <v>0</v>
      </c>
      <c r="C55" s="36">
        <v>0</v>
      </c>
      <c r="D55" s="36">
        <v>0</v>
      </c>
      <c r="E55" s="37">
        <v>0</v>
      </c>
      <c r="F55" s="37">
        <v>300</v>
      </c>
      <c r="G55" s="37">
        <v>0</v>
      </c>
      <c r="H55" s="36">
        <v>0</v>
      </c>
      <c r="I55" s="36">
        <v>0</v>
      </c>
      <c r="J55" s="36">
        <v>0</v>
      </c>
      <c r="K55" s="17">
        <f t="shared" si="7"/>
        <v>300</v>
      </c>
      <c r="L55" s="37">
        <v>400</v>
      </c>
      <c r="M55" s="37">
        <v>100</v>
      </c>
      <c r="N55" s="37">
        <v>0</v>
      </c>
      <c r="O55" s="21">
        <f t="shared" si="8"/>
        <v>800</v>
      </c>
    </row>
    <row r="56" spans="1:15" ht="15" customHeight="1" x14ac:dyDescent="0.25">
      <c r="A56" s="3" t="s">
        <v>58</v>
      </c>
      <c r="B56" s="35">
        <v>0</v>
      </c>
      <c r="C56" s="36">
        <v>0</v>
      </c>
      <c r="D56" s="36">
        <v>0</v>
      </c>
      <c r="E56" s="37">
        <v>600</v>
      </c>
      <c r="F56" s="37">
        <v>600</v>
      </c>
      <c r="G56" s="37">
        <v>600</v>
      </c>
      <c r="H56" s="36">
        <v>600</v>
      </c>
      <c r="I56" s="36">
        <v>600</v>
      </c>
      <c r="J56" s="36">
        <v>600</v>
      </c>
      <c r="K56" s="17">
        <f t="shared" si="7"/>
        <v>3600</v>
      </c>
      <c r="L56" s="37">
        <v>800</v>
      </c>
      <c r="M56" s="37">
        <v>800</v>
      </c>
      <c r="N56" s="37">
        <v>800</v>
      </c>
      <c r="O56" s="21">
        <f t="shared" si="8"/>
        <v>6000</v>
      </c>
    </row>
    <row r="57" spans="1:15" ht="15" customHeight="1" x14ac:dyDescent="0.25">
      <c r="A57" s="3" t="s">
        <v>59</v>
      </c>
      <c r="B57" s="35">
        <v>0</v>
      </c>
      <c r="C57" s="36">
        <v>0</v>
      </c>
      <c r="D57" s="36">
        <v>0</v>
      </c>
      <c r="E57" s="37">
        <v>0</v>
      </c>
      <c r="F57" s="37">
        <v>0</v>
      </c>
      <c r="G57" s="37">
        <v>100</v>
      </c>
      <c r="H57" s="36">
        <v>0</v>
      </c>
      <c r="I57" s="36">
        <v>0</v>
      </c>
      <c r="J57" s="36">
        <v>0</v>
      </c>
      <c r="K57" s="17">
        <f t="shared" si="7"/>
        <v>100</v>
      </c>
      <c r="L57" s="37">
        <v>0</v>
      </c>
      <c r="M57" s="37">
        <v>200</v>
      </c>
      <c r="N57" s="37">
        <v>200</v>
      </c>
      <c r="O57" s="21">
        <f t="shared" si="8"/>
        <v>500</v>
      </c>
    </row>
    <row r="58" spans="1:15" ht="15" customHeight="1" x14ac:dyDescent="0.25">
      <c r="A58" s="3" t="s">
        <v>75</v>
      </c>
      <c r="B58" s="35">
        <v>0</v>
      </c>
      <c r="C58" s="36">
        <v>0</v>
      </c>
      <c r="D58" s="36">
        <v>0</v>
      </c>
      <c r="E58" s="37">
        <v>0</v>
      </c>
      <c r="F58" s="37">
        <v>1000</v>
      </c>
      <c r="G58" s="37">
        <v>1000</v>
      </c>
      <c r="H58" s="36">
        <v>1000</v>
      </c>
      <c r="I58" s="36">
        <v>1000</v>
      </c>
      <c r="J58" s="36">
        <v>1000</v>
      </c>
      <c r="K58" s="17">
        <f t="shared" si="7"/>
        <v>5000</v>
      </c>
      <c r="L58" s="37">
        <v>1000</v>
      </c>
      <c r="M58" s="37">
        <v>1000</v>
      </c>
      <c r="N58" s="37">
        <v>1000</v>
      </c>
      <c r="O58" s="21">
        <f t="shared" si="8"/>
        <v>8000</v>
      </c>
    </row>
    <row r="59" spans="1:15" ht="15" customHeight="1" x14ac:dyDescent="0.25">
      <c r="A59" s="2" t="s">
        <v>31</v>
      </c>
      <c r="B59" s="38">
        <f t="shared" ref="B59:N59" si="9">SUM(B45:B58)</f>
        <v>0</v>
      </c>
      <c r="C59" s="7">
        <f t="shared" si="9"/>
        <v>0</v>
      </c>
      <c r="D59" s="7">
        <f t="shared" si="9"/>
        <v>0</v>
      </c>
      <c r="E59" s="8">
        <f t="shared" si="9"/>
        <v>35524</v>
      </c>
      <c r="F59" s="8">
        <f t="shared" si="9"/>
        <v>33544</v>
      </c>
      <c r="G59" s="8">
        <f t="shared" si="9"/>
        <v>32874</v>
      </c>
      <c r="H59" s="7">
        <f t="shared" si="9"/>
        <v>32124</v>
      </c>
      <c r="I59" s="7">
        <f t="shared" si="9"/>
        <v>32174</v>
      </c>
      <c r="J59" s="7">
        <f t="shared" si="9"/>
        <v>32224</v>
      </c>
      <c r="K59" s="18">
        <f t="shared" si="9"/>
        <v>198464</v>
      </c>
      <c r="L59" s="8">
        <f t="shared" si="9"/>
        <v>33374</v>
      </c>
      <c r="M59" s="8">
        <f t="shared" si="9"/>
        <v>33474</v>
      </c>
      <c r="N59" s="8">
        <f t="shared" si="9"/>
        <v>33424</v>
      </c>
      <c r="O59" s="27">
        <f t="shared" ref="O59" si="10">SUM(K59:N59)</f>
        <v>298736</v>
      </c>
    </row>
    <row r="60" spans="1:15" ht="15" customHeight="1" x14ac:dyDescent="0.25">
      <c r="B60" s="41"/>
      <c r="C60" s="42"/>
      <c r="D60" s="42"/>
      <c r="E60" s="43"/>
      <c r="F60" s="43"/>
      <c r="G60" s="43"/>
      <c r="H60" s="42"/>
      <c r="I60" s="42"/>
      <c r="J60" s="42"/>
      <c r="K60" s="20"/>
      <c r="L60" s="43"/>
      <c r="M60" s="43"/>
      <c r="N60" s="43"/>
      <c r="O60" s="19"/>
    </row>
    <row r="61" spans="1:15" ht="15" customHeight="1" x14ac:dyDescent="0.25">
      <c r="A61" s="2" t="s">
        <v>25</v>
      </c>
      <c r="B61" s="44">
        <f t="shared" ref="B61:O61" si="11" xml:space="preserve"> SUM(B59,B42,B30)</f>
        <v>51</v>
      </c>
      <c r="C61" s="45">
        <f t="shared" si="11"/>
        <v>30</v>
      </c>
      <c r="D61" s="45">
        <f t="shared" si="11"/>
        <v>30</v>
      </c>
      <c r="E61" s="46">
        <f t="shared" si="11"/>
        <v>37917</v>
      </c>
      <c r="F61" s="46">
        <f t="shared" si="11"/>
        <v>45722</v>
      </c>
      <c r="G61" s="46">
        <f t="shared" si="11"/>
        <v>51338.666666666672</v>
      </c>
      <c r="H61" s="45">
        <f t="shared" si="11"/>
        <v>53597.25</v>
      </c>
      <c r="I61" s="45">
        <f t="shared" si="11"/>
        <v>54295.666666666664</v>
      </c>
      <c r="J61" s="45">
        <f t="shared" si="11"/>
        <v>54983.75</v>
      </c>
      <c r="K61" s="21">
        <f t="shared" si="11"/>
        <v>297965.33333333337</v>
      </c>
      <c r="L61" s="46">
        <f t="shared" si="11"/>
        <v>70570.666666666672</v>
      </c>
      <c r="M61" s="46">
        <f t="shared" si="11"/>
        <v>69690.666666666672</v>
      </c>
      <c r="N61" s="46">
        <f t="shared" si="11"/>
        <v>72373.166666666672</v>
      </c>
      <c r="O61" s="21">
        <f t="shared" si="11"/>
        <v>510599.83333333337</v>
      </c>
    </row>
    <row r="62" spans="1:15" ht="15" customHeight="1" x14ac:dyDescent="0.25">
      <c r="A62" s="2"/>
      <c r="B62" s="39"/>
      <c r="C62" s="40"/>
      <c r="D62" s="40"/>
      <c r="E62" s="40"/>
      <c r="F62" s="40"/>
      <c r="G62" s="40"/>
      <c r="H62" s="40"/>
      <c r="I62" s="40"/>
      <c r="J62" s="40"/>
      <c r="K62" s="19"/>
      <c r="L62" s="40"/>
      <c r="M62" s="40"/>
      <c r="N62" s="40"/>
      <c r="O62" s="21"/>
    </row>
    <row r="63" spans="1:15" ht="15" customHeight="1" x14ac:dyDescent="0.25">
      <c r="B63" s="39"/>
      <c r="C63" s="40"/>
      <c r="D63" s="40"/>
      <c r="E63" s="40"/>
      <c r="F63" s="40"/>
      <c r="G63" s="40"/>
      <c r="H63" s="40"/>
      <c r="I63" s="40"/>
      <c r="J63" s="40"/>
      <c r="K63" s="22" t="s">
        <v>69</v>
      </c>
      <c r="L63" s="40"/>
      <c r="M63" s="40"/>
      <c r="N63" s="40"/>
      <c r="O63" s="22" t="s">
        <v>70</v>
      </c>
    </row>
    <row r="64" spans="1:15" ht="15" customHeight="1" x14ac:dyDescent="0.25">
      <c r="A64" s="2" t="s">
        <v>26</v>
      </c>
      <c r="B64" s="13">
        <f t="shared" ref="B64:O64" si="12">SUM(B17-B61)</f>
        <v>-51</v>
      </c>
      <c r="C64" s="11">
        <f t="shared" si="12"/>
        <v>-30</v>
      </c>
      <c r="D64" s="11">
        <f t="shared" si="12"/>
        <v>-30</v>
      </c>
      <c r="E64" s="11">
        <f t="shared" si="12"/>
        <v>-37917</v>
      </c>
      <c r="F64" s="11">
        <f t="shared" si="12"/>
        <v>-45722</v>
      </c>
      <c r="G64" s="11">
        <f t="shared" si="12"/>
        <v>-42398.666666666672</v>
      </c>
      <c r="H64" s="11">
        <f t="shared" si="12"/>
        <v>-30857.25</v>
      </c>
      <c r="I64" s="11">
        <f t="shared" si="12"/>
        <v>-10555.666666666664</v>
      </c>
      <c r="J64" s="11">
        <f t="shared" si="12"/>
        <v>-6353.75</v>
      </c>
      <c r="K64" s="23">
        <f t="shared" si="12"/>
        <v>-173915.33333333337</v>
      </c>
      <c r="L64" s="11">
        <f t="shared" si="12"/>
        <v>-14170.666666666672</v>
      </c>
      <c r="M64" s="11">
        <f t="shared" si="12"/>
        <v>21739.333333333328</v>
      </c>
      <c r="N64" s="11">
        <f t="shared" si="12"/>
        <v>72186.833333333328</v>
      </c>
      <c r="O64" s="23">
        <f t="shared" si="12"/>
        <v>-94159.833333333372</v>
      </c>
    </row>
    <row r="65" spans="1:15" ht="15" customHeight="1" x14ac:dyDescent="0.25">
      <c r="A65" s="2" t="s">
        <v>27</v>
      </c>
      <c r="B65" s="47"/>
      <c r="C65" s="48">
        <f t="shared" ref="C65:J65" si="13">SUM(B64+C64)</f>
        <v>-81</v>
      </c>
      <c r="D65" s="48">
        <f t="shared" si="13"/>
        <v>-60</v>
      </c>
      <c r="E65" s="48">
        <f t="shared" si="13"/>
        <v>-37947</v>
      </c>
      <c r="F65" s="48">
        <f t="shared" si="13"/>
        <v>-83639</v>
      </c>
      <c r="G65" s="48">
        <f t="shared" si="13"/>
        <v>-88120.666666666672</v>
      </c>
      <c r="H65" s="48">
        <f t="shared" si="13"/>
        <v>-73255.916666666672</v>
      </c>
      <c r="I65" s="48">
        <f t="shared" si="13"/>
        <v>-41412.916666666664</v>
      </c>
      <c r="J65" s="48">
        <f t="shared" si="13"/>
        <v>-16909.416666666664</v>
      </c>
      <c r="K65" s="14"/>
      <c r="L65" s="48">
        <f>J64+L64</f>
        <v>-20524.416666666672</v>
      </c>
      <c r="M65" s="48">
        <f>SUM(L64+M64)</f>
        <v>7568.666666666657</v>
      </c>
      <c r="N65" s="48">
        <f>SUM(M64+N64)</f>
        <v>93926.166666666657</v>
      </c>
      <c r="O65" s="28"/>
    </row>
  </sheetData>
  <mergeCells count="3">
    <mergeCell ref="A2:O2"/>
    <mergeCell ref="A3:O3"/>
    <mergeCell ref="A4:O4"/>
  </mergeCells>
  <phoneticPr fontId="2" type="noConversion"/>
  <pageMargins left="0.7" right="0.7" top="0.75" bottom="0.75" header="0.3" footer="0.3"/>
  <pageSetup orientation="portrait" horizontalDpi="300" verticalDpi="300" r:id="rId1"/>
  <ignoredErrors>
    <ignoredError sqref="K42 K34 K30 K17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D9F4-1FC4-46B4-8C6B-66944E499B3B}">
  <dimension ref="A2:R65"/>
  <sheetViews>
    <sheetView tabSelected="1" workbookViewId="0">
      <selection activeCell="H5" sqref="H5"/>
    </sheetView>
  </sheetViews>
  <sheetFormatPr defaultRowHeight="15" customHeight="1" x14ac:dyDescent="0.25"/>
  <cols>
    <col min="1" max="1" width="34.85546875" customWidth="1"/>
    <col min="2" max="10" width="12.140625" customWidth="1"/>
    <col min="11" max="11" width="12.140625" style="2" customWidth="1"/>
    <col min="12" max="13" width="12.140625" customWidth="1"/>
    <col min="14" max="15" width="14.28515625" customWidth="1"/>
    <col min="17" max="17" width="10.140625" bestFit="1" customWidth="1"/>
  </cols>
  <sheetData>
    <row r="2" spans="1:18" ht="15" customHeight="1" x14ac:dyDescent="0.25">
      <c r="A2" s="66" t="s">
        <v>71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</row>
    <row r="3" spans="1:18" ht="15" customHeight="1" x14ac:dyDescent="0.25">
      <c r="A3" s="66" t="s">
        <v>72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</row>
    <row r="4" spans="1:18" ht="15" customHeight="1" x14ac:dyDescent="0.25">
      <c r="A4" s="66" t="s">
        <v>76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</row>
    <row r="6" spans="1:18" ht="15" customHeight="1" x14ac:dyDescent="0.25">
      <c r="B6" s="50"/>
      <c r="C6" s="31" t="s">
        <v>47</v>
      </c>
      <c r="D6" s="6"/>
      <c r="E6" s="5"/>
      <c r="F6" s="30" t="s">
        <v>44</v>
      </c>
      <c r="G6" s="5"/>
      <c r="H6" s="6"/>
      <c r="I6" s="31" t="s">
        <v>45</v>
      </c>
      <c r="J6" s="6"/>
      <c r="K6" s="5"/>
      <c r="L6" s="30" t="s">
        <v>46</v>
      </c>
      <c r="M6" s="5"/>
      <c r="N6" s="24"/>
    </row>
    <row r="7" spans="1:18" ht="15" customHeight="1" x14ac:dyDescent="0.25">
      <c r="B7" s="59" t="s">
        <v>5</v>
      </c>
      <c r="C7" s="34" t="s">
        <v>6</v>
      </c>
      <c r="D7" s="34" t="s">
        <v>7</v>
      </c>
      <c r="E7" s="33" t="s">
        <v>8</v>
      </c>
      <c r="F7" s="33" t="s">
        <v>9</v>
      </c>
      <c r="G7" s="33" t="s">
        <v>37</v>
      </c>
      <c r="H7" s="34" t="s">
        <v>38</v>
      </c>
      <c r="I7" s="34" t="s">
        <v>39</v>
      </c>
      <c r="J7" s="34" t="s">
        <v>40</v>
      </c>
      <c r="K7" s="4" t="s">
        <v>41</v>
      </c>
      <c r="L7" s="4" t="s">
        <v>42</v>
      </c>
      <c r="M7" s="4" t="s">
        <v>43</v>
      </c>
      <c r="N7" s="25"/>
      <c r="P7" s="1"/>
      <c r="Q7" s="1"/>
      <c r="R7" s="1"/>
    </row>
    <row r="8" spans="1:18" ht="15" customHeight="1" x14ac:dyDescent="0.25">
      <c r="A8" s="10" t="s">
        <v>10</v>
      </c>
      <c r="B8" s="51"/>
      <c r="C8" s="37"/>
      <c r="D8" s="37"/>
      <c r="E8" s="36"/>
      <c r="F8" s="36"/>
      <c r="G8" s="36"/>
      <c r="H8" s="37"/>
      <c r="I8" s="37"/>
      <c r="J8" s="37"/>
      <c r="K8" s="36"/>
      <c r="L8" s="36"/>
      <c r="M8" s="36"/>
      <c r="N8" s="26"/>
    </row>
    <row r="9" spans="1:18" ht="15" customHeight="1" x14ac:dyDescent="0.25">
      <c r="A9" t="s">
        <v>15</v>
      </c>
      <c r="B9" s="37">
        <v>35500</v>
      </c>
      <c r="C9" s="37">
        <v>54000</v>
      </c>
      <c r="D9" s="37">
        <v>82500</v>
      </c>
      <c r="E9" s="36">
        <v>90000</v>
      </c>
      <c r="F9" s="36">
        <v>96400</v>
      </c>
      <c r="G9" s="36">
        <v>99100</v>
      </c>
      <c r="H9" s="37">
        <v>96000</v>
      </c>
      <c r="I9" s="37">
        <v>100500</v>
      </c>
      <c r="J9" s="37">
        <v>114700</v>
      </c>
      <c r="K9" s="36">
        <v>105000</v>
      </c>
      <c r="L9" s="36">
        <v>121000</v>
      </c>
      <c r="M9" s="36">
        <v>124000</v>
      </c>
      <c r="N9" s="21">
        <f t="shared" ref="N9:N17" si="0">SUM(B9:M9)</f>
        <v>1118700</v>
      </c>
    </row>
    <row r="10" spans="1:18" ht="15" customHeight="1" x14ac:dyDescent="0.25">
      <c r="A10" t="s">
        <v>16</v>
      </c>
      <c r="B10" s="37">
        <v>2500</v>
      </c>
      <c r="C10" s="37">
        <v>4100</v>
      </c>
      <c r="D10" s="37">
        <v>6800</v>
      </c>
      <c r="E10" s="36">
        <v>8300</v>
      </c>
      <c r="F10" s="36">
        <v>8600</v>
      </c>
      <c r="G10" s="36">
        <v>8990</v>
      </c>
      <c r="H10" s="37">
        <v>8750</v>
      </c>
      <c r="I10" s="37">
        <v>9100</v>
      </c>
      <c r="J10" s="37">
        <v>9700</v>
      </c>
      <c r="K10" s="36">
        <v>10350</v>
      </c>
      <c r="L10" s="36">
        <v>14300</v>
      </c>
      <c r="M10" s="36">
        <v>10400</v>
      </c>
      <c r="N10" s="21">
        <f t="shared" si="0"/>
        <v>101890</v>
      </c>
    </row>
    <row r="11" spans="1:18" ht="15" customHeight="1" x14ac:dyDescent="0.25">
      <c r="A11" t="s">
        <v>32</v>
      </c>
      <c r="B11" s="37">
        <v>3600</v>
      </c>
      <c r="C11" s="37">
        <v>7300</v>
      </c>
      <c r="D11" s="37">
        <v>15400</v>
      </c>
      <c r="E11" s="36">
        <v>17300</v>
      </c>
      <c r="F11" s="36">
        <v>18400</v>
      </c>
      <c r="G11" s="36">
        <v>19500</v>
      </c>
      <c r="H11" s="37">
        <v>19700</v>
      </c>
      <c r="I11" s="37">
        <v>20160</v>
      </c>
      <c r="J11" s="37">
        <v>21410</v>
      </c>
      <c r="K11" s="36">
        <v>21600</v>
      </c>
      <c r="L11" s="36">
        <v>24300</v>
      </c>
      <c r="M11" s="36">
        <v>25000</v>
      </c>
      <c r="N11" s="21">
        <f t="shared" si="0"/>
        <v>213670</v>
      </c>
    </row>
    <row r="12" spans="1:18" ht="15" customHeight="1" x14ac:dyDescent="0.25">
      <c r="A12" t="s">
        <v>17</v>
      </c>
      <c r="B12" s="37">
        <v>6300</v>
      </c>
      <c r="C12" s="37">
        <v>9200</v>
      </c>
      <c r="D12" s="37">
        <v>12600</v>
      </c>
      <c r="E12" s="36">
        <v>12600</v>
      </c>
      <c r="F12" s="36">
        <v>12600</v>
      </c>
      <c r="G12" s="36">
        <v>12600</v>
      </c>
      <c r="H12" s="37">
        <v>12600</v>
      </c>
      <c r="I12" s="37">
        <v>12600</v>
      </c>
      <c r="J12" s="37">
        <v>13500</v>
      </c>
      <c r="K12" s="36">
        <v>17400</v>
      </c>
      <c r="L12" s="36">
        <v>17600</v>
      </c>
      <c r="M12" s="36">
        <v>20000</v>
      </c>
      <c r="N12" s="21">
        <f t="shared" si="0"/>
        <v>159600</v>
      </c>
    </row>
    <row r="13" spans="1:18" ht="15" customHeight="1" x14ac:dyDescent="0.25">
      <c r="A13" t="s">
        <v>21</v>
      </c>
      <c r="B13" s="37">
        <v>500</v>
      </c>
      <c r="C13" s="37">
        <v>1780</v>
      </c>
      <c r="D13" s="37">
        <v>3600</v>
      </c>
      <c r="E13" s="36">
        <v>3500</v>
      </c>
      <c r="F13" s="36">
        <v>3800</v>
      </c>
      <c r="G13" s="36">
        <v>4250</v>
      </c>
      <c r="H13" s="37">
        <v>3900</v>
      </c>
      <c r="I13" s="37">
        <v>4300</v>
      </c>
      <c r="J13" s="37">
        <v>5100</v>
      </c>
      <c r="K13" s="36">
        <v>4650</v>
      </c>
      <c r="L13" s="36">
        <v>6150</v>
      </c>
      <c r="M13" s="36">
        <v>7150</v>
      </c>
      <c r="N13" s="21">
        <f t="shared" si="0"/>
        <v>48680</v>
      </c>
    </row>
    <row r="14" spans="1:18" ht="15" customHeight="1" x14ac:dyDescent="0.25">
      <c r="A14" t="s">
        <v>22</v>
      </c>
      <c r="B14" s="37">
        <v>7400</v>
      </c>
      <c r="C14" s="37">
        <v>13600</v>
      </c>
      <c r="D14" s="37">
        <v>21500</v>
      </c>
      <c r="E14" s="36">
        <v>22050</v>
      </c>
      <c r="F14" s="36">
        <v>24500</v>
      </c>
      <c r="G14" s="36">
        <v>26100</v>
      </c>
      <c r="H14" s="37">
        <v>23100</v>
      </c>
      <c r="I14" s="37">
        <v>26050</v>
      </c>
      <c r="J14" s="37">
        <v>27300</v>
      </c>
      <c r="K14" s="36">
        <v>28650</v>
      </c>
      <c r="L14" s="36">
        <v>29900</v>
      </c>
      <c r="M14" s="36">
        <v>31500</v>
      </c>
      <c r="N14" s="21">
        <f t="shared" si="0"/>
        <v>281650</v>
      </c>
    </row>
    <row r="15" spans="1:18" ht="15" customHeight="1" x14ac:dyDescent="0.25">
      <c r="A15" t="s">
        <v>18</v>
      </c>
      <c r="B15" s="37">
        <v>600</v>
      </c>
      <c r="C15" s="37">
        <v>1450</v>
      </c>
      <c r="D15" s="37">
        <v>2160</v>
      </c>
      <c r="E15" s="36">
        <v>2500</v>
      </c>
      <c r="F15" s="36">
        <v>2850</v>
      </c>
      <c r="G15" s="36">
        <v>3160</v>
      </c>
      <c r="H15" s="37">
        <v>3050</v>
      </c>
      <c r="I15" s="37">
        <v>3190</v>
      </c>
      <c r="J15" s="37">
        <v>3540</v>
      </c>
      <c r="K15" s="36">
        <v>3380</v>
      </c>
      <c r="L15" s="36">
        <v>3850</v>
      </c>
      <c r="M15" s="36">
        <v>4200</v>
      </c>
      <c r="N15" s="21">
        <f t="shared" si="0"/>
        <v>33930</v>
      </c>
    </row>
    <row r="16" spans="1:18" ht="15" customHeight="1" x14ac:dyDescent="0.25">
      <c r="B16" s="51"/>
      <c r="C16" s="37"/>
      <c r="D16" s="37"/>
      <c r="E16" s="36"/>
      <c r="F16" s="36"/>
      <c r="G16" s="36"/>
      <c r="H16" s="37"/>
      <c r="I16" s="37"/>
      <c r="J16" s="37"/>
      <c r="K16" s="36"/>
      <c r="L16" s="36"/>
      <c r="M16" s="36"/>
      <c r="N16" s="21"/>
    </row>
    <row r="17" spans="1:17" s="2" customFormat="1" ht="15" customHeight="1" x14ac:dyDescent="0.25">
      <c r="A17" s="2" t="s">
        <v>28</v>
      </c>
      <c r="B17" s="52">
        <f t="shared" ref="B17:M17" si="1">SUM(B9:B15)</f>
        <v>56400</v>
      </c>
      <c r="C17" s="8">
        <f t="shared" si="1"/>
        <v>91430</v>
      </c>
      <c r="D17" s="8">
        <f t="shared" si="1"/>
        <v>144560</v>
      </c>
      <c r="E17" s="7">
        <f t="shared" si="1"/>
        <v>156250</v>
      </c>
      <c r="F17" s="7">
        <f t="shared" si="1"/>
        <v>167150</v>
      </c>
      <c r="G17" s="7">
        <f t="shared" si="1"/>
        <v>173700</v>
      </c>
      <c r="H17" s="8">
        <f t="shared" si="1"/>
        <v>167100</v>
      </c>
      <c r="I17" s="8">
        <f t="shared" si="1"/>
        <v>175900</v>
      </c>
      <c r="J17" s="8">
        <f t="shared" si="1"/>
        <v>195250</v>
      </c>
      <c r="K17" s="7">
        <f t="shared" si="1"/>
        <v>191030</v>
      </c>
      <c r="L17" s="7">
        <f t="shared" si="1"/>
        <v>217100</v>
      </c>
      <c r="M17" s="7">
        <f t="shared" si="1"/>
        <v>222250</v>
      </c>
      <c r="N17" s="21">
        <f t="shared" si="0"/>
        <v>1958120</v>
      </c>
    </row>
    <row r="18" spans="1:17" ht="15" customHeight="1" x14ac:dyDescent="0.25"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21"/>
    </row>
    <row r="19" spans="1:17" ht="15" customHeight="1" x14ac:dyDescent="0.25">
      <c r="A19" s="9" t="s">
        <v>19</v>
      </c>
      <c r="B19" s="57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21"/>
    </row>
    <row r="20" spans="1:17" ht="15" customHeight="1" x14ac:dyDescent="0.25">
      <c r="A20" s="49" t="s">
        <v>20</v>
      </c>
      <c r="B20" s="51"/>
      <c r="C20" s="37"/>
      <c r="D20" s="37"/>
      <c r="E20" s="36"/>
      <c r="F20" s="36"/>
      <c r="G20" s="36"/>
      <c r="H20" s="37"/>
      <c r="I20" s="37"/>
      <c r="J20" s="37"/>
      <c r="K20" s="36"/>
      <c r="L20" s="36"/>
      <c r="M20" s="36"/>
      <c r="N20" s="21"/>
    </row>
    <row r="21" spans="1:17" ht="15" customHeight="1" x14ac:dyDescent="0.25">
      <c r="A21" t="s">
        <v>33</v>
      </c>
      <c r="B21" s="37">
        <v>18000</v>
      </c>
      <c r="C21" s="37">
        <v>23062.5</v>
      </c>
      <c r="D21" s="37">
        <v>28125</v>
      </c>
      <c r="E21" s="36">
        <v>28125</v>
      </c>
      <c r="F21" s="36">
        <v>28125</v>
      </c>
      <c r="G21" s="36">
        <v>28125</v>
      </c>
      <c r="H21" s="37">
        <v>33187.5</v>
      </c>
      <c r="I21" s="37">
        <v>33187.5</v>
      </c>
      <c r="J21" s="37">
        <v>33187.5</v>
      </c>
      <c r="K21" s="36">
        <v>33187.5</v>
      </c>
      <c r="L21" s="36">
        <v>33187.5</v>
      </c>
      <c r="M21" s="36">
        <v>33187.5</v>
      </c>
      <c r="N21" s="21">
        <f t="shared" ref="N21:N61" si="2">SUM(B21:M21)</f>
        <v>352687.5</v>
      </c>
    </row>
    <row r="22" spans="1:17" ht="15" customHeight="1" x14ac:dyDescent="0.25">
      <c r="A22" t="s">
        <v>34</v>
      </c>
      <c r="B22" s="37">
        <v>60</v>
      </c>
      <c r="C22" s="37">
        <v>80</v>
      </c>
      <c r="D22" s="37">
        <v>100</v>
      </c>
      <c r="E22" s="36">
        <v>100</v>
      </c>
      <c r="F22" s="36">
        <v>100</v>
      </c>
      <c r="G22" s="36">
        <v>100</v>
      </c>
      <c r="H22" s="37">
        <v>100</v>
      </c>
      <c r="I22" s="37">
        <v>100</v>
      </c>
      <c r="J22" s="37">
        <v>100</v>
      </c>
      <c r="K22" s="36">
        <v>100</v>
      </c>
      <c r="L22" s="36">
        <v>100</v>
      </c>
      <c r="M22" s="36">
        <v>100</v>
      </c>
      <c r="N22" s="21">
        <f t="shared" si="2"/>
        <v>1140</v>
      </c>
      <c r="Q22" s="12"/>
    </row>
    <row r="23" spans="1:17" ht="15" customHeight="1" x14ac:dyDescent="0.25">
      <c r="A23" t="s">
        <v>35</v>
      </c>
      <c r="B23" s="37">
        <v>250</v>
      </c>
      <c r="C23" s="37">
        <v>250</v>
      </c>
      <c r="D23" s="37">
        <v>250</v>
      </c>
      <c r="E23" s="36">
        <v>250</v>
      </c>
      <c r="F23" s="36">
        <v>250</v>
      </c>
      <c r="G23" s="36">
        <v>250</v>
      </c>
      <c r="H23" s="37">
        <v>250</v>
      </c>
      <c r="I23" s="37">
        <v>250</v>
      </c>
      <c r="J23" s="37">
        <v>250</v>
      </c>
      <c r="K23" s="36">
        <v>250</v>
      </c>
      <c r="L23" s="36">
        <v>250</v>
      </c>
      <c r="M23" s="36">
        <v>250</v>
      </c>
      <c r="N23" s="21">
        <f t="shared" si="2"/>
        <v>3000</v>
      </c>
    </row>
    <row r="24" spans="1:17" ht="15" customHeight="1" x14ac:dyDescent="0.25">
      <c r="A24" t="s">
        <v>36</v>
      </c>
      <c r="B24" s="37">
        <v>100</v>
      </c>
      <c r="C24" s="37">
        <v>120</v>
      </c>
      <c r="D24" s="37">
        <v>160</v>
      </c>
      <c r="E24" s="36">
        <v>320</v>
      </c>
      <c r="F24" s="36">
        <v>320</v>
      </c>
      <c r="G24" s="36">
        <v>320</v>
      </c>
      <c r="H24" s="37">
        <v>320</v>
      </c>
      <c r="I24" s="37">
        <v>320</v>
      </c>
      <c r="J24" s="37">
        <v>320</v>
      </c>
      <c r="K24" s="36">
        <v>320</v>
      </c>
      <c r="L24" s="36">
        <v>480</v>
      </c>
      <c r="M24" s="36">
        <v>480</v>
      </c>
      <c r="N24" s="21">
        <f t="shared" si="2"/>
        <v>3580</v>
      </c>
    </row>
    <row r="25" spans="1:17" ht="15" customHeight="1" x14ac:dyDescent="0.25">
      <c r="A25" t="s">
        <v>68</v>
      </c>
      <c r="B25" s="37">
        <v>100</v>
      </c>
      <c r="C25" s="37">
        <v>200</v>
      </c>
      <c r="D25" s="37">
        <v>200</v>
      </c>
      <c r="E25" s="36">
        <v>200</v>
      </c>
      <c r="F25" s="36">
        <v>200</v>
      </c>
      <c r="G25" s="36">
        <v>200</v>
      </c>
      <c r="H25" s="37">
        <v>400</v>
      </c>
      <c r="I25" s="37">
        <v>400</v>
      </c>
      <c r="J25" s="37">
        <v>400</v>
      </c>
      <c r="K25" s="36">
        <v>400</v>
      </c>
      <c r="L25" s="36">
        <v>400</v>
      </c>
      <c r="M25" s="36">
        <v>400</v>
      </c>
      <c r="N25" s="21">
        <f t="shared" si="2"/>
        <v>3500</v>
      </c>
    </row>
    <row r="26" spans="1:17" ht="15" customHeight="1" x14ac:dyDescent="0.25">
      <c r="A26" t="s">
        <v>54</v>
      </c>
      <c r="B26" s="37">
        <v>600</v>
      </c>
      <c r="C26" s="37">
        <v>600</v>
      </c>
      <c r="D26" s="37">
        <v>600</v>
      </c>
      <c r="E26" s="36">
        <v>0</v>
      </c>
      <c r="F26" s="36">
        <v>0</v>
      </c>
      <c r="G26" s="36">
        <v>0</v>
      </c>
      <c r="H26" s="37">
        <v>600</v>
      </c>
      <c r="I26" s="37">
        <v>0</v>
      </c>
      <c r="J26" s="37">
        <v>0</v>
      </c>
      <c r="K26" s="36">
        <v>0</v>
      </c>
      <c r="L26" s="36">
        <v>0</v>
      </c>
      <c r="M26" s="36">
        <v>0</v>
      </c>
      <c r="N26" s="21">
        <f t="shared" si="2"/>
        <v>2400</v>
      </c>
    </row>
    <row r="27" spans="1:17" ht="15" customHeight="1" x14ac:dyDescent="0.25">
      <c r="A27" t="s">
        <v>48</v>
      </c>
      <c r="B27" s="37">
        <v>120</v>
      </c>
      <c r="C27" s="37">
        <v>120</v>
      </c>
      <c r="D27" s="37">
        <v>120</v>
      </c>
      <c r="E27" s="36">
        <v>120</v>
      </c>
      <c r="F27" s="36">
        <v>120</v>
      </c>
      <c r="G27" s="36">
        <v>120</v>
      </c>
      <c r="H27" s="37">
        <v>240</v>
      </c>
      <c r="I27" s="37">
        <v>240</v>
      </c>
      <c r="J27" s="37">
        <v>240</v>
      </c>
      <c r="K27" s="36">
        <v>240</v>
      </c>
      <c r="L27" s="36">
        <v>240</v>
      </c>
      <c r="M27" s="36">
        <v>240</v>
      </c>
      <c r="N27" s="21">
        <f t="shared" si="2"/>
        <v>2160</v>
      </c>
    </row>
    <row r="28" spans="1:17" ht="15" customHeight="1" x14ac:dyDescent="0.25">
      <c r="A28" t="s">
        <v>49</v>
      </c>
      <c r="B28" s="37">
        <v>0</v>
      </c>
      <c r="C28" s="37">
        <v>0</v>
      </c>
      <c r="D28" s="37">
        <v>0</v>
      </c>
      <c r="E28" s="36">
        <v>0</v>
      </c>
      <c r="F28" s="36">
        <v>0</v>
      </c>
      <c r="G28" s="36">
        <v>0</v>
      </c>
      <c r="H28" s="37">
        <v>0</v>
      </c>
      <c r="I28" s="37">
        <v>0</v>
      </c>
      <c r="J28" s="37">
        <v>0</v>
      </c>
      <c r="K28" s="36">
        <v>0</v>
      </c>
      <c r="L28" s="36">
        <v>0</v>
      </c>
      <c r="M28" s="36">
        <v>0</v>
      </c>
      <c r="N28" s="21">
        <f t="shared" si="2"/>
        <v>0</v>
      </c>
    </row>
    <row r="29" spans="1:17" ht="15" customHeight="1" x14ac:dyDescent="0.25">
      <c r="B29" s="51"/>
      <c r="C29" s="37"/>
      <c r="D29" s="37"/>
      <c r="E29" s="36"/>
      <c r="F29" s="36"/>
      <c r="G29" s="36"/>
      <c r="H29" s="37"/>
      <c r="I29" s="37"/>
      <c r="J29" s="37"/>
      <c r="K29" s="36"/>
      <c r="L29" s="36"/>
      <c r="M29" s="36"/>
      <c r="N29" s="21"/>
    </row>
    <row r="30" spans="1:17" ht="15" customHeight="1" x14ac:dyDescent="0.25">
      <c r="A30" s="2" t="s">
        <v>29</v>
      </c>
      <c r="B30" s="52">
        <f t="shared" ref="B30:M30" si="3">SUM(B21:B29)</f>
        <v>19230</v>
      </c>
      <c r="C30" s="8">
        <f t="shared" si="3"/>
        <v>24432.5</v>
      </c>
      <c r="D30" s="8">
        <f t="shared" si="3"/>
        <v>29555</v>
      </c>
      <c r="E30" s="7">
        <f t="shared" si="3"/>
        <v>29115</v>
      </c>
      <c r="F30" s="7">
        <f t="shared" si="3"/>
        <v>29115</v>
      </c>
      <c r="G30" s="7">
        <f t="shared" si="3"/>
        <v>29115</v>
      </c>
      <c r="H30" s="8">
        <f t="shared" si="3"/>
        <v>35097.5</v>
      </c>
      <c r="I30" s="8">
        <f t="shared" si="3"/>
        <v>34497.5</v>
      </c>
      <c r="J30" s="8">
        <f t="shared" si="3"/>
        <v>34497.5</v>
      </c>
      <c r="K30" s="7">
        <f t="shared" si="3"/>
        <v>34497.5</v>
      </c>
      <c r="L30" s="7">
        <f t="shared" si="3"/>
        <v>34657.5</v>
      </c>
      <c r="M30" s="7">
        <f t="shared" si="3"/>
        <v>34657.5</v>
      </c>
      <c r="N30" s="21">
        <f t="shared" si="2"/>
        <v>368467.5</v>
      </c>
    </row>
    <row r="31" spans="1:17" ht="15" customHeight="1" x14ac:dyDescent="0.25">
      <c r="A31" s="2"/>
      <c r="B31" s="5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21"/>
    </row>
    <row r="32" spans="1:17" ht="15" customHeight="1" x14ac:dyDescent="0.25">
      <c r="A32" s="49" t="s">
        <v>23</v>
      </c>
      <c r="B32" s="51"/>
      <c r="C32" s="37"/>
      <c r="D32" s="37"/>
      <c r="E32" s="36"/>
      <c r="F32" s="36"/>
      <c r="G32" s="36"/>
      <c r="H32" s="37"/>
      <c r="I32" s="37"/>
      <c r="J32" s="37"/>
      <c r="K32" s="36"/>
      <c r="L32" s="36"/>
      <c r="M32" s="36"/>
      <c r="N32" s="21"/>
    </row>
    <row r="33" spans="1:14" ht="15" customHeight="1" x14ac:dyDescent="0.25">
      <c r="A33" t="s">
        <v>33</v>
      </c>
      <c r="B33" s="37">
        <v>6750</v>
      </c>
      <c r="C33" s="37">
        <v>6750</v>
      </c>
      <c r="D33" s="37">
        <v>6750</v>
      </c>
      <c r="E33" s="36">
        <v>6750</v>
      </c>
      <c r="F33" s="36">
        <v>6750</v>
      </c>
      <c r="G33" s="36">
        <v>6750</v>
      </c>
      <c r="H33" s="37">
        <v>7875</v>
      </c>
      <c r="I33" s="37">
        <v>7875</v>
      </c>
      <c r="J33" s="37">
        <v>7875</v>
      </c>
      <c r="K33" s="36">
        <v>7875</v>
      </c>
      <c r="L33" s="36">
        <v>7875</v>
      </c>
      <c r="M33" s="36">
        <v>7875</v>
      </c>
      <c r="N33" s="21">
        <f t="shared" si="2"/>
        <v>87750</v>
      </c>
    </row>
    <row r="34" spans="1:14" ht="15" customHeight="1" x14ac:dyDescent="0.25">
      <c r="A34" t="s">
        <v>62</v>
      </c>
      <c r="B34" s="37">
        <f>(((B9+B10)*0.1) / 12)</f>
        <v>316.66666666666669</v>
      </c>
      <c r="C34" s="37">
        <f>(((C9+C10)*0.1) / 12)</f>
        <v>484.16666666666669</v>
      </c>
      <c r="D34" s="37">
        <f>(((D9+D10)*0.1) / 12)</f>
        <v>744.16666666666663</v>
      </c>
      <c r="E34" s="36">
        <f t="shared" ref="E34:M34" si="4">(((E9+E10)*0.1) / 12)</f>
        <v>819.16666666666663</v>
      </c>
      <c r="F34" s="36">
        <f t="shared" si="4"/>
        <v>875</v>
      </c>
      <c r="G34" s="36">
        <f t="shared" si="4"/>
        <v>900.75</v>
      </c>
      <c r="H34" s="37">
        <f t="shared" si="4"/>
        <v>872.91666666666663</v>
      </c>
      <c r="I34" s="37">
        <f t="shared" si="4"/>
        <v>913.33333333333337</v>
      </c>
      <c r="J34" s="37">
        <f t="shared" si="4"/>
        <v>1036.6666666666667</v>
      </c>
      <c r="K34" s="36">
        <f t="shared" si="4"/>
        <v>961.25</v>
      </c>
      <c r="L34" s="36">
        <f t="shared" si="4"/>
        <v>1127.5</v>
      </c>
      <c r="M34" s="36">
        <f t="shared" si="4"/>
        <v>1120</v>
      </c>
      <c r="N34" s="21">
        <f t="shared" si="2"/>
        <v>10171.583333333332</v>
      </c>
    </row>
    <row r="35" spans="1:14" ht="15" customHeight="1" x14ac:dyDescent="0.25">
      <c r="A35" t="s">
        <v>63</v>
      </c>
      <c r="B35" s="37">
        <v>1000</v>
      </c>
      <c r="C35" s="37">
        <v>1000</v>
      </c>
      <c r="D35" s="37">
        <v>1000</v>
      </c>
      <c r="E35" s="36">
        <v>1000</v>
      </c>
      <c r="F35" s="36">
        <v>1000</v>
      </c>
      <c r="G35" s="36">
        <v>1000</v>
      </c>
      <c r="H35" s="37">
        <v>1000</v>
      </c>
      <c r="I35" s="37">
        <v>2000</v>
      </c>
      <c r="J35" s="37">
        <v>2000</v>
      </c>
      <c r="K35" s="36">
        <v>2000</v>
      </c>
      <c r="L35" s="36">
        <v>2000</v>
      </c>
      <c r="M35" s="36">
        <v>2000</v>
      </c>
      <c r="N35" s="21">
        <f t="shared" si="2"/>
        <v>17000</v>
      </c>
    </row>
    <row r="36" spans="1:14" ht="15" customHeight="1" x14ac:dyDescent="0.25">
      <c r="A36" t="s">
        <v>64</v>
      </c>
      <c r="B36" s="37">
        <v>1500</v>
      </c>
      <c r="C36" s="37">
        <v>2200</v>
      </c>
      <c r="D36" s="37">
        <v>0</v>
      </c>
      <c r="E36" s="36">
        <v>0</v>
      </c>
      <c r="F36" s="36">
        <v>4500</v>
      </c>
      <c r="G36" s="36">
        <v>4500</v>
      </c>
      <c r="H36" s="37">
        <v>300</v>
      </c>
      <c r="I36" s="37">
        <v>0</v>
      </c>
      <c r="J36" s="37">
        <v>0</v>
      </c>
      <c r="K36" s="36">
        <v>0</v>
      </c>
      <c r="L36" s="36">
        <v>0</v>
      </c>
      <c r="M36" s="36">
        <v>0</v>
      </c>
      <c r="N36" s="21">
        <f t="shared" si="2"/>
        <v>13000</v>
      </c>
    </row>
    <row r="37" spans="1:14" ht="15" customHeight="1" x14ac:dyDescent="0.25">
      <c r="A37" t="s">
        <v>65</v>
      </c>
      <c r="B37" s="37">
        <v>500</v>
      </c>
      <c r="C37" s="37">
        <v>500</v>
      </c>
      <c r="D37" s="37">
        <v>500</v>
      </c>
      <c r="E37" s="36">
        <v>1000</v>
      </c>
      <c r="F37" s="36">
        <v>1000</v>
      </c>
      <c r="G37" s="36">
        <v>1000</v>
      </c>
      <c r="H37" s="37">
        <v>1000</v>
      </c>
      <c r="I37" s="37">
        <v>1000</v>
      </c>
      <c r="J37" s="37">
        <v>1000</v>
      </c>
      <c r="K37" s="36">
        <v>1000</v>
      </c>
      <c r="L37" s="36">
        <v>1000</v>
      </c>
      <c r="M37" s="36">
        <v>1000</v>
      </c>
      <c r="N37" s="21">
        <f t="shared" si="2"/>
        <v>10500</v>
      </c>
    </row>
    <row r="38" spans="1:14" ht="15" customHeight="1" x14ac:dyDescent="0.25">
      <c r="A38" t="s">
        <v>66</v>
      </c>
      <c r="B38" s="37">
        <v>7500</v>
      </c>
      <c r="C38" s="37">
        <v>450</v>
      </c>
      <c r="D38" s="37">
        <v>0</v>
      </c>
      <c r="E38" s="36">
        <v>0</v>
      </c>
      <c r="F38" s="36">
        <v>5000</v>
      </c>
      <c r="G38" s="36">
        <v>5000</v>
      </c>
      <c r="H38" s="37">
        <v>0</v>
      </c>
      <c r="I38" s="37">
        <v>0</v>
      </c>
      <c r="J38" s="37">
        <v>0</v>
      </c>
      <c r="K38" s="36">
        <v>0</v>
      </c>
      <c r="L38" s="36">
        <v>0</v>
      </c>
      <c r="M38" s="36">
        <v>0</v>
      </c>
      <c r="N38" s="21">
        <f t="shared" si="2"/>
        <v>17950</v>
      </c>
    </row>
    <row r="39" spans="1:14" ht="15" customHeight="1" x14ac:dyDescent="0.25">
      <c r="A39" t="s">
        <v>54</v>
      </c>
      <c r="B39" s="37">
        <v>0</v>
      </c>
      <c r="C39" s="37">
        <v>0</v>
      </c>
      <c r="D39" s="37">
        <v>0</v>
      </c>
      <c r="E39" s="36">
        <v>0</v>
      </c>
      <c r="F39" s="36">
        <v>0</v>
      </c>
      <c r="G39" s="36">
        <v>0</v>
      </c>
      <c r="H39" s="37">
        <v>0</v>
      </c>
      <c r="I39" s="37">
        <v>0</v>
      </c>
      <c r="J39" s="37">
        <v>0</v>
      </c>
      <c r="K39" s="36">
        <v>0</v>
      </c>
      <c r="L39" s="36">
        <v>0</v>
      </c>
      <c r="M39" s="36">
        <v>0</v>
      </c>
      <c r="N39" s="21">
        <f t="shared" si="2"/>
        <v>0</v>
      </c>
    </row>
    <row r="40" spans="1:14" ht="15" customHeight="1" x14ac:dyDescent="0.25">
      <c r="A40" t="s">
        <v>67</v>
      </c>
      <c r="B40" s="37">
        <v>400</v>
      </c>
      <c r="C40" s="37">
        <v>400</v>
      </c>
      <c r="D40" s="37">
        <v>400</v>
      </c>
      <c r="E40" s="36">
        <v>0</v>
      </c>
      <c r="F40" s="36">
        <v>2600</v>
      </c>
      <c r="G40" s="36">
        <v>3250</v>
      </c>
      <c r="H40" s="37">
        <v>300</v>
      </c>
      <c r="I40" s="37">
        <v>300</v>
      </c>
      <c r="J40" s="37">
        <v>300</v>
      </c>
      <c r="K40" s="36">
        <v>300</v>
      </c>
      <c r="L40" s="36">
        <v>300</v>
      </c>
      <c r="M40" s="36">
        <v>300</v>
      </c>
      <c r="N40" s="21">
        <f t="shared" si="2"/>
        <v>8850</v>
      </c>
    </row>
    <row r="41" spans="1:14" ht="15" customHeight="1" x14ac:dyDescent="0.25">
      <c r="B41" s="51"/>
      <c r="C41" s="37"/>
      <c r="D41" s="37"/>
      <c r="E41" s="36"/>
      <c r="F41" s="36"/>
      <c r="G41" s="36"/>
      <c r="H41" s="37"/>
      <c r="I41" s="37"/>
      <c r="J41" s="37"/>
      <c r="K41" s="36"/>
      <c r="L41" s="36"/>
      <c r="M41" s="36"/>
      <c r="N41" s="21"/>
    </row>
    <row r="42" spans="1:14" ht="15" customHeight="1" x14ac:dyDescent="0.25">
      <c r="A42" s="2" t="s">
        <v>30</v>
      </c>
      <c r="B42" s="52">
        <f t="shared" ref="B42:M42" si="5">SUM(B33:B40)</f>
        <v>17966.666666666668</v>
      </c>
      <c r="C42" s="8">
        <f t="shared" si="5"/>
        <v>11784.166666666668</v>
      </c>
      <c r="D42" s="8">
        <f t="shared" si="5"/>
        <v>9394.1666666666679</v>
      </c>
      <c r="E42" s="7">
        <f t="shared" si="5"/>
        <v>9569.1666666666679</v>
      </c>
      <c r="F42" s="7">
        <f t="shared" si="5"/>
        <v>21725</v>
      </c>
      <c r="G42" s="7">
        <f t="shared" si="5"/>
        <v>22400.75</v>
      </c>
      <c r="H42" s="8">
        <f t="shared" si="5"/>
        <v>11347.916666666666</v>
      </c>
      <c r="I42" s="8">
        <f t="shared" si="5"/>
        <v>12088.333333333334</v>
      </c>
      <c r="J42" s="8">
        <f t="shared" si="5"/>
        <v>12211.666666666666</v>
      </c>
      <c r="K42" s="7">
        <f t="shared" si="5"/>
        <v>12136.25</v>
      </c>
      <c r="L42" s="7">
        <f t="shared" si="5"/>
        <v>12302.5</v>
      </c>
      <c r="M42" s="7">
        <f t="shared" si="5"/>
        <v>12295</v>
      </c>
      <c r="N42" s="21">
        <f t="shared" si="2"/>
        <v>165221.58333333334</v>
      </c>
    </row>
    <row r="43" spans="1:14" ht="15" customHeight="1" x14ac:dyDescent="0.25">
      <c r="B43" s="55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21"/>
    </row>
    <row r="44" spans="1:14" ht="15" customHeight="1" x14ac:dyDescent="0.25">
      <c r="A44" s="49" t="s">
        <v>24</v>
      </c>
      <c r="B44" s="51"/>
      <c r="C44" s="37"/>
      <c r="D44" s="37"/>
      <c r="E44" s="36"/>
      <c r="F44" s="36"/>
      <c r="G44" s="36"/>
      <c r="H44" s="37"/>
      <c r="I44" s="37"/>
      <c r="J44" s="37"/>
      <c r="K44" s="36"/>
      <c r="L44" s="36"/>
      <c r="M44" s="36"/>
      <c r="N44" s="21"/>
    </row>
    <row r="45" spans="1:14" ht="15" customHeight="1" x14ac:dyDescent="0.25">
      <c r="A45" t="s">
        <v>33</v>
      </c>
      <c r="B45" s="37">
        <v>24750</v>
      </c>
      <c r="C45" s="37">
        <v>24750</v>
      </c>
      <c r="D45" s="37">
        <v>24750</v>
      </c>
      <c r="E45" s="36">
        <v>24750</v>
      </c>
      <c r="F45" s="36">
        <v>24750</v>
      </c>
      <c r="G45" s="36">
        <v>24750</v>
      </c>
      <c r="H45" s="37">
        <v>36000</v>
      </c>
      <c r="I45" s="37">
        <v>36000</v>
      </c>
      <c r="J45" s="37">
        <v>36000</v>
      </c>
      <c r="K45" s="36">
        <v>36000</v>
      </c>
      <c r="L45" s="36">
        <v>36000</v>
      </c>
      <c r="M45" s="36">
        <v>36000</v>
      </c>
      <c r="N45" s="21">
        <f t="shared" si="2"/>
        <v>364500</v>
      </c>
    </row>
    <row r="46" spans="1:14" ht="15" customHeight="1" x14ac:dyDescent="0.25">
      <c r="A46" s="3" t="s">
        <v>50</v>
      </c>
      <c r="B46" s="37">
        <v>1550</v>
      </c>
      <c r="C46" s="37">
        <v>1550</v>
      </c>
      <c r="D46" s="37">
        <v>1550</v>
      </c>
      <c r="E46" s="36">
        <v>1550</v>
      </c>
      <c r="F46" s="36">
        <v>1550</v>
      </c>
      <c r="G46" s="36">
        <v>1550</v>
      </c>
      <c r="H46" s="37">
        <v>1550</v>
      </c>
      <c r="I46" s="37">
        <v>1550</v>
      </c>
      <c r="J46" s="37">
        <v>1550</v>
      </c>
      <c r="K46" s="36">
        <v>1550</v>
      </c>
      <c r="L46" s="36">
        <v>1550</v>
      </c>
      <c r="M46" s="36">
        <v>1550</v>
      </c>
      <c r="N46" s="21">
        <f t="shared" si="2"/>
        <v>18600</v>
      </c>
    </row>
    <row r="47" spans="1:14" ht="15" customHeight="1" x14ac:dyDescent="0.25">
      <c r="A47" s="3" t="s">
        <v>51</v>
      </c>
      <c r="B47" s="37">
        <v>3079</v>
      </c>
      <c r="C47" s="37">
        <v>3079</v>
      </c>
      <c r="D47" s="37">
        <v>3079</v>
      </c>
      <c r="E47" s="36">
        <v>3079</v>
      </c>
      <c r="F47" s="36">
        <v>3079</v>
      </c>
      <c r="G47" s="36">
        <v>3079</v>
      </c>
      <c r="H47" s="37">
        <v>3079</v>
      </c>
      <c r="I47" s="37">
        <v>3079</v>
      </c>
      <c r="J47" s="37">
        <v>3079</v>
      </c>
      <c r="K47" s="36">
        <v>3079</v>
      </c>
      <c r="L47" s="36">
        <v>3079</v>
      </c>
      <c r="M47" s="36">
        <v>3079</v>
      </c>
      <c r="N47" s="21">
        <f t="shared" si="2"/>
        <v>36948</v>
      </c>
    </row>
    <row r="48" spans="1:14" ht="15" customHeight="1" x14ac:dyDescent="0.25">
      <c r="A48" s="3" t="s">
        <v>52</v>
      </c>
      <c r="B48" s="37">
        <v>250</v>
      </c>
      <c r="C48" s="37">
        <v>250</v>
      </c>
      <c r="D48" s="37">
        <v>250</v>
      </c>
      <c r="E48" s="36">
        <v>400</v>
      </c>
      <c r="F48" s="36">
        <v>250</v>
      </c>
      <c r="G48" s="36">
        <v>250</v>
      </c>
      <c r="H48" s="37">
        <v>250</v>
      </c>
      <c r="I48" s="37">
        <v>250</v>
      </c>
      <c r="J48" s="37">
        <v>250</v>
      </c>
      <c r="K48" s="36">
        <v>250</v>
      </c>
      <c r="L48" s="36">
        <v>250</v>
      </c>
      <c r="M48" s="36">
        <v>250</v>
      </c>
      <c r="N48" s="21">
        <f t="shared" si="2"/>
        <v>3150</v>
      </c>
    </row>
    <row r="49" spans="1:14" ht="15" customHeight="1" x14ac:dyDescent="0.25">
      <c r="A49" s="3" t="s">
        <v>34</v>
      </c>
      <c r="B49" s="37">
        <v>270</v>
      </c>
      <c r="C49" s="37">
        <v>270</v>
      </c>
      <c r="D49" s="37">
        <v>270</v>
      </c>
      <c r="E49" s="36">
        <v>270</v>
      </c>
      <c r="F49" s="36">
        <v>270</v>
      </c>
      <c r="G49" s="36">
        <v>270</v>
      </c>
      <c r="H49" s="37">
        <v>290</v>
      </c>
      <c r="I49" s="37">
        <v>290</v>
      </c>
      <c r="J49" s="37">
        <v>290</v>
      </c>
      <c r="K49" s="36">
        <v>290</v>
      </c>
      <c r="L49" s="36">
        <v>290</v>
      </c>
      <c r="M49" s="36">
        <v>290</v>
      </c>
      <c r="N49" s="21">
        <f t="shared" si="2"/>
        <v>3360</v>
      </c>
    </row>
    <row r="50" spans="1:14" ht="15" customHeight="1" x14ac:dyDescent="0.25">
      <c r="A50" s="3" t="s">
        <v>53</v>
      </c>
      <c r="B50" s="37">
        <v>250</v>
      </c>
      <c r="C50" s="37">
        <v>400</v>
      </c>
      <c r="D50" s="37">
        <v>400</v>
      </c>
      <c r="E50" s="36">
        <v>400</v>
      </c>
      <c r="F50" s="36">
        <v>400</v>
      </c>
      <c r="G50" s="36">
        <v>600</v>
      </c>
      <c r="H50" s="37">
        <v>1000</v>
      </c>
      <c r="I50" s="37">
        <v>1000</v>
      </c>
      <c r="J50" s="37">
        <v>1000</v>
      </c>
      <c r="K50" s="36">
        <v>1000</v>
      </c>
      <c r="L50" s="36">
        <v>1000</v>
      </c>
      <c r="M50" s="36">
        <v>1000</v>
      </c>
      <c r="N50" s="21">
        <f t="shared" si="2"/>
        <v>8450</v>
      </c>
    </row>
    <row r="51" spans="1:14" ht="15" customHeight="1" x14ac:dyDescent="0.25">
      <c r="A51" s="3" t="s">
        <v>54</v>
      </c>
      <c r="B51" s="37">
        <v>0</v>
      </c>
      <c r="C51" s="37">
        <v>0</v>
      </c>
      <c r="D51" s="37">
        <v>0</v>
      </c>
      <c r="E51" s="36">
        <v>0</v>
      </c>
      <c r="F51" s="36">
        <v>0</v>
      </c>
      <c r="G51" s="36">
        <v>0</v>
      </c>
      <c r="H51" s="37">
        <v>0</v>
      </c>
      <c r="I51" s="37">
        <v>0</v>
      </c>
      <c r="J51" s="37">
        <v>0</v>
      </c>
      <c r="K51" s="36">
        <v>0</v>
      </c>
      <c r="L51" s="36">
        <v>0</v>
      </c>
      <c r="M51" s="36">
        <v>0</v>
      </c>
      <c r="N51" s="21">
        <f t="shared" si="2"/>
        <v>0</v>
      </c>
    </row>
    <row r="52" spans="1:14" ht="15" customHeight="1" x14ac:dyDescent="0.25">
      <c r="A52" s="3" t="s">
        <v>55</v>
      </c>
      <c r="B52" s="37">
        <v>600</v>
      </c>
      <c r="C52" s="37">
        <v>600</v>
      </c>
      <c r="D52" s="37">
        <v>600</v>
      </c>
      <c r="E52" s="36">
        <v>0</v>
      </c>
      <c r="F52" s="36">
        <v>0</v>
      </c>
      <c r="G52" s="36">
        <v>0</v>
      </c>
      <c r="H52" s="37">
        <v>600</v>
      </c>
      <c r="I52" s="37">
        <v>0</v>
      </c>
      <c r="J52" s="37">
        <v>0</v>
      </c>
      <c r="K52" s="36">
        <v>0</v>
      </c>
      <c r="L52" s="36">
        <v>0</v>
      </c>
      <c r="M52" s="36">
        <v>0</v>
      </c>
      <c r="N52" s="21">
        <f t="shared" si="2"/>
        <v>2400</v>
      </c>
    </row>
    <row r="53" spans="1:14" ht="15" customHeight="1" x14ac:dyDescent="0.25">
      <c r="A53" s="3" t="s">
        <v>73</v>
      </c>
      <c r="B53" s="37">
        <v>75</v>
      </c>
      <c r="C53" s="37">
        <v>75</v>
      </c>
      <c r="D53" s="37">
        <v>75</v>
      </c>
      <c r="E53" s="36">
        <v>75</v>
      </c>
      <c r="F53" s="36">
        <v>75</v>
      </c>
      <c r="G53" s="36">
        <v>75</v>
      </c>
      <c r="H53" s="37">
        <v>75</v>
      </c>
      <c r="I53" s="37">
        <v>75</v>
      </c>
      <c r="J53" s="37">
        <v>75</v>
      </c>
      <c r="K53" s="36">
        <v>75</v>
      </c>
      <c r="L53" s="36">
        <v>75</v>
      </c>
      <c r="M53" s="36">
        <v>75</v>
      </c>
      <c r="N53" s="21">
        <f t="shared" si="2"/>
        <v>900</v>
      </c>
    </row>
    <row r="54" spans="1:14" ht="15" customHeight="1" x14ac:dyDescent="0.25">
      <c r="A54" s="3" t="s">
        <v>56</v>
      </c>
      <c r="B54" s="37">
        <v>350</v>
      </c>
      <c r="C54" s="37">
        <v>400</v>
      </c>
      <c r="D54" s="37">
        <v>450</v>
      </c>
      <c r="E54" s="36">
        <v>450</v>
      </c>
      <c r="F54" s="36">
        <v>450</v>
      </c>
      <c r="G54" s="36">
        <v>450</v>
      </c>
      <c r="H54" s="37">
        <v>500</v>
      </c>
      <c r="I54" s="37">
        <v>500</v>
      </c>
      <c r="J54" s="37">
        <v>500</v>
      </c>
      <c r="K54" s="36">
        <v>500</v>
      </c>
      <c r="L54" s="36">
        <v>500</v>
      </c>
      <c r="M54" s="36">
        <v>500</v>
      </c>
      <c r="N54" s="21">
        <f t="shared" si="2"/>
        <v>5550</v>
      </c>
    </row>
    <row r="55" spans="1:14" ht="15" customHeight="1" x14ac:dyDescent="0.25">
      <c r="A55" s="3" t="s">
        <v>57</v>
      </c>
      <c r="B55" s="37">
        <v>400</v>
      </c>
      <c r="C55" s="37">
        <v>100</v>
      </c>
      <c r="D55" s="37">
        <v>0</v>
      </c>
      <c r="E55" s="36">
        <v>0</v>
      </c>
      <c r="F55" s="36">
        <v>400</v>
      </c>
      <c r="G55" s="36">
        <v>500</v>
      </c>
      <c r="H55" s="37">
        <v>300</v>
      </c>
      <c r="I55" s="37">
        <v>400</v>
      </c>
      <c r="J55" s="37">
        <v>400</v>
      </c>
      <c r="K55" s="36">
        <v>400</v>
      </c>
      <c r="L55" s="36">
        <v>400</v>
      </c>
      <c r="M55" s="36">
        <v>400</v>
      </c>
      <c r="N55" s="21">
        <f t="shared" si="2"/>
        <v>3700</v>
      </c>
    </row>
    <row r="56" spans="1:14" ht="15" customHeight="1" x14ac:dyDescent="0.25">
      <c r="A56" s="3" t="s">
        <v>58</v>
      </c>
      <c r="B56" s="37">
        <v>800</v>
      </c>
      <c r="C56" s="37">
        <v>800</v>
      </c>
      <c r="D56" s="37">
        <v>800</v>
      </c>
      <c r="E56" s="36">
        <v>800</v>
      </c>
      <c r="F56" s="36">
        <v>800</v>
      </c>
      <c r="G56" s="36">
        <v>800</v>
      </c>
      <c r="H56" s="37">
        <v>800</v>
      </c>
      <c r="I56" s="37">
        <v>800</v>
      </c>
      <c r="J56" s="37">
        <v>800</v>
      </c>
      <c r="K56" s="36">
        <v>800</v>
      </c>
      <c r="L56" s="36">
        <v>800</v>
      </c>
      <c r="M56" s="36">
        <v>800</v>
      </c>
      <c r="N56" s="21">
        <f t="shared" si="2"/>
        <v>9600</v>
      </c>
    </row>
    <row r="57" spans="1:14" ht="15" customHeight="1" x14ac:dyDescent="0.25">
      <c r="A57" s="3" t="s">
        <v>59</v>
      </c>
      <c r="B57" s="37">
        <v>0</v>
      </c>
      <c r="C57" s="37">
        <v>200</v>
      </c>
      <c r="D57" s="37">
        <v>200</v>
      </c>
      <c r="E57" s="36">
        <v>0</v>
      </c>
      <c r="F57" s="36">
        <v>3000</v>
      </c>
      <c r="G57" s="36">
        <v>3000</v>
      </c>
      <c r="H57" s="37">
        <v>0</v>
      </c>
      <c r="I57" s="37">
        <v>0</v>
      </c>
      <c r="J57" s="37">
        <v>0</v>
      </c>
      <c r="K57" s="36">
        <v>0</v>
      </c>
      <c r="L57" s="36">
        <v>0</v>
      </c>
      <c r="M57" s="36">
        <v>0</v>
      </c>
      <c r="N57" s="21">
        <f t="shared" si="2"/>
        <v>6400</v>
      </c>
    </row>
    <row r="58" spans="1:14" ht="15" customHeight="1" x14ac:dyDescent="0.25">
      <c r="A58" s="3" t="s">
        <v>75</v>
      </c>
      <c r="B58" s="37">
        <v>1000</v>
      </c>
      <c r="C58" s="37">
        <v>1000</v>
      </c>
      <c r="D58" s="37">
        <v>1000</v>
      </c>
      <c r="E58" s="36">
        <v>2500</v>
      </c>
      <c r="F58" s="36">
        <v>2500</v>
      </c>
      <c r="G58" s="36">
        <v>2500</v>
      </c>
      <c r="H58" s="37">
        <v>2500</v>
      </c>
      <c r="I58" s="37">
        <v>2500</v>
      </c>
      <c r="J58" s="37">
        <v>2500</v>
      </c>
      <c r="K58" s="36">
        <v>2500</v>
      </c>
      <c r="L58" s="36">
        <v>2500</v>
      </c>
      <c r="M58" s="36">
        <v>2500</v>
      </c>
      <c r="N58" s="21">
        <f t="shared" si="2"/>
        <v>25500</v>
      </c>
    </row>
    <row r="59" spans="1:14" ht="15" customHeight="1" x14ac:dyDescent="0.25">
      <c r="A59" s="2" t="s">
        <v>31</v>
      </c>
      <c r="B59" s="52">
        <f t="shared" ref="B59:M59" si="6">SUM(B45:B58)</f>
        <v>33374</v>
      </c>
      <c r="C59" s="8">
        <f t="shared" si="6"/>
        <v>33474</v>
      </c>
      <c r="D59" s="8">
        <f t="shared" si="6"/>
        <v>33424</v>
      </c>
      <c r="E59" s="7">
        <f t="shared" si="6"/>
        <v>34274</v>
      </c>
      <c r="F59" s="7">
        <f t="shared" si="6"/>
        <v>37524</v>
      </c>
      <c r="G59" s="7">
        <f t="shared" si="6"/>
        <v>37824</v>
      </c>
      <c r="H59" s="8">
        <f t="shared" si="6"/>
        <v>46944</v>
      </c>
      <c r="I59" s="8">
        <f t="shared" si="6"/>
        <v>46444</v>
      </c>
      <c r="J59" s="8">
        <f t="shared" si="6"/>
        <v>46444</v>
      </c>
      <c r="K59" s="7">
        <f t="shared" si="6"/>
        <v>46444</v>
      </c>
      <c r="L59" s="7">
        <f t="shared" si="6"/>
        <v>46444</v>
      </c>
      <c r="M59" s="7">
        <f t="shared" si="6"/>
        <v>46444</v>
      </c>
      <c r="N59" s="21">
        <f t="shared" si="2"/>
        <v>489058</v>
      </c>
    </row>
    <row r="60" spans="1:14" ht="15" customHeight="1" x14ac:dyDescent="0.25">
      <c r="B60" s="53"/>
      <c r="C60" s="43"/>
      <c r="D60" s="43"/>
      <c r="E60" s="42"/>
      <c r="F60" s="42"/>
      <c r="G60" s="42"/>
      <c r="H60" s="43"/>
      <c r="I60" s="43"/>
      <c r="J60" s="43"/>
      <c r="K60" s="42"/>
      <c r="L60" s="42"/>
      <c r="M60" s="42"/>
      <c r="N60" s="21"/>
    </row>
    <row r="61" spans="1:14" ht="15" customHeight="1" x14ac:dyDescent="0.25">
      <c r="A61" s="2" t="s">
        <v>25</v>
      </c>
      <c r="B61" s="54">
        <f t="shared" ref="B61:M61" si="7" xml:space="preserve"> SUM(B59,B42,B30)</f>
        <v>70570.666666666672</v>
      </c>
      <c r="C61" s="46">
        <f t="shared" si="7"/>
        <v>69690.666666666672</v>
      </c>
      <c r="D61" s="46">
        <f t="shared" si="7"/>
        <v>72373.166666666672</v>
      </c>
      <c r="E61" s="45">
        <f t="shared" si="7"/>
        <v>72958.166666666672</v>
      </c>
      <c r="F61" s="45">
        <f t="shared" si="7"/>
        <v>88364</v>
      </c>
      <c r="G61" s="45">
        <f t="shared" si="7"/>
        <v>89339.75</v>
      </c>
      <c r="H61" s="46">
        <f t="shared" si="7"/>
        <v>93389.416666666657</v>
      </c>
      <c r="I61" s="46">
        <f t="shared" si="7"/>
        <v>93029.833333333343</v>
      </c>
      <c r="J61" s="46">
        <f t="shared" si="7"/>
        <v>93153.166666666657</v>
      </c>
      <c r="K61" s="45">
        <f t="shared" si="7"/>
        <v>93077.75</v>
      </c>
      <c r="L61" s="45">
        <f t="shared" si="7"/>
        <v>93404</v>
      </c>
      <c r="M61" s="45">
        <f t="shared" si="7"/>
        <v>93396.5</v>
      </c>
      <c r="N61" s="21">
        <f t="shared" si="2"/>
        <v>1022747.0833333334</v>
      </c>
    </row>
    <row r="62" spans="1:14" ht="15" customHeight="1" x14ac:dyDescent="0.25">
      <c r="A62" s="2"/>
      <c r="B62" s="39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21"/>
    </row>
    <row r="63" spans="1:14" ht="15" customHeight="1" x14ac:dyDescent="0.25">
      <c r="B63" s="39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22" t="s">
        <v>77</v>
      </c>
    </row>
    <row r="64" spans="1:14" ht="15" customHeight="1" x14ac:dyDescent="0.25">
      <c r="A64" s="2" t="s">
        <v>26</v>
      </c>
      <c r="B64" s="62">
        <f t="shared" ref="B64:N64" si="8">SUM(B17-B61)</f>
        <v>-14170.666666666672</v>
      </c>
      <c r="C64" s="63">
        <f t="shared" si="8"/>
        <v>21739.333333333328</v>
      </c>
      <c r="D64" s="63">
        <f t="shared" si="8"/>
        <v>72186.833333333328</v>
      </c>
      <c r="E64" s="63">
        <f t="shared" si="8"/>
        <v>83291.833333333328</v>
      </c>
      <c r="F64" s="63">
        <f t="shared" si="8"/>
        <v>78786</v>
      </c>
      <c r="G64" s="63">
        <f t="shared" si="8"/>
        <v>84360.25</v>
      </c>
      <c r="H64" s="63">
        <f t="shared" si="8"/>
        <v>73710.583333333343</v>
      </c>
      <c r="I64" s="63">
        <f t="shared" si="8"/>
        <v>82870.166666666657</v>
      </c>
      <c r="J64" s="63">
        <f t="shared" si="8"/>
        <v>102096.83333333334</v>
      </c>
      <c r="K64" s="63">
        <f t="shared" si="8"/>
        <v>97952.25</v>
      </c>
      <c r="L64" s="63">
        <f t="shared" si="8"/>
        <v>123696</v>
      </c>
      <c r="M64" s="63">
        <f t="shared" si="8"/>
        <v>128853.5</v>
      </c>
      <c r="N64" s="60">
        <f t="shared" si="8"/>
        <v>935372.91666666663</v>
      </c>
    </row>
    <row r="65" spans="1:14" ht="15" customHeight="1" x14ac:dyDescent="0.25">
      <c r="A65" s="2" t="s">
        <v>27</v>
      </c>
      <c r="B65" s="64"/>
      <c r="C65" s="65">
        <f t="shared" ref="C65:J65" si="9">SUM(B64+C64)</f>
        <v>7568.666666666657</v>
      </c>
      <c r="D65" s="65">
        <f t="shared" si="9"/>
        <v>93926.166666666657</v>
      </c>
      <c r="E65" s="65">
        <f t="shared" si="9"/>
        <v>155478.66666666666</v>
      </c>
      <c r="F65" s="65">
        <f t="shared" si="9"/>
        <v>162077.83333333331</v>
      </c>
      <c r="G65" s="65">
        <f t="shared" si="9"/>
        <v>163146.25</v>
      </c>
      <c r="H65" s="65">
        <f t="shared" si="9"/>
        <v>158070.83333333334</v>
      </c>
      <c r="I65" s="65">
        <f t="shared" si="9"/>
        <v>156580.75</v>
      </c>
      <c r="J65" s="65">
        <f t="shared" si="9"/>
        <v>184967</v>
      </c>
      <c r="K65" s="65">
        <f>J64+K64</f>
        <v>200049.08333333334</v>
      </c>
      <c r="L65" s="65">
        <f>SUM(K64+L64)</f>
        <v>221648.25</v>
      </c>
      <c r="M65" s="65">
        <f>SUM(L64+M64)</f>
        <v>252549.5</v>
      </c>
      <c r="N65" s="61"/>
    </row>
  </sheetData>
  <mergeCells count="3">
    <mergeCell ref="A2:O2"/>
    <mergeCell ref="A3:O3"/>
    <mergeCell ref="A4:O4"/>
  </mergeCells>
  <pageMargins left="0.7" right="0.7" top="0.75" bottom="0.75" header="0.3" footer="0.3"/>
  <pageSetup orientation="portrait" horizontalDpi="300" verticalDpi="300" r:id="rId1"/>
  <ignoredErrors>
    <ignoredError sqref="K65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 Payung</dc:creator>
  <cp:lastModifiedBy>Riley Payung</cp:lastModifiedBy>
  <dcterms:created xsi:type="dcterms:W3CDTF">2020-04-21T12:20:24Z</dcterms:created>
  <dcterms:modified xsi:type="dcterms:W3CDTF">2020-04-23T22:20:56Z</dcterms:modified>
</cp:coreProperties>
</file>