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workbookProtection lockStructure="1"/>
  <bookViews>
    <workbookView xWindow="0" yWindow="45" windowWidth="9285" windowHeight="8955"/>
  </bookViews>
  <sheets>
    <sheet name="Progress Report Evaluation" sheetId="4" r:id="rId1"/>
    <sheet name="Progress Report Checklist" sheetId="6" r:id="rId2"/>
    <sheet name="Organization Progress Report" sheetId="7" r:id="rId3"/>
  </sheets>
  <definedNames>
    <definedName name="_xlnm.Print_Area" localSheetId="0">'Progress Report Evaluation'!$A$1:$F$76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6"/>
  <c r="D19"/>
  <c r="D20"/>
  <c r="D18"/>
  <c r="D16"/>
  <c r="D28"/>
  <c r="D29"/>
  <c r="D30"/>
  <c r="D31"/>
  <c r="D32"/>
  <c r="D33"/>
  <c r="D34"/>
  <c r="D36"/>
  <c r="D37"/>
  <c r="D38"/>
  <c r="D39"/>
  <c r="D40"/>
  <c r="D41"/>
  <c r="D42"/>
  <c r="D43"/>
  <c r="D44"/>
  <c r="D45"/>
  <c r="D47"/>
  <c r="D48"/>
  <c r="D49"/>
  <c r="D50"/>
  <c r="D51"/>
  <c r="D52"/>
  <c r="D53"/>
  <c r="D54"/>
  <c r="D17"/>
  <c r="D21"/>
  <c r="D23"/>
  <c r="D24"/>
  <c r="D25"/>
  <c r="D26"/>
  <c r="C13"/>
  <c r="C12"/>
  <c r="C11"/>
  <c r="C10"/>
  <c r="C9"/>
  <c r="C8"/>
  <c r="C7"/>
  <c r="C58" i="4"/>
  <c r="C32"/>
  <c r="C31"/>
  <c r="C20"/>
  <c r="D54"/>
  <c r="C62"/>
  <c r="C21"/>
  <c r="C23"/>
  <c r="C24"/>
  <c r="C25"/>
  <c r="C27"/>
  <c r="C28"/>
  <c r="C29"/>
  <c r="C30"/>
  <c r="C33"/>
  <c r="C35"/>
  <c r="C36"/>
  <c r="C37"/>
  <c r="C39"/>
  <c r="C40"/>
  <c r="C41"/>
  <c r="C43"/>
  <c r="C45"/>
  <c r="C42"/>
  <c r="C53"/>
  <c r="C51"/>
  <c r="C52"/>
  <c r="C50"/>
  <c r="C48"/>
  <c r="C47"/>
  <c r="C18"/>
  <c r="C19"/>
  <c r="C17"/>
  <c r="C60"/>
  <c r="C61"/>
  <c r="C63"/>
  <c r="C64"/>
  <c r="C65"/>
  <c r="C59"/>
  <c r="C57"/>
  <c r="C49"/>
  <c r="C16"/>
  <c r="C38"/>
  <c r="C34"/>
  <c r="D67"/>
  <c r="C46"/>
  <c r="C44"/>
  <c r="C26"/>
  <c r="C22"/>
  <c r="C54"/>
  <c r="C67"/>
  <c r="C68"/>
</calcChain>
</file>

<file path=xl/comments1.xml><?xml version="1.0" encoding="utf-8"?>
<comments xmlns="http://schemas.openxmlformats.org/spreadsheetml/2006/main">
  <authors>
    <author>Fernando Vega</author>
  </authors>
  <commentList>
    <comment ref="A42" authorId="0">
      <text>
        <r>
          <rPr>
            <b/>
            <sz val="8"/>
            <color indexed="81"/>
            <rFont val="Tahoma"/>
            <family val="2"/>
          </rPr>
          <t>Fernando Vega:</t>
        </r>
        <r>
          <rPr>
            <sz val="8"/>
            <color indexed="81"/>
            <rFont val="Tahoma"/>
            <family val="2"/>
          </rPr>
          <t xml:space="preserve">
This field is optional. Leave blank when not applicable</t>
        </r>
      </text>
    </comment>
    <comment ref="A53" authorId="0">
      <text>
        <r>
          <rPr>
            <b/>
            <sz val="8"/>
            <color indexed="81"/>
            <rFont val="Tahoma"/>
            <family val="2"/>
          </rPr>
          <t>Fernando Vega:</t>
        </r>
        <r>
          <rPr>
            <sz val="8"/>
            <color indexed="81"/>
            <rFont val="Tahoma"/>
            <family val="2"/>
          </rPr>
          <t xml:space="preserve">
This field is optional. Leave blank when not applicable</t>
        </r>
      </text>
    </comment>
  </commentList>
</comments>
</file>

<file path=xl/sharedStrings.xml><?xml version="1.0" encoding="utf-8"?>
<sst xmlns="http://schemas.openxmlformats.org/spreadsheetml/2006/main" count="266" uniqueCount="140">
  <si>
    <t>University of Puerto Rico - Mayagüez Campus</t>
  </si>
  <si>
    <t>School of Engineering</t>
  </si>
  <si>
    <t>Department of Electrical and Computer Engineering</t>
  </si>
  <si>
    <t>Progress Report Evaluation</t>
  </si>
  <si>
    <t>Course</t>
  </si>
  <si>
    <t>Section</t>
  </si>
  <si>
    <t>Semester</t>
  </si>
  <si>
    <t>Date</t>
  </si>
  <si>
    <t>Name of Team</t>
  </si>
  <si>
    <t>Name of Evaluator</t>
  </si>
  <si>
    <t>Presentation Title</t>
  </si>
  <si>
    <t>Category</t>
  </si>
  <si>
    <t>Point Value [0..5]</t>
  </si>
  <si>
    <t>% Weight</t>
  </si>
  <si>
    <t>Comments</t>
  </si>
  <si>
    <t>Presents the organization of the report</t>
  </si>
  <si>
    <t>Analizes current status with regard to proposed timeline</t>
  </si>
  <si>
    <t>Lists and describes what has been completed or achieved</t>
  </si>
  <si>
    <t>Explains and justifies any delays or changes in the timeline</t>
  </si>
  <si>
    <t>Budget Analysis</t>
  </si>
  <si>
    <t>Technical Plan</t>
  </si>
  <si>
    <t>Future work</t>
  </si>
  <si>
    <t>Describes next tasks/phases considering current status</t>
  </si>
  <si>
    <t>Bibliographic References</t>
  </si>
  <si>
    <t>Uses biblographic references in the report body</t>
  </si>
  <si>
    <t>Appendices</t>
  </si>
  <si>
    <t>Included appendices for additional information not suitable for the body of the report</t>
  </si>
  <si>
    <t>Subtotal</t>
  </si>
  <si>
    <t>Overall Document form and style</t>
  </si>
  <si>
    <t>Progress report has a professional style and presentation</t>
  </si>
  <si>
    <t>Uses adequate language and vocabulary variety</t>
  </si>
  <si>
    <t>Uses argumentation or bibliographic references to support statements</t>
  </si>
  <si>
    <t>Document is clear and concise</t>
  </si>
  <si>
    <t>Point value scale</t>
  </si>
  <si>
    <t>Total out of 5</t>
  </si>
  <si>
    <t>Total in percentage</t>
  </si>
  <si>
    <t>Student Outcome</t>
  </si>
  <si>
    <t>Summarizes problem description and project objectives considering current status</t>
  </si>
  <si>
    <t>Summarizes deliverables and products up to this date as they relate to objectives achievement</t>
  </si>
  <si>
    <t>Summarizes delays, difficulties and problems up to this date, and contingency measures necessary to overcome them</t>
  </si>
  <si>
    <t>Executive summary (maximum length 1 page)</t>
  </si>
  <si>
    <t>Summarizes projected expenditure in budget with actual expenditure up to this date</t>
  </si>
  <si>
    <t>Presents and analizes any new literature or aspects of the project that have arisen after the proposal</t>
  </si>
  <si>
    <t>Reexamines problem description and project objectives considering current status</t>
  </si>
  <si>
    <t>Progress</t>
  </si>
  <si>
    <t>When delayed, presents corrective measures taken or a realistic contingency plan to complete the project on time</t>
  </si>
  <si>
    <t>Describes and analizes current expenditure on components, parts, software licencies and other system resources, and compares them to the budget justifying any discrepancies</t>
  </si>
  <si>
    <t>Describes and analyzes current expenditure on personnel, consulting and other resources, and compares them to the budget justifying any discrepancies</t>
  </si>
  <si>
    <t>Summarizes current status of expenditures and expectations for the remaining of the project</t>
  </si>
  <si>
    <t>Present progress in the design with technical diagrams and description of system components (Appendices are required for calculations, and detailed documentation diagrams and descriptions)</t>
  </si>
  <si>
    <t>Analyzes and justifies any departures with respect to original plan</t>
  </si>
  <si>
    <t>Presents and describes system architecture</t>
  </si>
  <si>
    <t>Presents progress in implementation using snapshots or other evidences (Use appendices for details when necessary)</t>
  </si>
  <si>
    <t>Presents and describes design alternatives, and justifies all the choices made (Use appendices for details when necessary)</t>
  </si>
  <si>
    <t>Yes</t>
  </si>
  <si>
    <t>No</t>
  </si>
  <si>
    <t>Point value scale for binary choices</t>
  </si>
  <si>
    <t>Concise and clear</t>
  </si>
  <si>
    <t>Point value scale for ternary choices</t>
  </si>
  <si>
    <t>Information missing altogether</t>
  </si>
  <si>
    <t>Wordy but complete</t>
  </si>
  <si>
    <t>Superficial</t>
  </si>
  <si>
    <t>Incomplete or fragmentary</t>
  </si>
  <si>
    <t>Very vague</t>
  </si>
  <si>
    <t>Assessment</t>
  </si>
  <si>
    <t>Lists all the bibliographic references in a section of the report</t>
  </si>
  <si>
    <t>Includes at least one appendix with the detailed technical specifications of the system and all its modules (hardware and software)</t>
  </si>
  <si>
    <t>Includes at least one appendix with detailed design calculations and all the necessary design diagrams (harware and software)</t>
  </si>
  <si>
    <t>Introduction</t>
  </si>
  <si>
    <t>Title page has university, department, title, logo, names and date</t>
  </si>
  <si>
    <t>Document is well organized and includes a table of contents; TOC has members responsible for writing each section</t>
  </si>
  <si>
    <t>Document has an appropriate composition sytle</t>
  </si>
  <si>
    <t>Documents uses correct grammar</t>
  </si>
  <si>
    <t>Summarizes approach or methodology for work remaining in the project</t>
  </si>
  <si>
    <t>Lists and describes what has not been completed or has not started with regard to the proposed timeline</t>
  </si>
  <si>
    <t>Progress (You may complement this section with appendix for lengthy details)</t>
  </si>
  <si>
    <t>Budget Analysis (You may complement this section with appendix for lengthy details)</t>
  </si>
  <si>
    <t>Technical Plan (You may complement this section with appendix for lengthy details)</t>
  </si>
  <si>
    <t>Includes at least one appendix with specification of interfaces among modules of system, and between system and external systems (hardware and software)</t>
  </si>
  <si>
    <t>Links or refers to up-to-date Gantt chart (MS Project file)</t>
  </si>
  <si>
    <t>Gantt Chart shows percent completion for each task</t>
  </si>
  <si>
    <t>Not consistent</t>
  </si>
  <si>
    <t>Progress Report Checklist</t>
  </si>
  <si>
    <t>Budget Analysis and Justification</t>
  </si>
  <si>
    <t xml:space="preserve">Technical Plan </t>
  </si>
  <si>
    <t>Presents system design overview</t>
  </si>
  <si>
    <t>Presents system conceptual design (how it will look like)</t>
  </si>
  <si>
    <t>HARDWARE</t>
  </si>
  <si>
    <t>Presents hardware design block diagram</t>
  </si>
  <si>
    <t>Presents hardware detailed schematics</t>
  </si>
  <si>
    <t>PresentsDesign overview specs</t>
  </si>
  <si>
    <t>Presents Design justification</t>
  </si>
  <si>
    <t>Presents Power requirements</t>
  </si>
  <si>
    <t>Presents Firmware routines/flowcharts</t>
  </si>
  <si>
    <t>Presents Progress assessment in  hardware design</t>
  </si>
  <si>
    <t>SOFTWARE</t>
  </si>
  <si>
    <t>Presents software architecture</t>
  </si>
  <si>
    <t>Presents component description</t>
  </si>
  <si>
    <t>Presents User Interfase</t>
  </si>
  <si>
    <t>Presents software progress assessment</t>
  </si>
  <si>
    <t>Presents Class Diagrams</t>
  </si>
  <si>
    <t>Presents software design justifications</t>
  </si>
  <si>
    <t>Presents communication interfaces</t>
  </si>
  <si>
    <t>Schedule/Gantt</t>
  </si>
  <si>
    <t>Bibliography</t>
  </si>
  <si>
    <t>Check</t>
  </si>
  <si>
    <r>
      <t xml:space="preserve">Required (Mark </t>
    </r>
    <r>
      <rPr>
        <b/>
        <i/>
        <sz val="14"/>
        <rFont val="Arial"/>
        <family val="2"/>
      </rPr>
      <t>only</t>
    </r>
    <r>
      <rPr>
        <b/>
        <sz val="14"/>
        <rFont val="Arial"/>
        <family val="2"/>
      </rPr>
      <t xml:space="preserve"> if required in your project)</t>
    </r>
  </si>
  <si>
    <t>R</t>
  </si>
  <si>
    <t>Detailed System Specifications</t>
  </si>
  <si>
    <t>Interfaces Specifications</t>
  </si>
  <si>
    <t>Detailed Design Calculations and Diagrams</t>
  </si>
  <si>
    <t>Optional Appendix (Type the title here)</t>
  </si>
  <si>
    <t>OK</t>
  </si>
  <si>
    <t>Title page</t>
  </si>
  <si>
    <t>Table of Contents</t>
  </si>
  <si>
    <t>Table of Figures</t>
  </si>
  <si>
    <t>Table of Contents (with names of section authors)</t>
  </si>
  <si>
    <t>Optional Tables (Type the title here)</t>
  </si>
  <si>
    <t>Optional Table of Figures</t>
  </si>
  <si>
    <t>Executive summary (One page only)</t>
  </si>
  <si>
    <t>Max length in pages</t>
  </si>
  <si>
    <t>Executive Summary</t>
  </si>
  <si>
    <t>Other type of Table of contents</t>
  </si>
  <si>
    <t>Body of Report</t>
  </si>
  <si>
    <t>Future Work</t>
  </si>
  <si>
    <t>Appendix Specifications</t>
  </si>
  <si>
    <t>Appendix Interfaces</t>
  </si>
  <si>
    <t>Appendix Design Calculations &amp; Diagrams</t>
  </si>
  <si>
    <t>Other Appendices</t>
  </si>
  <si>
    <t>Presentation</t>
  </si>
  <si>
    <t>1 Page</t>
  </si>
  <si>
    <t>No Number</t>
  </si>
  <si>
    <t>Type of page numbering</t>
  </si>
  <si>
    <t>Lower case roman numbers (i, ii, iii, iv, …)</t>
  </si>
  <si>
    <t>15 Pages</t>
  </si>
  <si>
    <t>Arabic numbers (1, 2, 3, …, 15)</t>
  </si>
  <si>
    <t>Organization of Progress Report</t>
  </si>
  <si>
    <t>Arabic numbers (16, …)</t>
  </si>
  <si>
    <t>Appendix letter followed by arabic number starting in 1 (Example A-1, A-2, …, B-1, B-2, ...)</t>
  </si>
  <si>
    <t>Do not include this title or page</t>
  </si>
</sst>
</file>

<file path=xl/styles.xml><?xml version="1.0" encoding="utf-8"?>
<styleSheet xmlns="http://schemas.openxmlformats.org/spreadsheetml/2006/main">
  <numFmts count="1">
    <numFmt numFmtId="164" formatCode="0.0%"/>
  </numFmts>
  <fonts count="18">
    <font>
      <sz val="10"/>
      <name val="Arial"/>
    </font>
    <font>
      <sz val="8"/>
      <name val="Arial"/>
    </font>
    <font>
      <b/>
      <sz val="16"/>
      <color indexed="58"/>
      <name val="Times New Roman"/>
      <family val="1"/>
    </font>
    <font>
      <b/>
      <sz val="14"/>
      <color indexed="5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Times New Roman"/>
      <family val="1"/>
    </font>
    <font>
      <b/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4"/>
      <name val="Arial"/>
      <family val="2"/>
    </font>
    <font>
      <sz val="10"/>
      <color rgb="FFFF0000"/>
      <name val="Arial"/>
      <family val="2"/>
    </font>
    <font>
      <sz val="14"/>
      <name val="Times New Roman"/>
      <family val="1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0"/>
      </patternFill>
    </fill>
    <fill>
      <patternFill patternType="lightDown">
        <bgColor auto="1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41">
    <xf numFmtId="0" fontId="0" fillId="0" borderId="0" xfId="0"/>
    <xf numFmtId="0" fontId="4" fillId="0" borderId="0" xfId="0" applyFont="1" applyAlignment="1">
      <alignment horizontal="right"/>
    </xf>
    <xf numFmtId="0" fontId="0" fillId="0" borderId="0" xfId="0" applyBorder="1" applyAlignment="1"/>
    <xf numFmtId="0" fontId="5" fillId="2" borderId="0" xfId="0" applyFont="1" applyFill="1" applyAlignment="1">
      <alignment wrapText="1"/>
    </xf>
    <xf numFmtId="9" fontId="7" fillId="0" borderId="1" xfId="0" applyNumberFormat="1" applyFont="1" applyBorder="1"/>
    <xf numFmtId="0" fontId="0" fillId="0" borderId="1" xfId="0" applyBorder="1"/>
    <xf numFmtId="0" fontId="6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left" wrapText="1" indent="2"/>
    </xf>
    <xf numFmtId="0" fontId="6" fillId="0" borderId="1" xfId="0" applyFont="1" applyFill="1" applyBorder="1" applyAlignment="1">
      <alignment horizontal="left" wrapText="1" indent="1"/>
    </xf>
    <xf numFmtId="0" fontId="9" fillId="0" borderId="1" xfId="0" applyFont="1" applyFill="1" applyBorder="1" applyAlignment="1">
      <alignment horizontal="left" wrapText="1" indent="2"/>
    </xf>
    <xf numFmtId="0" fontId="5" fillId="2" borderId="1" xfId="0" applyFont="1" applyFill="1" applyBorder="1" applyAlignment="1">
      <alignment wrapText="1"/>
    </xf>
    <xf numFmtId="9" fontId="4" fillId="0" borderId="1" xfId="0" applyNumberFormat="1" applyFont="1" applyBorder="1" applyAlignment="1">
      <alignment horizontal="left" indent="1"/>
    </xf>
    <xf numFmtId="0" fontId="0" fillId="0" borderId="1" xfId="0" applyFill="1" applyBorder="1"/>
    <xf numFmtId="0" fontId="6" fillId="0" borderId="0" xfId="0" applyFont="1" applyAlignment="1">
      <alignment horizontal="left" wrapText="1"/>
    </xf>
    <xf numFmtId="9" fontId="7" fillId="0" borderId="0" xfId="0" applyNumberFormat="1" applyFont="1"/>
    <xf numFmtId="0" fontId="7" fillId="0" borderId="0" xfId="0" applyFont="1"/>
    <xf numFmtId="0" fontId="4" fillId="0" borderId="0" xfId="0" applyFont="1"/>
    <xf numFmtId="0" fontId="4" fillId="0" borderId="1" xfId="0" applyFont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0" fillId="0" borderId="1" xfId="0" applyBorder="1" applyProtection="1">
      <protection locked="0"/>
    </xf>
    <xf numFmtId="0" fontId="7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left" indent="1"/>
      <protection locked="0"/>
    </xf>
    <xf numFmtId="0" fontId="0" fillId="0" borderId="5" xfId="0" applyBorder="1"/>
    <xf numFmtId="0" fontId="0" fillId="0" borderId="4" xfId="0" applyBorder="1" applyAlignment="1"/>
    <xf numFmtId="0" fontId="4" fillId="0" borderId="1" xfId="0" applyFont="1" applyBorder="1" applyAlignment="1"/>
    <xf numFmtId="0" fontId="10" fillId="0" borderId="1" xfId="0" applyFont="1" applyBorder="1" applyAlignment="1"/>
    <xf numFmtId="0" fontId="6" fillId="3" borderId="1" xfId="0" applyFont="1" applyFill="1" applyBorder="1" applyAlignment="1">
      <alignment horizontal="left" wrapText="1" indent="1"/>
    </xf>
    <xf numFmtId="0" fontId="7" fillId="4" borderId="0" xfId="0" applyFont="1" applyFill="1"/>
    <xf numFmtId="0" fontId="4" fillId="4" borderId="1" xfId="0" applyFont="1" applyFill="1" applyBorder="1" applyAlignment="1">
      <alignment horizontal="left" indent="1"/>
    </xf>
    <xf numFmtId="0" fontId="0" fillId="0" borderId="0" xfId="0" applyProtection="1">
      <protection locked="0"/>
    </xf>
    <xf numFmtId="0" fontId="0" fillId="3" borderId="1" xfId="0" applyFill="1" applyBorder="1"/>
    <xf numFmtId="9" fontId="7" fillId="3" borderId="1" xfId="0" applyNumberFormat="1" applyFont="1" applyFill="1" applyBorder="1"/>
    <xf numFmtId="0" fontId="5" fillId="2" borderId="0" xfId="0" applyFont="1" applyFill="1" applyAlignment="1" applyProtection="1">
      <alignment wrapText="1"/>
    </xf>
    <xf numFmtId="2" fontId="7" fillId="0" borderId="1" xfId="0" applyNumberFormat="1" applyFont="1" applyBorder="1" applyProtection="1"/>
    <xf numFmtId="0" fontId="0" fillId="0" borderId="1" xfId="0" applyBorder="1" applyProtection="1"/>
    <xf numFmtId="0" fontId="0" fillId="0" borderId="0" xfId="0" applyProtection="1"/>
    <xf numFmtId="0" fontId="5" fillId="2" borderId="1" xfId="0" applyFont="1" applyFill="1" applyBorder="1" applyAlignment="1" applyProtection="1">
      <alignment wrapText="1"/>
    </xf>
    <xf numFmtId="2" fontId="4" fillId="0" borderId="1" xfId="0" applyNumberFormat="1" applyFont="1" applyBorder="1" applyAlignment="1" applyProtection="1">
      <alignment horizontal="right"/>
    </xf>
    <xf numFmtId="2" fontId="7" fillId="0" borderId="0" xfId="0" applyNumberFormat="1" applyFont="1" applyProtection="1"/>
    <xf numFmtId="164" fontId="4" fillId="0" borderId="0" xfId="0" applyNumberFormat="1" applyFont="1" applyProtection="1"/>
    <xf numFmtId="0" fontId="9" fillId="0" borderId="1" xfId="0" applyFont="1" applyBorder="1" applyAlignment="1" applyProtection="1">
      <alignment horizontal="left" wrapText="1" indent="2"/>
      <protection locked="0"/>
    </xf>
    <xf numFmtId="0" fontId="9" fillId="0" borderId="1" xfId="0" applyFont="1" applyFill="1" applyBorder="1" applyAlignment="1" applyProtection="1">
      <alignment horizontal="left" wrapText="1" indent="2"/>
      <protection locked="0"/>
    </xf>
    <xf numFmtId="0" fontId="9" fillId="0" borderId="1" xfId="0" applyFont="1" applyFill="1" applyBorder="1" applyAlignment="1" applyProtection="1">
      <alignment horizontal="left" wrapText="1" indent="1"/>
      <protection locked="0"/>
    </xf>
    <xf numFmtId="9" fontId="4" fillId="3" borderId="1" xfId="0" applyNumberFormat="1" applyFont="1" applyFill="1" applyBorder="1" applyAlignment="1">
      <alignment horizontal="left" indent="1"/>
    </xf>
    <xf numFmtId="0" fontId="5" fillId="0" borderId="6" xfId="0" applyFont="1" applyFill="1" applyBorder="1" applyAlignment="1" applyProtection="1">
      <alignment wrapText="1"/>
    </xf>
    <xf numFmtId="0" fontId="6" fillId="0" borderId="7" xfId="0" applyFont="1" applyBorder="1" applyAlignment="1" applyProtection="1">
      <alignment horizontal="left" wrapText="1" indent="1"/>
    </xf>
    <xf numFmtId="0" fontId="9" fillId="0" borderId="7" xfId="0" applyFont="1" applyBorder="1" applyAlignment="1" applyProtection="1">
      <alignment horizontal="left" wrapText="1" indent="2"/>
    </xf>
    <xf numFmtId="0" fontId="5" fillId="0" borderId="8" xfId="0" applyFont="1" applyBorder="1" applyAlignment="1">
      <alignment horizontal="center"/>
    </xf>
    <xf numFmtId="0" fontId="6" fillId="0" borderId="11" xfId="0" applyFont="1" applyBorder="1" applyAlignment="1" applyProtection="1">
      <alignment horizontal="left" wrapText="1" indent="1"/>
    </xf>
    <xf numFmtId="0" fontId="4" fillId="0" borderId="0" xfId="0" applyFont="1" applyAlignment="1" applyProtection="1">
      <alignment horizontal="right"/>
    </xf>
    <xf numFmtId="0" fontId="0" fillId="0" borderId="0" xfId="0" applyBorder="1" applyAlignment="1" applyProtection="1"/>
    <xf numFmtId="0" fontId="6" fillId="0" borderId="14" xfId="0" applyFont="1" applyBorder="1" applyAlignment="1" applyProtection="1">
      <alignment horizontal="left" wrapText="1" indent="1"/>
    </xf>
    <xf numFmtId="0" fontId="6" fillId="0" borderId="15" xfId="0" applyFont="1" applyFill="1" applyBorder="1" applyAlignment="1" applyProtection="1">
      <alignment horizontal="left" wrapText="1" indent="1"/>
    </xf>
    <xf numFmtId="0" fontId="5" fillId="0" borderId="9" xfId="0" applyFont="1" applyBorder="1" applyAlignment="1" applyProtection="1">
      <alignment horizontal="center" wrapText="1"/>
    </xf>
    <xf numFmtId="0" fontId="4" fillId="0" borderId="10" xfId="0" applyFont="1" applyBorder="1" applyAlignment="1" applyProtection="1">
      <alignment horizontal="center"/>
    </xf>
    <xf numFmtId="0" fontId="4" fillId="0" borderId="13" xfId="0" applyFont="1" applyBorder="1" applyAlignment="1" applyProtection="1">
      <alignment horizontal="center"/>
    </xf>
    <xf numFmtId="0" fontId="4" fillId="3" borderId="9" xfId="0" applyFont="1" applyFill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9" fillId="5" borderId="1" xfId="0" applyFont="1" applyFill="1" applyBorder="1" applyAlignment="1">
      <alignment horizontal="left" wrapText="1" indent="2"/>
    </xf>
    <xf numFmtId="0" fontId="9" fillId="5" borderId="1" xfId="0" applyFont="1" applyFill="1" applyBorder="1" applyAlignment="1" applyProtection="1">
      <alignment horizontal="left" wrapText="1" indent="1"/>
      <protection locked="0"/>
    </xf>
    <xf numFmtId="0" fontId="0" fillId="5" borderId="1" xfId="0" applyNumberFormat="1" applyFill="1" applyBorder="1" applyProtection="1"/>
    <xf numFmtId="0" fontId="9" fillId="5" borderId="1" xfId="0" applyFont="1" applyFill="1" applyBorder="1" applyAlignment="1" applyProtection="1">
      <alignment horizontal="left" wrapText="1" indent="2"/>
      <protection locked="0"/>
    </xf>
    <xf numFmtId="0" fontId="0" fillId="5" borderId="1" xfId="0" applyFill="1" applyBorder="1" applyProtection="1"/>
    <xf numFmtId="0" fontId="0" fillId="3" borderId="8" xfId="0" applyFill="1" applyBorder="1" applyAlignment="1" applyProtection="1">
      <alignment horizontal="center"/>
    </xf>
    <xf numFmtId="0" fontId="5" fillId="0" borderId="17" xfId="0" applyFont="1" applyBorder="1"/>
    <xf numFmtId="0" fontId="14" fillId="0" borderId="18" xfId="0" applyFont="1" applyBorder="1"/>
    <xf numFmtId="0" fontId="14" fillId="0" borderId="20" xfId="0" applyFont="1" applyBorder="1"/>
    <xf numFmtId="0" fontId="14" fillId="3" borderId="17" xfId="0" applyFont="1" applyFill="1" applyBorder="1"/>
    <xf numFmtId="0" fontId="14" fillId="0" borderId="19" xfId="0" applyFont="1" applyBorder="1"/>
    <xf numFmtId="0" fontId="6" fillId="5" borderId="15" xfId="0" applyFont="1" applyFill="1" applyBorder="1" applyAlignment="1" applyProtection="1">
      <alignment horizontal="left" wrapText="1" indent="1"/>
      <protection locked="0"/>
    </xf>
    <xf numFmtId="0" fontId="10" fillId="5" borderId="1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6" fillId="5" borderId="16" xfId="0" applyFont="1" applyFill="1" applyBorder="1" applyAlignment="1" applyProtection="1">
      <alignment horizontal="left" wrapText="1" indent="1"/>
      <protection locked="0"/>
    </xf>
    <xf numFmtId="0" fontId="0" fillId="5" borderId="12" xfId="0" applyFill="1" applyBorder="1" applyAlignment="1" applyProtection="1">
      <alignment horizontal="center"/>
      <protection locked="0"/>
    </xf>
    <xf numFmtId="0" fontId="4" fillId="5" borderId="13" xfId="0" applyFont="1" applyFill="1" applyBorder="1" applyAlignment="1" applyProtection="1">
      <alignment horizontal="center"/>
      <protection locked="0"/>
    </xf>
    <xf numFmtId="0" fontId="6" fillId="5" borderId="7" xfId="0" applyFont="1" applyFill="1" applyBorder="1" applyAlignment="1" applyProtection="1">
      <alignment horizontal="left" wrapText="1" indent="2"/>
    </xf>
    <xf numFmtId="0" fontId="14" fillId="5" borderId="18" xfId="0" applyFont="1" applyFill="1" applyBorder="1"/>
    <xf numFmtId="0" fontId="9" fillId="5" borderId="7" xfId="0" applyFont="1" applyFill="1" applyBorder="1" applyAlignment="1" applyProtection="1">
      <alignment horizontal="left" wrapText="1" indent="2"/>
    </xf>
    <xf numFmtId="0" fontId="6" fillId="0" borderId="21" xfId="0" applyFont="1" applyFill="1" applyBorder="1" applyAlignment="1" applyProtection="1">
      <alignment horizontal="left" wrapText="1" indent="1"/>
    </xf>
    <xf numFmtId="0" fontId="8" fillId="0" borderId="0" xfId="0" applyFont="1"/>
    <xf numFmtId="0" fontId="10" fillId="0" borderId="23" xfId="0" applyFont="1" applyBorder="1" applyAlignment="1" applyProtection="1">
      <alignment horizontal="center" wrapText="1"/>
    </xf>
    <xf numFmtId="0" fontId="6" fillId="5" borderId="7" xfId="0" applyFont="1" applyFill="1" applyBorder="1" applyAlignment="1" applyProtection="1">
      <alignment horizontal="left" wrapText="1" indent="1"/>
    </xf>
    <xf numFmtId="0" fontId="6" fillId="5" borderId="7" xfId="0" applyFont="1" applyFill="1" applyBorder="1" applyAlignment="1" applyProtection="1">
      <alignment horizontal="left" wrapText="1" indent="1"/>
      <protection locked="0"/>
    </xf>
    <xf numFmtId="0" fontId="15" fillId="0" borderId="22" xfId="0" applyFont="1" applyBorder="1" applyAlignment="1" applyProtection="1">
      <alignment horizontal="center"/>
      <protection locked="0"/>
    </xf>
    <xf numFmtId="0" fontId="10" fillId="6" borderId="1" xfId="0" applyFont="1" applyFill="1" applyBorder="1" applyAlignment="1" applyProtection="1">
      <alignment horizontal="center"/>
    </xf>
    <xf numFmtId="0" fontId="4" fillId="6" borderId="10" xfId="0" applyFont="1" applyFill="1" applyBorder="1" applyAlignment="1" applyProtection="1">
      <alignment horizontal="center"/>
    </xf>
    <xf numFmtId="0" fontId="14" fillId="6" borderId="18" xfId="0" applyFont="1" applyFill="1" applyBorder="1" applyProtection="1"/>
    <xf numFmtId="0" fontId="0" fillId="7" borderId="1" xfId="0" applyFill="1" applyBorder="1" applyAlignment="1" applyProtection="1">
      <alignment horizontal="center"/>
    </xf>
    <xf numFmtId="0" fontId="4" fillId="7" borderId="10" xfId="0" applyFont="1" applyFill="1" applyBorder="1" applyAlignment="1" applyProtection="1">
      <alignment horizontal="center"/>
    </xf>
    <xf numFmtId="0" fontId="14" fillId="7" borderId="18" xfId="0" applyFont="1" applyFill="1" applyBorder="1" applyProtection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 indent="1"/>
    </xf>
    <xf numFmtId="0" fontId="4" fillId="0" borderId="28" xfId="0" applyFont="1" applyBorder="1" applyAlignment="1">
      <alignment vertical="center"/>
    </xf>
    <xf numFmtId="0" fontId="4" fillId="0" borderId="28" xfId="0" applyFont="1" applyBorder="1" applyAlignment="1">
      <alignment horizontal="left" vertical="center"/>
    </xf>
    <xf numFmtId="0" fontId="10" fillId="0" borderId="30" xfId="0" applyFont="1" applyBorder="1"/>
    <xf numFmtId="0" fontId="10" fillId="0" borderId="31" xfId="0" applyFon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0" fillId="0" borderId="30" xfId="0" applyFont="1" applyBorder="1" applyAlignment="1">
      <alignment vertical="center" wrapText="1"/>
    </xf>
    <xf numFmtId="0" fontId="0" fillId="0" borderId="37" xfId="0" applyBorder="1"/>
    <xf numFmtId="0" fontId="10" fillId="5" borderId="28" xfId="0" applyFont="1" applyFill="1" applyBorder="1" applyAlignment="1">
      <alignment horizontal="left" vertical="center" indent="1"/>
    </xf>
    <xf numFmtId="0" fontId="10" fillId="5" borderId="29" xfId="0" applyFont="1" applyFill="1" applyBorder="1" applyAlignment="1">
      <alignment horizontal="left" indent="1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2" xfId="0" applyFont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3" xfId="0" applyFont="1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2" xfId="0" applyBorder="1" applyAlignment="1" applyProtection="1"/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10" fillId="0" borderId="3" xfId="0" applyFont="1" applyBorder="1" applyAlignment="1" applyProtection="1"/>
    <xf numFmtId="0" fontId="0" fillId="0" borderId="3" xfId="0" applyBorder="1" applyAlignment="1" applyProtection="1"/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5" fillId="0" borderId="0" xfId="0" applyFont="1" applyAlignment="1">
      <alignment horizontal="center"/>
    </xf>
    <xf numFmtId="0" fontId="10" fillId="0" borderId="31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0" fillId="0" borderId="34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F85"/>
  <sheetViews>
    <sheetView tabSelected="1" topLeftCell="A3" zoomScale="90" zoomScaleNormal="90" zoomScalePageLayoutView="90" workbookViewId="0">
      <selection activeCell="B65" sqref="B65"/>
    </sheetView>
  </sheetViews>
  <sheetFormatPr defaultColWidth="8.85546875" defaultRowHeight="12.75"/>
  <cols>
    <col min="1" max="1" width="61.85546875" customWidth="1"/>
    <col min="2" max="2" width="28.42578125" bestFit="1" customWidth="1"/>
    <col min="3" max="3" width="10.140625" customWidth="1"/>
    <col min="4" max="4" width="10" customWidth="1"/>
    <col min="5" max="5" width="62.7109375" customWidth="1"/>
    <col min="6" max="6" width="15.140625" customWidth="1"/>
  </cols>
  <sheetData>
    <row r="1" spans="1:6" ht="20.25">
      <c r="A1" s="112" t="s">
        <v>0</v>
      </c>
      <c r="B1" s="112"/>
      <c r="C1" s="112"/>
      <c r="D1" s="112"/>
      <c r="E1" s="112"/>
      <c r="F1" s="112"/>
    </row>
    <row r="2" spans="1:6" ht="20.25">
      <c r="A2" s="112" t="s">
        <v>1</v>
      </c>
      <c r="B2" s="112"/>
      <c r="C2" s="112"/>
      <c r="D2" s="112"/>
      <c r="E2" s="112"/>
      <c r="F2" s="112"/>
    </row>
    <row r="3" spans="1:6" ht="20.25">
      <c r="A3" s="112" t="s">
        <v>2</v>
      </c>
      <c r="B3" s="112"/>
      <c r="C3" s="112"/>
      <c r="D3" s="112"/>
      <c r="E3" s="112"/>
      <c r="F3" s="112"/>
    </row>
    <row r="5" spans="1:6" ht="18">
      <c r="A5" s="113" t="s">
        <v>3</v>
      </c>
      <c r="B5" s="113"/>
      <c r="C5" s="113"/>
      <c r="D5" s="113"/>
      <c r="E5" s="113"/>
      <c r="F5" s="113"/>
    </row>
    <row r="7" spans="1:6">
      <c r="B7" s="1" t="s">
        <v>4</v>
      </c>
      <c r="C7" s="114"/>
      <c r="D7" s="115"/>
      <c r="E7" s="115"/>
      <c r="F7" s="2"/>
    </row>
    <row r="8" spans="1:6">
      <c r="B8" s="1" t="s">
        <v>5</v>
      </c>
      <c r="C8" s="110"/>
      <c r="D8" s="111"/>
      <c r="E8" s="111"/>
      <c r="F8" s="2"/>
    </row>
    <row r="9" spans="1:6">
      <c r="B9" s="1" t="s">
        <v>6</v>
      </c>
      <c r="C9" s="110"/>
      <c r="D9" s="111"/>
      <c r="E9" s="111"/>
      <c r="F9" s="2"/>
    </row>
    <row r="10" spans="1:6">
      <c r="B10" s="1" t="s">
        <v>7</v>
      </c>
      <c r="C10" s="110"/>
      <c r="D10" s="111"/>
      <c r="E10" s="111"/>
      <c r="F10" s="2"/>
    </row>
    <row r="11" spans="1:6">
      <c r="B11" s="1" t="s">
        <v>8</v>
      </c>
      <c r="C11" s="110"/>
      <c r="D11" s="111"/>
      <c r="E11" s="111"/>
      <c r="F11" s="2"/>
    </row>
    <row r="12" spans="1:6">
      <c r="B12" s="1" t="s">
        <v>9</v>
      </c>
      <c r="C12" s="110"/>
      <c r="D12" s="111"/>
      <c r="E12" s="111"/>
      <c r="F12" s="2"/>
    </row>
    <row r="13" spans="1:6">
      <c r="B13" s="1" t="s">
        <v>10</v>
      </c>
      <c r="C13" s="110"/>
      <c r="D13" s="111"/>
      <c r="E13" s="111"/>
      <c r="F13" s="2"/>
    </row>
    <row r="15" spans="1:6" ht="72" customHeight="1">
      <c r="A15" s="3" t="s">
        <v>11</v>
      </c>
      <c r="B15" s="3" t="s">
        <v>64</v>
      </c>
      <c r="C15" s="32" t="s">
        <v>12</v>
      </c>
      <c r="D15" s="3" t="s">
        <v>13</v>
      </c>
      <c r="E15" s="3" t="s">
        <v>14</v>
      </c>
      <c r="F15" s="3" t="s">
        <v>36</v>
      </c>
    </row>
    <row r="16" spans="1:6" ht="15.75">
      <c r="A16" s="6" t="s">
        <v>40</v>
      </c>
      <c r="B16" s="26"/>
      <c r="C16" s="33">
        <f>AVERAGE(C17:C21)</f>
        <v>4.8</v>
      </c>
      <c r="D16" s="4">
        <v>0.1</v>
      </c>
      <c r="E16" s="20"/>
      <c r="F16" s="28"/>
    </row>
    <row r="17" spans="1:6" ht="31.5">
      <c r="A17" s="7" t="s">
        <v>37</v>
      </c>
      <c r="B17" s="40" t="s">
        <v>57</v>
      </c>
      <c r="C17" s="34">
        <f>IF(B17=B$71,C$71,IF(B17=B$72,C$72,IF(B17=B$73,C$73,IF(B17=B$74,C$74,IF(B17=B$75,C$75,C$76)))))</f>
        <v>5</v>
      </c>
      <c r="D17" s="31"/>
      <c r="E17" s="20"/>
      <c r="F17" s="28"/>
    </row>
    <row r="18" spans="1:6" ht="31.5">
      <c r="A18" s="7" t="s">
        <v>38</v>
      </c>
      <c r="B18" s="40" t="s">
        <v>57</v>
      </c>
      <c r="C18" s="34">
        <f>IF(B18=B$71,C$71,IF(B18=B$72,C$72,IF(B18=B$73,C$73,IF(B18=B$74,C$74,IF(B18=B$75,C$75,C$76)))))</f>
        <v>5</v>
      </c>
      <c r="D18" s="30"/>
      <c r="E18" s="19"/>
      <c r="F18" s="5"/>
    </row>
    <row r="19" spans="1:6" ht="31.5">
      <c r="A19" s="7" t="s">
        <v>39</v>
      </c>
      <c r="B19" s="40" t="s">
        <v>57</v>
      </c>
      <c r="C19" s="34">
        <f>IF(B19=B$71,C$71,IF(B19=B$72,C$72,IF(B19=B$73,C$73,IF(B19=B$74,C$74,IF(B19=B$75,C$75,C$76)))))</f>
        <v>5</v>
      </c>
      <c r="D19" s="30"/>
      <c r="E19" s="19"/>
      <c r="F19" s="5"/>
    </row>
    <row r="20" spans="1:6" ht="31.5">
      <c r="A20" s="7" t="s">
        <v>73</v>
      </c>
      <c r="B20" s="40" t="s">
        <v>60</v>
      </c>
      <c r="C20" s="34">
        <f>IF(B20=B$71,C$71,IF(B20=B$72,C$72,IF(B20=B$73,C$73,IF(B20=B$74,C$74,IF(B20=B$75,C$75,C$76)))))</f>
        <v>4</v>
      </c>
      <c r="D20" s="30"/>
      <c r="E20" s="19"/>
      <c r="F20" s="5"/>
    </row>
    <row r="21" spans="1:6" ht="31.5">
      <c r="A21" s="7" t="s">
        <v>41</v>
      </c>
      <c r="B21" s="40" t="s">
        <v>57</v>
      </c>
      <c r="C21" s="34">
        <f>IF(B21=B$71,C$71,IF(B21=B$72,C$72,IF(B21=B$73,C$73,IF(B21=B$74,C$74,IF(B21=B$75,C$75,C$76)))))</f>
        <v>5</v>
      </c>
      <c r="D21" s="30"/>
      <c r="E21" s="19"/>
      <c r="F21" s="5"/>
    </row>
    <row r="22" spans="1:6" ht="15.75">
      <c r="A22" s="8" t="s">
        <v>68</v>
      </c>
      <c r="B22" s="26"/>
      <c r="C22" s="33">
        <f>AVERAGE(C23:C25)</f>
        <v>5</v>
      </c>
      <c r="D22" s="4">
        <v>0.05</v>
      </c>
      <c r="E22" s="20"/>
      <c r="F22" s="28"/>
    </row>
    <row r="23" spans="1:6" ht="31.5">
      <c r="A23" s="7" t="s">
        <v>43</v>
      </c>
      <c r="B23" s="40" t="s">
        <v>57</v>
      </c>
      <c r="C23" s="34">
        <f>IF(B23=B$71,C$71,IF(B23=B$72,C$72,IF(B23=B$73,C$73,IF(B23=B$74,C$74,IF(B23=B$75,C$75,C$76)))))</f>
        <v>5</v>
      </c>
      <c r="D23" s="30"/>
      <c r="E23" s="19"/>
      <c r="F23" s="5"/>
    </row>
    <row r="24" spans="1:6" ht="31.5">
      <c r="A24" s="9" t="s">
        <v>42</v>
      </c>
      <c r="B24" s="41" t="s">
        <v>57</v>
      </c>
      <c r="C24" s="34">
        <f>IF(B24=B$71,C$71,IF(B24=B$72,C$72,IF(B24=B$73,C$73,IF(B24=B$74,C$74,IF(B24=B$75,C$75,C$76)))))</f>
        <v>5</v>
      </c>
      <c r="D24" s="30"/>
      <c r="E24" s="19"/>
      <c r="F24" s="5"/>
    </row>
    <row r="25" spans="1:6" ht="15.75">
      <c r="A25" s="9" t="s">
        <v>15</v>
      </c>
      <c r="B25" s="41" t="s">
        <v>57</v>
      </c>
      <c r="C25" s="34">
        <f>IF(B25=B$71,C$71,IF(B25=B$72,C$72,IF(B25=B$73,C$73,IF(B25=B$74,C$74,IF(B25=B$75,C$75,C$76)))))</f>
        <v>5</v>
      </c>
      <c r="D25" s="30"/>
      <c r="E25" s="19"/>
      <c r="F25" s="5"/>
    </row>
    <row r="26" spans="1:6" ht="31.5">
      <c r="A26" s="8" t="s">
        <v>75</v>
      </c>
      <c r="B26" s="26"/>
      <c r="C26" s="33">
        <f>AVERAGE(C27:C33)</f>
        <v>5</v>
      </c>
      <c r="D26" s="4">
        <v>0.2</v>
      </c>
      <c r="E26" s="20"/>
      <c r="F26" s="28"/>
    </row>
    <row r="27" spans="1:6" ht="15.75">
      <c r="A27" s="9" t="s">
        <v>16</v>
      </c>
      <c r="B27" s="41" t="s">
        <v>57</v>
      </c>
      <c r="C27" s="34">
        <f>IF(B27=B$71,C$71,IF(B27=B$72,C$72,IF(B27=B$73,C$73,IF(B27=B$74,C$74,IF(B27=B$75,C$75,C$76)))))</f>
        <v>5</v>
      </c>
      <c r="D27" s="30"/>
      <c r="E27" s="19"/>
      <c r="F27" s="5"/>
    </row>
    <row r="28" spans="1:6" ht="15.75">
      <c r="A28" s="9" t="s">
        <v>17</v>
      </c>
      <c r="B28" s="41" t="s">
        <v>57</v>
      </c>
      <c r="C28" s="34">
        <f>IF(B28=B$71,C$71,IF(B28=B$72,C$72,IF(B28=B$73,C$73,IF(B28=B$74,C$74,IF(B28=B$75,C$75,C$76)))))</f>
        <v>5</v>
      </c>
      <c r="D28" s="30"/>
      <c r="E28" s="19"/>
      <c r="F28" s="5"/>
    </row>
    <row r="29" spans="1:6" ht="31.5">
      <c r="A29" s="9" t="s">
        <v>74</v>
      </c>
      <c r="B29" s="41" t="s">
        <v>57</v>
      </c>
      <c r="C29" s="34">
        <f>IF(B29=B$71,C$71,IF(B29=B$72,C$72,IF(B29=B$73,C$73,IF(B29=B$74,C$74,IF(B29=B$75,C$75,C$76)))))</f>
        <v>5</v>
      </c>
      <c r="D29" s="30"/>
      <c r="E29" s="19"/>
      <c r="F29" s="5"/>
    </row>
    <row r="30" spans="1:6" ht="15.75">
      <c r="A30" s="9" t="s">
        <v>18</v>
      </c>
      <c r="B30" s="41" t="s">
        <v>57</v>
      </c>
      <c r="C30" s="34">
        <f>IF(B30=B$71,C$71,IF(B30=B$72,C$72,IF(B30=B$73,C$73,IF(B30=B$74,C$74,IF(B30=B$75,C$75,C$76)))))</f>
        <v>5</v>
      </c>
      <c r="D30" s="30"/>
      <c r="E30" s="19"/>
      <c r="F30" s="5"/>
    </row>
    <row r="31" spans="1:6" ht="15.75">
      <c r="A31" s="9" t="s">
        <v>79</v>
      </c>
      <c r="B31" s="41" t="s">
        <v>54</v>
      </c>
      <c r="C31" s="34">
        <f>IF(B31=B$84,C$84,C$85)</f>
        <v>5</v>
      </c>
      <c r="D31" s="30"/>
      <c r="E31" s="19"/>
      <c r="F31" s="5"/>
    </row>
    <row r="32" spans="1:6" ht="15.75">
      <c r="A32" s="9" t="s">
        <v>80</v>
      </c>
      <c r="B32" s="41" t="s">
        <v>54</v>
      </c>
      <c r="C32" s="34">
        <f>IF(B32=B$79,C$79,IF(B32=B$80,C$80,C$81))</f>
        <v>5</v>
      </c>
      <c r="D32" s="30"/>
      <c r="E32" s="19"/>
      <c r="F32" s="5"/>
    </row>
    <row r="33" spans="1:6" ht="31.5">
      <c r="A33" s="9" t="s">
        <v>45</v>
      </c>
      <c r="B33" s="41" t="s">
        <v>57</v>
      </c>
      <c r="C33" s="34">
        <f>IF(B33=B$71,C$71,IF(B33=B$72,C$72,IF(B33=B$73,C$73,IF(B33=B$74,C$74,IF(B33=B$75,C$75,C$76)))))</f>
        <v>5</v>
      </c>
      <c r="D33" s="30"/>
      <c r="E33" s="19"/>
      <c r="F33" s="5"/>
    </row>
    <row r="34" spans="1:6" ht="31.5">
      <c r="A34" s="8" t="s">
        <v>76</v>
      </c>
      <c r="B34" s="26"/>
      <c r="C34" s="33">
        <f>AVERAGE(C35:C37)</f>
        <v>5</v>
      </c>
      <c r="D34" s="4">
        <v>0.2</v>
      </c>
      <c r="E34" s="20"/>
      <c r="F34" s="28"/>
    </row>
    <row r="35" spans="1:6" ht="47.25">
      <c r="A35" s="9" t="s">
        <v>46</v>
      </c>
      <c r="B35" s="41" t="s">
        <v>57</v>
      </c>
      <c r="C35" s="34">
        <f>IF(B35=B$71,C$71,IF(B35=B$72,C$72,IF(B35=B$73,C$73,IF(B35=B$74,C$74,IF(B35=B$75,C$75,C$76)))))</f>
        <v>5</v>
      </c>
      <c r="D35" s="30"/>
      <c r="E35" s="19"/>
      <c r="F35" s="5"/>
    </row>
    <row r="36" spans="1:6" ht="47.25">
      <c r="A36" s="9" t="s">
        <v>47</v>
      </c>
      <c r="B36" s="41" t="s">
        <v>57</v>
      </c>
      <c r="C36" s="34">
        <f>IF(B36=B$71,C$71,IF(B36=B$72,C$72,IF(B36=B$73,C$73,IF(B36=B$74,C$74,IF(B36=B$75,C$75,C$76)))))</f>
        <v>5</v>
      </c>
      <c r="D36" s="30"/>
      <c r="E36" s="19"/>
      <c r="F36" s="5"/>
    </row>
    <row r="37" spans="1:6" ht="31.5">
      <c r="A37" s="9" t="s">
        <v>48</v>
      </c>
      <c r="B37" s="41" t="s">
        <v>57</v>
      </c>
      <c r="C37" s="34">
        <f>IF(B37=B$71,C$71,IF(B37=B$72,C$72,IF(B37=B$73,C$73,IF(B37=B$74,C$74,IF(B37=B$75,C$75,C$76)))))</f>
        <v>5</v>
      </c>
      <c r="D37" s="30"/>
      <c r="E37" s="19"/>
      <c r="F37" s="5"/>
    </row>
    <row r="38" spans="1:6" ht="31.5">
      <c r="A38" s="8" t="s">
        <v>77</v>
      </c>
      <c r="B38" s="26"/>
      <c r="C38" s="33">
        <f>AVERAGE(C39:C43)</f>
        <v>5</v>
      </c>
      <c r="D38" s="4">
        <v>0.2</v>
      </c>
      <c r="E38" s="20"/>
      <c r="F38" s="28"/>
    </row>
    <row r="39" spans="1:6" ht="31.5">
      <c r="A39" s="9" t="s">
        <v>53</v>
      </c>
      <c r="B39" s="41" t="s">
        <v>57</v>
      </c>
      <c r="C39" s="34">
        <f>IF(B39=B$71,C$71,IF(B39=B$72,C$72,IF(B39=B$73,C$73,IF(B39=B$74,C$74,IF(B39=B$75,C$75,C$76)))))</f>
        <v>5</v>
      </c>
      <c r="D39" s="31"/>
      <c r="E39" s="20"/>
      <c r="F39" s="28"/>
    </row>
    <row r="40" spans="1:6" ht="15.75">
      <c r="A40" s="9" t="s">
        <v>51</v>
      </c>
      <c r="B40" s="41" t="s">
        <v>57</v>
      </c>
      <c r="C40" s="34">
        <f>IF(B40=B$71,C$71,IF(B40=B$72,C$72,IF(B40=B$73,C$73,IF(B40=B$74,C$74,IF(B40=B$75,C$75,C$76)))))</f>
        <v>5</v>
      </c>
      <c r="D40" s="30"/>
      <c r="E40" s="19"/>
      <c r="F40" s="5"/>
    </row>
    <row r="41" spans="1:6" ht="63">
      <c r="A41" s="9" t="s">
        <v>49</v>
      </c>
      <c r="B41" s="41" t="s">
        <v>57</v>
      </c>
      <c r="C41" s="34">
        <f>IF(B41=B$71,C$71,IF(B41=B$72,C$72,IF(B41=B$73,C$73,IF(B41=B$74,C$74,IF(B41=B$75,C$75,C$76)))))</f>
        <v>5</v>
      </c>
      <c r="D41" s="30"/>
      <c r="E41" s="19"/>
      <c r="F41" s="5"/>
    </row>
    <row r="42" spans="1:6" ht="34.5" customHeight="1">
      <c r="A42" s="58" t="s">
        <v>50</v>
      </c>
      <c r="B42" s="61"/>
      <c r="C42" s="62" t="str">
        <f>IF(B42="","",IF(B42=B$71,C$71,IF(B42=B$72,C$72,IF(B42=B$73,C$73,IF(B42=B$74,C$74,IF(B42=B$75,C$75,C$76))))))</f>
        <v/>
      </c>
      <c r="D42" s="30"/>
      <c r="E42" s="19"/>
      <c r="F42" s="5"/>
    </row>
    <row r="43" spans="1:6" ht="31.5">
      <c r="A43" s="9" t="s">
        <v>52</v>
      </c>
      <c r="B43" s="41" t="s">
        <v>57</v>
      </c>
      <c r="C43" s="34">
        <f>IF(B43=B$71,C$71,IF(B43=B$72,C$72,IF(B43=B$73,C$73,IF(B43=B$74,C$74,IF(B43=B$75,C$75,C$76)))))</f>
        <v>5</v>
      </c>
      <c r="D43" s="30"/>
      <c r="E43" s="19"/>
      <c r="F43" s="5"/>
    </row>
    <row r="44" spans="1:6" ht="15.75">
      <c r="A44" s="8" t="s">
        <v>21</v>
      </c>
      <c r="B44" s="26"/>
      <c r="C44" s="33">
        <f>AVERAGE(C45)</f>
        <v>5</v>
      </c>
      <c r="D44" s="4">
        <v>0.05</v>
      </c>
      <c r="E44" s="20"/>
      <c r="F44" s="28"/>
    </row>
    <row r="45" spans="1:6" ht="15.75">
      <c r="A45" s="9" t="s">
        <v>22</v>
      </c>
      <c r="B45" s="41" t="s">
        <v>57</v>
      </c>
      <c r="C45" s="34">
        <f>IF(B45=B$71,C$71,IF(B45=B$72,C$72,IF(B45=B$73,C$73,IF(B45=B$74,C$74,IF(B45=B$75,C$75,C$76)))))</f>
        <v>5</v>
      </c>
      <c r="D45" s="30"/>
      <c r="E45" s="19"/>
      <c r="F45" s="5"/>
    </row>
    <row r="46" spans="1:6" ht="15.75">
      <c r="A46" s="8" t="s">
        <v>23</v>
      </c>
      <c r="B46" s="26"/>
      <c r="C46" s="33">
        <f>AVERAGE(C47:C48)</f>
        <v>5</v>
      </c>
      <c r="D46" s="4">
        <v>0.05</v>
      </c>
      <c r="E46" s="20"/>
      <c r="F46" s="28"/>
    </row>
    <row r="47" spans="1:6" ht="15.75">
      <c r="A47" s="9" t="s">
        <v>24</v>
      </c>
      <c r="B47" s="41" t="s">
        <v>54</v>
      </c>
      <c r="C47" s="34">
        <f>IF(B47=B$79,C$79,IF(B47=B$80,C$80,C$81))</f>
        <v>5</v>
      </c>
      <c r="D47" s="30"/>
      <c r="E47" s="29"/>
      <c r="F47" s="5"/>
    </row>
    <row r="48" spans="1:6" ht="15.75">
      <c r="A48" s="9" t="s">
        <v>65</v>
      </c>
      <c r="B48" s="41" t="s">
        <v>54</v>
      </c>
      <c r="C48" s="34">
        <f>IF(B48=B$84,C$84,C$85)</f>
        <v>5</v>
      </c>
      <c r="D48" s="30"/>
      <c r="E48" s="19"/>
      <c r="F48" s="5"/>
    </row>
    <row r="49" spans="1:6" ht="15.75">
      <c r="A49" s="8" t="s">
        <v>25</v>
      </c>
      <c r="B49" s="26"/>
      <c r="C49" s="33">
        <f>AVERAGE(C50:C53)</f>
        <v>5</v>
      </c>
      <c r="D49" s="4">
        <v>0.1</v>
      </c>
      <c r="E49" s="20"/>
      <c r="F49" s="28"/>
    </row>
    <row r="50" spans="1:6" ht="47.25">
      <c r="A50" s="9" t="s">
        <v>66</v>
      </c>
      <c r="B50" s="42" t="s">
        <v>57</v>
      </c>
      <c r="C50" s="34">
        <f>IF(B50=B$71,C$71,IF(B50=B$72,C$72,IF(B50=B$73,C$73,IF(B50=B$74,C$74,IF(B50=B$75,C$75,C$76)))))</f>
        <v>5</v>
      </c>
      <c r="D50" s="31"/>
      <c r="E50" s="20"/>
      <c r="F50" s="28"/>
    </row>
    <row r="51" spans="1:6" ht="47.25">
      <c r="A51" s="9" t="s">
        <v>78</v>
      </c>
      <c r="B51" s="42" t="s">
        <v>57</v>
      </c>
      <c r="C51" s="34">
        <f t="shared" ref="C51:C52" si="0">IF(B51=B$71,C$71,IF(B51=B$72,C$72,IF(B51=B$73,C$73,IF(B51=B$74,C$74,IF(B51=B$75,C$75,C$76)))))</f>
        <v>5</v>
      </c>
      <c r="D51" s="31"/>
      <c r="E51" s="20"/>
      <c r="F51" s="28"/>
    </row>
    <row r="52" spans="1:6" ht="31.5">
      <c r="A52" s="9" t="s">
        <v>67</v>
      </c>
      <c r="B52" s="42" t="s">
        <v>57</v>
      </c>
      <c r="C52" s="34">
        <f t="shared" si="0"/>
        <v>5</v>
      </c>
      <c r="D52" s="31"/>
      <c r="E52" s="20"/>
      <c r="F52" s="28"/>
    </row>
    <row r="53" spans="1:6" ht="31.5">
      <c r="A53" s="58" t="s">
        <v>26</v>
      </c>
      <c r="B53" s="59"/>
      <c r="C53" s="60" t="str">
        <f>IF(B53="","",IF(B53=B$71,C$71,IF(B53=B$72,C$72,IF(B53=B$73,C$73,IF(B53=B$74,C$74,IF(B53=B$75,C$75,C$76))))))</f>
        <v/>
      </c>
      <c r="D53" s="30"/>
      <c r="E53" s="19"/>
      <c r="F53" s="5"/>
    </row>
    <row r="54" spans="1:6" ht="15.75">
      <c r="A54" s="8" t="s">
        <v>27</v>
      </c>
      <c r="B54" s="26"/>
      <c r="C54" s="33">
        <f>C49*D49+C46*D46+C44*D44+C38*D38+C34*D34+C26*D26+C22*D22+C16*D16</f>
        <v>4.7300000000000004</v>
      </c>
      <c r="D54" s="4">
        <f>D49+D46+D44+D38+D34+D26+D22+D16</f>
        <v>0.95000000000000007</v>
      </c>
      <c r="E54" s="20"/>
      <c r="F54" s="28"/>
    </row>
    <row r="55" spans="1:6">
      <c r="C55" s="35"/>
    </row>
    <row r="56" spans="1:6" ht="54">
      <c r="A56" s="10" t="s">
        <v>11</v>
      </c>
      <c r="B56" s="10"/>
      <c r="C56" s="36" t="s">
        <v>12</v>
      </c>
      <c r="D56" s="10" t="s">
        <v>13</v>
      </c>
      <c r="E56" s="10" t="s">
        <v>14</v>
      </c>
      <c r="F56" s="10"/>
    </row>
    <row r="57" spans="1:6" ht="15.75">
      <c r="A57" s="6" t="s">
        <v>28</v>
      </c>
      <c r="B57" s="26"/>
      <c r="C57" s="37">
        <f>AVERAGE(C58:C65)*D57</f>
        <v>0.25</v>
      </c>
      <c r="D57" s="11">
        <v>0.05</v>
      </c>
      <c r="E57" s="21"/>
      <c r="F57" s="28"/>
    </row>
    <row r="58" spans="1:6" ht="15.75">
      <c r="A58" s="7" t="s">
        <v>69</v>
      </c>
      <c r="B58" s="40" t="s">
        <v>54</v>
      </c>
      <c r="C58" s="34">
        <f>IF(B58=B$84,C$84,C$85)</f>
        <v>5</v>
      </c>
      <c r="D58" s="43"/>
      <c r="E58" s="21"/>
      <c r="F58" s="28"/>
    </row>
    <row r="59" spans="1:6" ht="15.75">
      <c r="A59" s="7" t="s">
        <v>29</v>
      </c>
      <c r="B59" s="40" t="s">
        <v>54</v>
      </c>
      <c r="C59" s="34">
        <f>IF(B59=B$79,C$79,IF(B59=B$80,C$80,C$81))</f>
        <v>5</v>
      </c>
      <c r="D59" s="30"/>
      <c r="E59" s="19"/>
      <c r="F59" s="12"/>
    </row>
    <row r="60" spans="1:6" ht="31.5">
      <c r="A60" s="7" t="s">
        <v>70</v>
      </c>
      <c r="B60" s="40" t="s">
        <v>54</v>
      </c>
      <c r="C60" s="34">
        <f t="shared" ref="C60:C65" si="1">IF(B60=B$79,C$79,IF(B60=B$80,C$80,C$81))</f>
        <v>5</v>
      </c>
      <c r="D60" s="30"/>
      <c r="E60" s="19"/>
      <c r="F60" s="12"/>
    </row>
    <row r="61" spans="1:6" ht="15.75">
      <c r="A61" s="7" t="s">
        <v>72</v>
      </c>
      <c r="B61" s="40" t="s">
        <v>54</v>
      </c>
      <c r="C61" s="34">
        <f t="shared" si="1"/>
        <v>5</v>
      </c>
      <c r="D61" s="30"/>
      <c r="E61" s="19"/>
      <c r="F61" s="12"/>
    </row>
    <row r="62" spans="1:6" ht="15.75">
      <c r="A62" s="7" t="s">
        <v>71</v>
      </c>
      <c r="B62" s="40" t="s">
        <v>54</v>
      </c>
      <c r="C62" s="34">
        <f t="shared" ref="C62" si="2">IF(B62=B$79,C$79,IF(B62=B$80,C$80,C$81))</f>
        <v>5</v>
      </c>
      <c r="D62" s="30"/>
      <c r="E62" s="19"/>
      <c r="F62" s="12"/>
    </row>
    <row r="63" spans="1:6" ht="15.75">
      <c r="A63" s="7" t="s">
        <v>30</v>
      </c>
      <c r="B63" s="40" t="s">
        <v>54</v>
      </c>
      <c r="C63" s="34">
        <f t="shared" si="1"/>
        <v>5</v>
      </c>
      <c r="D63" s="30"/>
      <c r="E63" s="19"/>
      <c r="F63" s="12"/>
    </row>
    <row r="64" spans="1:6" ht="31.5">
      <c r="A64" s="7" t="s">
        <v>31</v>
      </c>
      <c r="B64" s="40" t="s">
        <v>54</v>
      </c>
      <c r="C64" s="34">
        <f t="shared" si="1"/>
        <v>5</v>
      </c>
      <c r="D64" s="30"/>
      <c r="E64" s="19"/>
      <c r="F64" s="12"/>
    </row>
    <row r="65" spans="1:6" ht="15.75">
      <c r="A65" s="7" t="s">
        <v>32</v>
      </c>
      <c r="B65" s="40" t="s">
        <v>54</v>
      </c>
      <c r="C65" s="34">
        <f t="shared" si="1"/>
        <v>5</v>
      </c>
      <c r="D65" s="30"/>
      <c r="E65" s="19"/>
      <c r="F65" s="12"/>
    </row>
    <row r="66" spans="1:6">
      <c r="C66" s="35"/>
    </row>
    <row r="67" spans="1:6" ht="15.75">
      <c r="A67" s="13" t="s">
        <v>34</v>
      </c>
      <c r="B67" s="13"/>
      <c r="C67" s="38">
        <f>C54+C57</f>
        <v>4.9800000000000004</v>
      </c>
      <c r="D67" s="14">
        <f>D54+D57</f>
        <v>1</v>
      </c>
      <c r="E67" s="15"/>
      <c r="F67" s="27"/>
    </row>
    <row r="68" spans="1:6" ht="15.75">
      <c r="A68" s="18" t="s">
        <v>35</v>
      </c>
      <c r="B68" s="18"/>
      <c r="C68" s="39">
        <f>C67/5</f>
        <v>0.99600000000000011</v>
      </c>
      <c r="D68" s="16"/>
    </row>
    <row r="69" spans="1:6">
      <c r="C69" s="35"/>
    </row>
    <row r="70" spans="1:6">
      <c r="B70" s="24" t="s">
        <v>33</v>
      </c>
      <c r="C70" s="16"/>
    </row>
    <row r="71" spans="1:6">
      <c r="B71" s="25" t="s">
        <v>57</v>
      </c>
      <c r="C71" s="22">
        <v>5</v>
      </c>
    </row>
    <row r="72" spans="1:6">
      <c r="B72" s="25" t="s">
        <v>60</v>
      </c>
      <c r="C72" s="22">
        <v>4</v>
      </c>
      <c r="D72" s="16"/>
      <c r="E72" s="16"/>
      <c r="F72" s="16"/>
    </row>
    <row r="73" spans="1:6">
      <c r="B73" s="25" t="s">
        <v>62</v>
      </c>
      <c r="C73" s="22">
        <v>3</v>
      </c>
    </row>
    <row r="74" spans="1:6">
      <c r="B74" s="25" t="s">
        <v>61</v>
      </c>
      <c r="C74" s="22">
        <v>2</v>
      </c>
    </row>
    <row r="75" spans="1:6">
      <c r="B75" s="25" t="s">
        <v>63</v>
      </c>
      <c r="C75" s="22">
        <v>1</v>
      </c>
    </row>
    <row r="76" spans="1:6">
      <c r="B76" s="25" t="s">
        <v>59</v>
      </c>
      <c r="C76" s="22">
        <v>0</v>
      </c>
    </row>
    <row r="77" spans="1:6">
      <c r="B77" s="23"/>
    </row>
    <row r="78" spans="1:6" ht="25.5">
      <c r="B78" s="17" t="s">
        <v>58</v>
      </c>
      <c r="C78" s="16"/>
    </row>
    <row r="79" spans="1:6">
      <c r="B79" s="25" t="s">
        <v>54</v>
      </c>
      <c r="C79" s="22">
        <v>5</v>
      </c>
    </row>
    <row r="80" spans="1:6">
      <c r="B80" s="25" t="s">
        <v>81</v>
      </c>
      <c r="C80" s="22">
        <v>3</v>
      </c>
    </row>
    <row r="81" spans="2:3">
      <c r="B81" s="25" t="s">
        <v>55</v>
      </c>
      <c r="C81" s="22">
        <v>0</v>
      </c>
    </row>
    <row r="82" spans="2:3">
      <c r="B82" s="23"/>
    </row>
    <row r="83" spans="2:3" ht="25.5">
      <c r="B83" s="17" t="s">
        <v>56</v>
      </c>
      <c r="C83" s="16"/>
    </row>
    <row r="84" spans="2:3">
      <c r="B84" s="25" t="s">
        <v>54</v>
      </c>
      <c r="C84" s="22">
        <v>5</v>
      </c>
    </row>
    <row r="85" spans="2:3">
      <c r="B85" s="25" t="s">
        <v>55</v>
      </c>
      <c r="C85" s="22">
        <v>0</v>
      </c>
    </row>
  </sheetData>
  <sheetProtection sheet="1" objects="1" scenarios="1" selectLockedCells="1"/>
  <mergeCells count="11">
    <mergeCell ref="C12:E12"/>
    <mergeCell ref="C13:E13"/>
    <mergeCell ref="A1:F1"/>
    <mergeCell ref="A2:F2"/>
    <mergeCell ref="A3:F3"/>
    <mergeCell ref="A5:F5"/>
    <mergeCell ref="C7:E7"/>
    <mergeCell ref="C8:E8"/>
    <mergeCell ref="C9:E9"/>
    <mergeCell ref="C10:E10"/>
    <mergeCell ref="C11:E11"/>
  </mergeCells>
  <phoneticPr fontId="1" type="noConversion"/>
  <dataValidations count="13">
    <dataValidation type="list" allowBlank="1" showInputMessage="1" showErrorMessage="1" sqref="B48 B31 B58">
      <formula1>$B$84:$B$85</formula1>
    </dataValidation>
    <dataValidation type="list" allowBlank="1" showInputMessage="1" showErrorMessage="1" sqref="B39:B43 B17:B21 B23:B25 B35:B37 B50:B53 B45 B27:B30 B33">
      <formula1>$B$71:$B$76</formula1>
    </dataValidation>
    <dataValidation type="list" allowBlank="1" showInputMessage="1" showErrorMessage="1" sqref="B47 B32 B59:B65">
      <formula1>$B$79:$B$81</formula1>
    </dataValidation>
    <dataValidation type="whole" allowBlank="1" showInputMessage="1" showErrorMessage="1" sqref="C35 C33">
      <formula1>C55</formula1>
      <formula2>C50</formula2>
    </dataValidation>
    <dataValidation type="whole" allowBlank="1" showInputMessage="1" showErrorMessage="1" sqref="C48 C58">
      <formula1>C74</formula1>
      <formula2>C69</formula2>
    </dataValidation>
    <dataValidation type="whole" allowBlank="1" showInputMessage="1" showErrorMessage="1" sqref="C36:C37">
      <formula1>C59</formula1>
      <formula2>C53</formula2>
    </dataValidation>
    <dataValidation type="whole" allowBlank="1" showInputMessage="1" showErrorMessage="1" sqref="C41 C43">
      <formula1>C65</formula1>
      <formula2>C59</formula2>
    </dataValidation>
    <dataValidation type="whole" allowBlank="1" showInputMessage="1" showErrorMessage="1" sqref="C59:C62">
      <formula1>C81</formula1>
      <formula2>C79</formula2>
    </dataValidation>
    <dataValidation type="whole" allowBlank="1" showInputMessage="1" showErrorMessage="1" sqref="C63:C65">
      <formula1>C84</formula1>
      <formula2>C82</formula2>
    </dataValidation>
    <dataValidation type="whole" allowBlank="1" showInputMessage="1" showErrorMessage="1" sqref="C39:C40">
      <formula1>C63</formula1>
      <formula2>C56</formula2>
    </dataValidation>
    <dataValidation type="whole" allowBlank="1" showInputMessage="1" showErrorMessage="1" sqref="C50:C52 C45 C21 C23:C25 C27:C30">
      <formula1>C45</formula1>
      <formula2>C40</formula2>
    </dataValidation>
    <dataValidation type="whole" allowBlank="1" showInputMessage="1" showErrorMessage="1" sqref="C17:C20">
      <formula1>C42</formula1>
      <formula2>C37</formula2>
    </dataValidation>
    <dataValidation type="whole" allowBlank="1" showInputMessage="1" showErrorMessage="1" sqref="C31">
      <formula1>C58</formula1>
      <formula2>C53</formula2>
    </dataValidation>
  </dataValidations>
  <pageMargins left="0.75" right="0.75" top="1" bottom="1" header="0.5" footer="0.5"/>
  <pageSetup scale="76" orientation="landscape"/>
  <headerFooter alignWithMargins="0"/>
  <rowBreaks count="1" manualBreakCount="1">
    <brk id="68" max="4" man="1"/>
  </rowBreaks>
  <colBreaks count="1" manualBreakCount="1">
    <brk id="6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55"/>
  <sheetViews>
    <sheetView topLeftCell="A34" workbookViewId="0">
      <selection activeCell="B50" sqref="B50"/>
    </sheetView>
  </sheetViews>
  <sheetFormatPr defaultColWidth="8.85546875" defaultRowHeight="12.75"/>
  <cols>
    <col min="1" max="1" width="61.85546875" customWidth="1"/>
    <col min="2" max="2" width="18" bestFit="1" customWidth="1"/>
    <col min="3" max="3" width="24" customWidth="1"/>
  </cols>
  <sheetData>
    <row r="1" spans="1:6" ht="20.25">
      <c r="A1" s="117" t="s">
        <v>0</v>
      </c>
      <c r="B1" s="117"/>
      <c r="C1" s="117"/>
      <c r="D1" s="117"/>
      <c r="E1" s="117"/>
      <c r="F1" s="117"/>
    </row>
    <row r="2" spans="1:6" ht="20.25">
      <c r="A2" s="117" t="s">
        <v>1</v>
      </c>
      <c r="B2" s="117"/>
      <c r="C2" s="117"/>
      <c r="D2" s="117"/>
      <c r="E2" s="117"/>
      <c r="F2" s="117"/>
    </row>
    <row r="3" spans="1:6" ht="20.25">
      <c r="A3" s="117" t="s">
        <v>2</v>
      </c>
      <c r="B3" s="117"/>
      <c r="C3" s="117"/>
      <c r="D3" s="117"/>
      <c r="E3" s="117"/>
      <c r="F3" s="117"/>
    </row>
    <row r="4" spans="1:6">
      <c r="A4" s="35"/>
      <c r="B4" s="35"/>
      <c r="C4" s="35"/>
      <c r="D4" s="35"/>
      <c r="E4" s="35"/>
      <c r="F4" s="35"/>
    </row>
    <row r="5" spans="1:6" ht="18">
      <c r="A5" s="118" t="s">
        <v>82</v>
      </c>
      <c r="B5" s="118"/>
      <c r="C5" s="118"/>
      <c r="D5" s="118"/>
      <c r="E5" s="118"/>
      <c r="F5" s="118"/>
    </row>
    <row r="6" spans="1:6">
      <c r="A6" s="35"/>
      <c r="B6" s="35"/>
      <c r="C6" s="35"/>
      <c r="D6" s="35"/>
      <c r="E6" s="35"/>
      <c r="F6" s="35"/>
    </row>
    <row r="7" spans="1:6">
      <c r="A7" s="35"/>
      <c r="B7" s="49" t="s">
        <v>4</v>
      </c>
      <c r="C7" s="119" t="str">
        <f>IF('Progress Report Evaluation'!C7:E7="","",'Progress Report Evaluation'!C7:E7)</f>
        <v/>
      </c>
      <c r="D7" s="120"/>
      <c r="E7" s="120"/>
      <c r="F7" s="50"/>
    </row>
    <row r="8" spans="1:6">
      <c r="A8" s="35"/>
      <c r="B8" s="49" t="s">
        <v>5</v>
      </c>
      <c r="C8" s="116" t="str">
        <f>IF('Progress Report Evaluation'!C8:E8="","",'Progress Report Evaluation'!C8:E8)</f>
        <v/>
      </c>
      <c r="D8" s="116"/>
      <c r="E8" s="116"/>
      <c r="F8" s="50"/>
    </row>
    <row r="9" spans="1:6">
      <c r="A9" s="35"/>
      <c r="B9" s="49" t="s">
        <v>6</v>
      </c>
      <c r="C9" s="116" t="str">
        <f>IF('Progress Report Evaluation'!C9:E9="","",'Progress Report Evaluation'!C9:E9)</f>
        <v/>
      </c>
      <c r="D9" s="116"/>
      <c r="E9" s="116"/>
      <c r="F9" s="50"/>
    </row>
    <row r="10" spans="1:6">
      <c r="A10" s="35"/>
      <c r="B10" s="49" t="s">
        <v>7</v>
      </c>
      <c r="C10" s="116" t="str">
        <f>IF('Progress Report Evaluation'!C10:E10="","",'Progress Report Evaluation'!C10:E10)</f>
        <v/>
      </c>
      <c r="D10" s="116"/>
      <c r="E10" s="116"/>
      <c r="F10" s="50"/>
    </row>
    <row r="11" spans="1:6">
      <c r="A11" s="35"/>
      <c r="B11" s="49" t="s">
        <v>8</v>
      </c>
      <c r="C11" s="116" t="str">
        <f>IF('Progress Report Evaluation'!C11:E11="","",'Progress Report Evaluation'!C11:E11)</f>
        <v/>
      </c>
      <c r="D11" s="116"/>
      <c r="E11" s="116"/>
      <c r="F11" s="50"/>
    </row>
    <row r="12" spans="1:6">
      <c r="A12" s="35"/>
      <c r="B12" s="49" t="s">
        <v>9</v>
      </c>
      <c r="C12" s="116" t="str">
        <f>IF('Progress Report Evaluation'!C12:E12="","",'Progress Report Evaluation'!C12:E12)</f>
        <v/>
      </c>
      <c r="D12" s="116"/>
      <c r="E12" s="116"/>
      <c r="F12" s="50"/>
    </row>
    <row r="13" spans="1:6">
      <c r="A13" s="35"/>
      <c r="B13" s="49" t="s">
        <v>10</v>
      </c>
      <c r="C13" s="116" t="str">
        <f>IF('Progress Report Evaluation'!C13:E13="","",'Progress Report Evaluation'!C13:E13)</f>
        <v/>
      </c>
      <c r="D13" s="116"/>
      <c r="E13" s="116"/>
      <c r="F13" s="50"/>
    </row>
    <row r="14" spans="1:6" ht="13.5" thickBot="1">
      <c r="A14" s="35"/>
      <c r="B14" s="35"/>
      <c r="C14" s="35"/>
      <c r="D14" s="35"/>
      <c r="E14" s="35"/>
      <c r="F14" s="35"/>
    </row>
    <row r="15" spans="1:6" ht="55.5" thickTop="1">
      <c r="A15" s="44" t="s">
        <v>82</v>
      </c>
      <c r="B15" s="47" t="s">
        <v>105</v>
      </c>
      <c r="C15" s="53" t="s">
        <v>106</v>
      </c>
      <c r="D15" s="64" t="s">
        <v>112</v>
      </c>
    </row>
    <row r="16" spans="1:6" s="80" customFormat="1" ht="18.75">
      <c r="A16" s="79" t="s">
        <v>113</v>
      </c>
      <c r="B16" s="84" t="s">
        <v>112</v>
      </c>
      <c r="C16" s="81" t="s">
        <v>107</v>
      </c>
      <c r="D16" s="65" t="str">
        <f t="shared" ref="D16:D25" si="0">IF(((B16&lt;&gt;"") = (C16&lt;&gt;"")),"","Error!")</f>
        <v/>
      </c>
    </row>
    <row r="17" spans="1:4" ht="18.75">
      <c r="A17" s="45" t="s">
        <v>119</v>
      </c>
      <c r="B17" s="84" t="s">
        <v>112</v>
      </c>
      <c r="C17" s="54" t="s">
        <v>107</v>
      </c>
      <c r="D17" s="65" t="str">
        <f t="shared" si="0"/>
        <v/>
      </c>
    </row>
    <row r="18" spans="1:4" ht="18.75">
      <c r="A18" s="45" t="s">
        <v>116</v>
      </c>
      <c r="B18" s="84" t="s">
        <v>112</v>
      </c>
      <c r="C18" s="54" t="s">
        <v>107</v>
      </c>
      <c r="D18" s="65" t="str">
        <f t="shared" si="0"/>
        <v/>
      </c>
    </row>
    <row r="19" spans="1:4" ht="15.75">
      <c r="A19" s="82" t="s">
        <v>118</v>
      </c>
      <c r="B19" s="70"/>
      <c r="C19" s="71"/>
      <c r="D19" s="77" t="str">
        <f t="shared" si="0"/>
        <v/>
      </c>
    </row>
    <row r="20" spans="1:4" ht="15.75">
      <c r="A20" s="83" t="s">
        <v>117</v>
      </c>
      <c r="B20" s="70"/>
      <c r="C20" s="71"/>
      <c r="D20" s="77" t="str">
        <f t="shared" si="0"/>
        <v/>
      </c>
    </row>
    <row r="21" spans="1:4" ht="18.75">
      <c r="A21" s="45" t="s">
        <v>68</v>
      </c>
      <c r="B21" s="84" t="s">
        <v>112</v>
      </c>
      <c r="C21" s="54" t="s">
        <v>107</v>
      </c>
      <c r="D21" s="65" t="str">
        <f t="shared" si="0"/>
        <v/>
      </c>
    </row>
    <row r="22" spans="1:4" ht="18.75">
      <c r="A22" s="45" t="s">
        <v>44</v>
      </c>
      <c r="B22" s="84" t="s">
        <v>112</v>
      </c>
      <c r="C22" s="54" t="s">
        <v>107</v>
      </c>
      <c r="D22" s="65" t="str">
        <f>IF(((B22&lt;&gt;"") = (C22&lt;&gt;"")),"","Error!")</f>
        <v/>
      </c>
    </row>
    <row r="23" spans="1:4" ht="18.75">
      <c r="A23" s="45" t="s">
        <v>83</v>
      </c>
      <c r="B23" s="84" t="s">
        <v>112</v>
      </c>
      <c r="C23" s="54" t="s">
        <v>107</v>
      </c>
      <c r="D23" s="65" t="str">
        <f t="shared" si="0"/>
        <v/>
      </c>
    </row>
    <row r="24" spans="1:4" ht="18.75">
      <c r="A24" s="45" t="s">
        <v>84</v>
      </c>
      <c r="B24" s="84" t="s">
        <v>112</v>
      </c>
      <c r="C24" s="54" t="s">
        <v>107</v>
      </c>
      <c r="D24" s="65" t="str">
        <f t="shared" si="0"/>
        <v/>
      </c>
    </row>
    <row r="25" spans="1:4" ht="18.75">
      <c r="A25" s="46" t="s">
        <v>85</v>
      </c>
      <c r="B25" s="84" t="s">
        <v>112</v>
      </c>
      <c r="C25" s="54" t="s">
        <v>107</v>
      </c>
      <c r="D25" s="65" t="str">
        <f t="shared" si="0"/>
        <v/>
      </c>
    </row>
    <row r="26" spans="1:4" ht="18.75">
      <c r="A26" s="46" t="s">
        <v>86</v>
      </c>
      <c r="B26" s="84" t="s">
        <v>112</v>
      </c>
      <c r="C26" s="54" t="s">
        <v>107</v>
      </c>
      <c r="D26" s="65" t="str">
        <f>IF(((B26&lt;&gt;"") = (C26&lt;&gt;"")),"","Error!")</f>
        <v/>
      </c>
    </row>
    <row r="27" spans="1:4" ht="15.75">
      <c r="A27" s="76" t="s">
        <v>87</v>
      </c>
      <c r="B27" s="85"/>
      <c r="C27" s="86"/>
      <c r="D27" s="87"/>
    </row>
    <row r="28" spans="1:4" ht="15.75">
      <c r="A28" s="78" t="s">
        <v>88</v>
      </c>
      <c r="B28" s="72" t="s">
        <v>112</v>
      </c>
      <c r="C28" s="71" t="s">
        <v>107</v>
      </c>
      <c r="D28" s="77" t="str">
        <f t="shared" ref="D28:D54" si="1">IF(((B28&lt;&gt;"") = (C28&lt;&gt;"")),"","Error!")</f>
        <v/>
      </c>
    </row>
    <row r="29" spans="1:4" ht="15.75">
      <c r="A29" s="78" t="s">
        <v>89</v>
      </c>
      <c r="B29" s="72" t="s">
        <v>112</v>
      </c>
      <c r="C29" s="71" t="s">
        <v>107</v>
      </c>
      <c r="D29" s="77" t="str">
        <f t="shared" si="1"/>
        <v/>
      </c>
    </row>
    <row r="30" spans="1:4" ht="15.75">
      <c r="A30" s="78" t="s">
        <v>90</v>
      </c>
      <c r="B30" s="72" t="s">
        <v>112</v>
      </c>
      <c r="C30" s="71" t="s">
        <v>107</v>
      </c>
      <c r="D30" s="77" t="str">
        <f t="shared" si="1"/>
        <v/>
      </c>
    </row>
    <row r="31" spans="1:4" ht="15.75">
      <c r="A31" s="78" t="s">
        <v>91</v>
      </c>
      <c r="B31" s="72" t="s">
        <v>112</v>
      </c>
      <c r="C31" s="71" t="s">
        <v>107</v>
      </c>
      <c r="D31" s="77" t="str">
        <f t="shared" si="1"/>
        <v/>
      </c>
    </row>
    <row r="32" spans="1:4" ht="15.75">
      <c r="A32" s="78" t="s">
        <v>92</v>
      </c>
      <c r="B32" s="72" t="s">
        <v>112</v>
      </c>
      <c r="C32" s="71" t="s">
        <v>107</v>
      </c>
      <c r="D32" s="77" t="str">
        <f t="shared" si="1"/>
        <v/>
      </c>
    </row>
    <row r="33" spans="1:4" ht="15.75">
      <c r="A33" s="78" t="s">
        <v>93</v>
      </c>
      <c r="B33" s="72" t="s">
        <v>112</v>
      </c>
      <c r="C33" s="71" t="s">
        <v>107</v>
      </c>
      <c r="D33" s="77" t="str">
        <f t="shared" si="1"/>
        <v/>
      </c>
    </row>
    <row r="34" spans="1:4" ht="15.75">
      <c r="A34" s="78" t="s">
        <v>94</v>
      </c>
      <c r="B34" s="72" t="s">
        <v>112</v>
      </c>
      <c r="C34" s="71" t="s">
        <v>107</v>
      </c>
      <c r="D34" s="77" t="str">
        <f t="shared" si="1"/>
        <v/>
      </c>
    </row>
    <row r="35" spans="1:4" ht="15.75">
      <c r="A35" s="76" t="s">
        <v>95</v>
      </c>
      <c r="B35" s="88"/>
      <c r="C35" s="89"/>
      <c r="D35" s="90"/>
    </row>
    <row r="36" spans="1:4" ht="15.75">
      <c r="A36" s="78" t="s">
        <v>96</v>
      </c>
      <c r="B36" s="72" t="s">
        <v>112</v>
      </c>
      <c r="C36" s="71" t="s">
        <v>107</v>
      </c>
      <c r="D36" s="77" t="str">
        <f t="shared" si="1"/>
        <v/>
      </c>
    </row>
    <row r="37" spans="1:4" ht="15.75">
      <c r="A37" s="78" t="s">
        <v>97</v>
      </c>
      <c r="B37" s="72" t="s">
        <v>112</v>
      </c>
      <c r="C37" s="71" t="s">
        <v>107</v>
      </c>
      <c r="D37" s="77" t="str">
        <f t="shared" si="1"/>
        <v/>
      </c>
    </row>
    <row r="38" spans="1:4" ht="15.75">
      <c r="A38" s="78" t="s">
        <v>98</v>
      </c>
      <c r="B38" s="72" t="s">
        <v>112</v>
      </c>
      <c r="C38" s="71" t="s">
        <v>107</v>
      </c>
      <c r="D38" s="77" t="str">
        <f t="shared" si="1"/>
        <v/>
      </c>
    </row>
    <row r="39" spans="1:4" ht="15.75">
      <c r="A39" s="78" t="s">
        <v>99</v>
      </c>
      <c r="B39" s="72" t="s">
        <v>112</v>
      </c>
      <c r="C39" s="71" t="s">
        <v>107</v>
      </c>
      <c r="D39" s="77" t="str">
        <f t="shared" si="1"/>
        <v/>
      </c>
    </row>
    <row r="40" spans="1:4" ht="15.75">
      <c r="A40" s="78" t="s">
        <v>100</v>
      </c>
      <c r="B40" s="72" t="s">
        <v>112</v>
      </c>
      <c r="C40" s="71" t="s">
        <v>107</v>
      </c>
      <c r="D40" s="77" t="str">
        <f t="shared" si="1"/>
        <v/>
      </c>
    </row>
    <row r="41" spans="1:4" ht="15.75">
      <c r="A41" s="78" t="s">
        <v>101</v>
      </c>
      <c r="B41" s="72" t="s">
        <v>112</v>
      </c>
      <c r="C41" s="71" t="s">
        <v>107</v>
      </c>
      <c r="D41" s="77" t="str">
        <f t="shared" si="1"/>
        <v/>
      </c>
    </row>
    <row r="42" spans="1:4" ht="15.75">
      <c r="A42" s="78" t="s">
        <v>102</v>
      </c>
      <c r="B42" s="72" t="s">
        <v>112</v>
      </c>
      <c r="C42" s="71" t="s">
        <v>107</v>
      </c>
      <c r="D42" s="77" t="str">
        <f t="shared" si="1"/>
        <v/>
      </c>
    </row>
    <row r="43" spans="1:4" ht="15.75">
      <c r="A43" s="45" t="s">
        <v>103</v>
      </c>
      <c r="B43" s="108" t="s">
        <v>112</v>
      </c>
      <c r="C43" s="54" t="s">
        <v>107</v>
      </c>
      <c r="D43" s="65" t="str">
        <f t="shared" si="1"/>
        <v/>
      </c>
    </row>
    <row r="44" spans="1:4" ht="15.75">
      <c r="A44" s="45" t="s">
        <v>21</v>
      </c>
      <c r="B44" s="108" t="s">
        <v>112</v>
      </c>
      <c r="C44" s="54" t="s">
        <v>107</v>
      </c>
      <c r="D44" s="65" t="str">
        <f t="shared" si="1"/>
        <v/>
      </c>
    </row>
    <row r="45" spans="1:4" ht="16.5" thickBot="1">
      <c r="A45" s="48" t="s">
        <v>104</v>
      </c>
      <c r="B45" s="109" t="s">
        <v>112</v>
      </c>
      <c r="C45" s="55" t="s">
        <v>107</v>
      </c>
      <c r="D45" s="66" t="str">
        <f t="shared" si="1"/>
        <v/>
      </c>
    </row>
    <row r="46" spans="1:4" ht="16.5" thickTop="1">
      <c r="A46" s="51" t="s">
        <v>25</v>
      </c>
      <c r="B46" s="63"/>
      <c r="C46" s="56"/>
      <c r="D46" s="67"/>
    </row>
    <row r="47" spans="1:4" ht="15.75">
      <c r="A47" s="52" t="s">
        <v>108</v>
      </c>
      <c r="B47" s="108" t="s">
        <v>112</v>
      </c>
      <c r="C47" s="57" t="s">
        <v>107</v>
      </c>
      <c r="D47" s="65" t="str">
        <f t="shared" si="1"/>
        <v/>
      </c>
    </row>
    <row r="48" spans="1:4" ht="15.75">
      <c r="A48" s="52" t="s">
        <v>109</v>
      </c>
      <c r="B48" s="108" t="s">
        <v>112</v>
      </c>
      <c r="C48" s="57" t="s">
        <v>107</v>
      </c>
      <c r="D48" s="65" t="str">
        <f t="shared" si="1"/>
        <v/>
      </c>
    </row>
    <row r="49" spans="1:4" ht="15.75">
      <c r="A49" s="52" t="s">
        <v>110</v>
      </c>
      <c r="B49" s="108" t="s">
        <v>112</v>
      </c>
      <c r="C49" s="57" t="s">
        <v>107</v>
      </c>
      <c r="D49" s="65" t="str">
        <f t="shared" si="1"/>
        <v/>
      </c>
    </row>
    <row r="50" spans="1:4" ht="15.75">
      <c r="A50" s="69" t="s">
        <v>111</v>
      </c>
      <c r="B50" s="70"/>
      <c r="C50" s="71"/>
      <c r="D50" s="65" t="str">
        <f t="shared" si="1"/>
        <v/>
      </c>
    </row>
    <row r="51" spans="1:4" ht="15.75">
      <c r="A51" s="69" t="s">
        <v>111</v>
      </c>
      <c r="B51" s="72"/>
      <c r="C51" s="71"/>
      <c r="D51" s="65" t="str">
        <f t="shared" si="1"/>
        <v/>
      </c>
    </row>
    <row r="52" spans="1:4" ht="15.75">
      <c r="A52" s="69" t="s">
        <v>111</v>
      </c>
      <c r="B52" s="72"/>
      <c r="C52" s="71"/>
      <c r="D52" s="65" t="str">
        <f t="shared" si="1"/>
        <v/>
      </c>
    </row>
    <row r="53" spans="1:4" ht="15.75">
      <c r="A53" s="69" t="s">
        <v>111</v>
      </c>
      <c r="B53" s="72"/>
      <c r="C53" s="71"/>
      <c r="D53" s="65" t="str">
        <f t="shared" si="1"/>
        <v/>
      </c>
    </row>
    <row r="54" spans="1:4" ht="16.5" thickBot="1">
      <c r="A54" s="73" t="s">
        <v>111</v>
      </c>
      <c r="B54" s="74"/>
      <c r="C54" s="75"/>
      <c r="D54" s="68" t="str">
        <f t="shared" si="1"/>
        <v/>
      </c>
    </row>
    <row r="55" spans="1:4" ht="13.5" thickTop="1"/>
  </sheetData>
  <sheetProtection sheet="1" objects="1" scenarios="1" selectLockedCells="1"/>
  <mergeCells count="11">
    <mergeCell ref="C8:E8"/>
    <mergeCell ref="A1:F1"/>
    <mergeCell ref="A2:F2"/>
    <mergeCell ref="A3:F3"/>
    <mergeCell ref="A5:F5"/>
    <mergeCell ref="C7:E7"/>
    <mergeCell ref="C9:E9"/>
    <mergeCell ref="C10:E10"/>
    <mergeCell ref="C11:E11"/>
    <mergeCell ref="C12:E12"/>
    <mergeCell ref="C13:E1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1:E21"/>
  <sheetViews>
    <sheetView workbookViewId="0">
      <selection activeCell="E1" sqref="E1"/>
    </sheetView>
  </sheetViews>
  <sheetFormatPr defaultColWidth="8.85546875" defaultRowHeight="12.75"/>
  <cols>
    <col min="2" max="2" width="38.7109375" bestFit="1" customWidth="1"/>
    <col min="3" max="3" width="9.85546875" customWidth="1"/>
    <col min="4" max="4" width="22" customWidth="1"/>
    <col min="5" max="5" width="9.85546875" customWidth="1"/>
  </cols>
  <sheetData>
    <row r="1" spans="2:5" ht="18">
      <c r="B1" s="126" t="s">
        <v>136</v>
      </c>
      <c r="C1" s="126"/>
      <c r="D1" s="126"/>
    </row>
    <row r="2" spans="2:5" ht="13.5" thickBot="1"/>
    <row r="3" spans="2:5" ht="39" thickBot="1">
      <c r="B3" s="91"/>
      <c r="C3" s="93" t="s">
        <v>120</v>
      </c>
      <c r="D3" s="94" t="s">
        <v>132</v>
      </c>
      <c r="E3" s="92"/>
    </row>
    <row r="4" spans="2:5" ht="13.5" thickBot="1">
      <c r="B4" s="95" t="s">
        <v>129</v>
      </c>
      <c r="C4" s="134" t="s">
        <v>139</v>
      </c>
      <c r="D4" s="135"/>
      <c r="E4" s="92"/>
    </row>
    <row r="5" spans="2:5">
      <c r="B5" s="96" t="s">
        <v>113</v>
      </c>
      <c r="C5" s="99" t="s">
        <v>130</v>
      </c>
      <c r="D5" s="99" t="s">
        <v>131</v>
      </c>
    </row>
    <row r="6" spans="2:5">
      <c r="B6" s="96" t="s">
        <v>121</v>
      </c>
      <c r="C6" s="100" t="s">
        <v>130</v>
      </c>
      <c r="D6" s="100" t="s">
        <v>131</v>
      </c>
    </row>
    <row r="7" spans="2:5">
      <c r="B7" s="96" t="s">
        <v>114</v>
      </c>
      <c r="C7" s="129"/>
      <c r="D7" s="127" t="s">
        <v>133</v>
      </c>
    </row>
    <row r="8" spans="2:5">
      <c r="B8" s="106" t="s">
        <v>115</v>
      </c>
      <c r="C8" s="129"/>
      <c r="D8" s="127"/>
    </row>
    <row r="9" spans="2:5" ht="13.5" thickBot="1">
      <c r="B9" s="106" t="s">
        <v>122</v>
      </c>
      <c r="C9" s="130"/>
      <c r="D9" s="128"/>
    </row>
    <row r="10" spans="2:5" ht="13.5" thickBot="1">
      <c r="B10" s="97" t="s">
        <v>123</v>
      </c>
      <c r="C10" s="136" t="s">
        <v>139</v>
      </c>
      <c r="D10" s="137"/>
    </row>
    <row r="11" spans="2:5">
      <c r="B11" s="96" t="s">
        <v>68</v>
      </c>
      <c r="C11" s="131" t="s">
        <v>134</v>
      </c>
      <c r="D11" s="138" t="s">
        <v>135</v>
      </c>
    </row>
    <row r="12" spans="2:5">
      <c r="B12" s="96" t="s">
        <v>44</v>
      </c>
      <c r="C12" s="132"/>
      <c r="D12" s="139"/>
    </row>
    <row r="13" spans="2:5">
      <c r="B13" s="96" t="s">
        <v>19</v>
      </c>
      <c r="C13" s="132"/>
      <c r="D13" s="139"/>
    </row>
    <row r="14" spans="2:5">
      <c r="B14" s="96" t="s">
        <v>20</v>
      </c>
      <c r="C14" s="132"/>
      <c r="D14" s="139"/>
    </row>
    <row r="15" spans="2:5" ht="13.5" thickBot="1">
      <c r="B15" s="96" t="s">
        <v>124</v>
      </c>
      <c r="C15" s="133"/>
      <c r="D15" s="140"/>
    </row>
    <row r="16" spans="2:5" ht="13.5" thickBot="1">
      <c r="B16" s="97" t="s">
        <v>104</v>
      </c>
      <c r="C16" s="101"/>
      <c r="D16" s="104" t="s">
        <v>137</v>
      </c>
    </row>
    <row r="17" spans="2:4" ht="13.5" thickBot="1">
      <c r="B17" s="98" t="s">
        <v>25</v>
      </c>
      <c r="C17" s="121" t="s">
        <v>139</v>
      </c>
      <c r="D17" s="122"/>
    </row>
    <row r="18" spans="2:4">
      <c r="B18" s="96" t="s">
        <v>125</v>
      </c>
      <c r="C18" s="105"/>
      <c r="D18" s="123" t="s">
        <v>138</v>
      </c>
    </row>
    <row r="19" spans="2:4">
      <c r="B19" s="96" t="s">
        <v>126</v>
      </c>
      <c r="C19" s="102"/>
      <c r="D19" s="124"/>
    </row>
    <row r="20" spans="2:4">
      <c r="B20" s="96" t="s">
        <v>127</v>
      </c>
      <c r="C20" s="102"/>
      <c r="D20" s="124"/>
    </row>
    <row r="21" spans="2:4" ht="13.5" thickBot="1">
      <c r="B21" s="107" t="s">
        <v>128</v>
      </c>
      <c r="C21" s="103"/>
      <c r="D21" s="125"/>
    </row>
  </sheetData>
  <sheetProtection sheet="1" objects="1" scenarios="1" selectLockedCells="1"/>
  <mergeCells count="9">
    <mergeCell ref="C17:D17"/>
    <mergeCell ref="D18:D21"/>
    <mergeCell ref="B1:D1"/>
    <mergeCell ref="D7:D9"/>
    <mergeCell ref="C7:C9"/>
    <mergeCell ref="C11:C15"/>
    <mergeCell ref="C4:D4"/>
    <mergeCell ref="C10:D10"/>
    <mergeCell ref="D11:D1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Progress Report Evaluation</vt:lpstr>
      <vt:lpstr>Progress Report Checklist</vt:lpstr>
      <vt:lpstr>Organization Progress Report</vt:lpstr>
      <vt:lpstr>'Progress Report Evaluation'!Print_Area</vt:lpstr>
    </vt:vector>
  </TitlesOfParts>
  <Company>UPRM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Vega</dc:creator>
  <cp:lastModifiedBy>Eddrick</cp:lastModifiedBy>
  <cp:lastPrinted>2007-10-10T14:27:17Z</cp:lastPrinted>
  <dcterms:created xsi:type="dcterms:W3CDTF">2007-05-20T21:48:35Z</dcterms:created>
  <dcterms:modified xsi:type="dcterms:W3CDTF">2013-03-10T11:54:52Z</dcterms:modified>
</cp:coreProperties>
</file>