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76fe118c4d1bc055/"/>
    </mc:Choice>
  </mc:AlternateContent>
  <xr:revisionPtr revIDLastSave="23" documentId="8_{22F8EF33-5642-4D10-B683-2CDB858F3B95}" xr6:coauthVersionLast="47" xr6:coauthVersionMax="47" xr10:uidLastSave="{729BE3E8-2527-48EE-8964-F41E647C52EA}"/>
  <bookViews>
    <workbookView xWindow="-120" yWindow="-120" windowWidth="29040" windowHeight="15840" xr2:uid="{2CD813ED-0128-4928-94E6-4678CAD0502A}"/>
  </bookViews>
  <sheets>
    <sheet name="main"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25" i="1" l="1"/>
  <c r="J626" i="1"/>
  <c r="J627" i="1"/>
  <c r="J628" i="1"/>
  <c r="J629" i="1"/>
  <c r="J630" i="1"/>
  <c r="J688" i="1"/>
  <c r="J632" i="1"/>
  <c r="J633" i="1"/>
  <c r="J448" i="1"/>
  <c r="J635" i="1"/>
  <c r="J636" i="1"/>
  <c r="J637" i="1"/>
  <c r="J638" i="1"/>
  <c r="J891"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279" i="1"/>
  <c r="J679" i="1"/>
  <c r="J680" i="1"/>
  <c r="J681" i="1"/>
  <c r="J682" i="1"/>
  <c r="J683" i="1"/>
  <c r="J684" i="1"/>
  <c r="J685" i="1"/>
  <c r="J686" i="1"/>
  <c r="J687" i="1"/>
  <c r="J721" i="1"/>
  <c r="J689" i="1"/>
  <c r="J690" i="1"/>
  <c r="J691" i="1"/>
  <c r="J692" i="1"/>
  <c r="J693" i="1"/>
  <c r="J694" i="1"/>
  <c r="J695" i="1"/>
  <c r="J696" i="1"/>
  <c r="J697" i="1"/>
  <c r="J698" i="1"/>
  <c r="J699" i="1"/>
  <c r="J700" i="1"/>
  <c r="J1024" i="1"/>
  <c r="J702" i="1"/>
  <c r="J703" i="1"/>
  <c r="J704" i="1"/>
  <c r="J187" i="1"/>
  <c r="J706" i="1"/>
  <c r="J524" i="1"/>
  <c r="J708" i="1"/>
  <c r="J709" i="1"/>
  <c r="J710" i="1"/>
  <c r="J634" i="1"/>
  <c r="J712" i="1"/>
  <c r="J713" i="1"/>
  <c r="J714" i="1"/>
  <c r="J715" i="1"/>
  <c r="J716" i="1"/>
  <c r="J717" i="1"/>
  <c r="J718" i="1"/>
  <c r="J719" i="1"/>
  <c r="J720" i="1"/>
  <c r="J639" i="1"/>
  <c r="J722" i="1"/>
  <c r="J723" i="1"/>
  <c r="J724" i="1"/>
  <c r="J725" i="1"/>
  <c r="J726" i="1"/>
  <c r="J727" i="1"/>
  <c r="J728" i="1"/>
  <c r="J729" i="1"/>
  <c r="J730" i="1"/>
  <c r="J731" i="1"/>
  <c r="J732" i="1"/>
  <c r="J733" i="1"/>
  <c r="J624" i="1"/>
  <c r="J265" i="1"/>
  <c r="J266" i="1"/>
  <c r="J267" i="1"/>
  <c r="J194" i="1"/>
  <c r="J269" i="1"/>
  <c r="J422" i="1"/>
  <c r="J271" i="1"/>
  <c r="J272" i="1"/>
  <c r="J273" i="1"/>
  <c r="J274" i="1"/>
  <c r="J275" i="1"/>
  <c r="J276" i="1"/>
  <c r="J277" i="1"/>
  <c r="J278" i="1"/>
  <c r="J336" i="1"/>
  <c r="J280" i="1"/>
  <c r="J281" i="1"/>
  <c r="J282" i="1"/>
  <c r="J283" i="1"/>
  <c r="J886" i="1"/>
  <c r="J285" i="1"/>
  <c r="J286" i="1"/>
  <c r="J287" i="1"/>
  <c r="J119" i="1"/>
  <c r="J289" i="1"/>
  <c r="J290" i="1"/>
  <c r="J291" i="1"/>
  <c r="J292" i="1"/>
  <c r="J293" i="1"/>
  <c r="J294" i="1"/>
  <c r="J295" i="1"/>
  <c r="J296" i="1"/>
  <c r="J297" i="1"/>
  <c r="J298" i="1"/>
  <c r="J299" i="1"/>
  <c r="J300" i="1"/>
  <c r="J301" i="1"/>
  <c r="J302" i="1"/>
  <c r="J303" i="1"/>
  <c r="J304" i="1"/>
  <c r="J305" i="1"/>
  <c r="J190" i="1"/>
  <c r="J307" i="1"/>
  <c r="J308" i="1"/>
  <c r="J309" i="1"/>
  <c r="J310" i="1"/>
  <c r="J311" i="1"/>
  <c r="J312" i="1"/>
  <c r="J313" i="1"/>
  <c r="J314" i="1"/>
  <c r="J315" i="1"/>
  <c r="J316" i="1"/>
  <c r="J317" i="1"/>
  <c r="J318" i="1"/>
  <c r="J319" i="1"/>
  <c r="J320" i="1"/>
  <c r="J321" i="1"/>
  <c r="J322" i="1"/>
  <c r="J323" i="1"/>
  <c r="J324" i="1"/>
  <c r="J325" i="1"/>
  <c r="J326" i="1"/>
  <c r="J701" i="1"/>
  <c r="J328" i="1"/>
  <c r="J329" i="1"/>
  <c r="J330" i="1"/>
  <c r="J331" i="1"/>
  <c r="J332" i="1"/>
  <c r="J333" i="1"/>
  <c r="J334" i="1"/>
  <c r="J335" i="1"/>
  <c r="J1014" i="1"/>
  <c r="J337" i="1"/>
  <c r="J338" i="1"/>
  <c r="J339" i="1"/>
  <c r="J340" i="1"/>
  <c r="J341" i="1"/>
  <c r="J342" i="1"/>
  <c r="J343" i="1"/>
  <c r="J344" i="1"/>
  <c r="J345" i="1"/>
  <c r="J346" i="1"/>
  <c r="J347" i="1"/>
  <c r="J348" i="1"/>
  <c r="J349" i="1"/>
  <c r="J350" i="1"/>
  <c r="J264" i="1"/>
  <c r="K212" i="1"/>
  <c r="J961" i="1"/>
  <c r="J612" i="1"/>
  <c r="J306" i="1"/>
  <c r="J964" i="1"/>
  <c r="J965" i="1"/>
  <c r="J1010"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711" i="1"/>
  <c r="J549" i="1"/>
  <c r="J1011" i="1"/>
  <c r="J1012" i="1"/>
  <c r="J962" i="1"/>
  <c r="J249" i="1"/>
  <c r="J1015" i="1"/>
  <c r="J284"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1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7" i="1"/>
  <c r="K88" i="1"/>
  <c r="K89" i="1"/>
  <c r="K90" i="1"/>
  <c r="K91" i="1"/>
  <c r="K92" i="1"/>
  <c r="K93" i="1"/>
  <c r="K94" i="1"/>
  <c r="K95" i="1"/>
  <c r="K96" i="1"/>
  <c r="K97" i="1"/>
  <c r="K98" i="1"/>
  <c r="K99" i="1"/>
  <c r="K100" i="1"/>
  <c r="K101" i="1"/>
  <c r="K102" i="1"/>
  <c r="K103" i="1"/>
  <c r="K104" i="1"/>
  <c r="K105" i="1"/>
  <c r="K106" i="1"/>
  <c r="K107" i="1"/>
  <c r="K587" i="1"/>
  <c r="K109" i="1"/>
  <c r="K110" i="1"/>
  <c r="K111" i="1"/>
  <c r="K112" i="1"/>
  <c r="K113" i="1"/>
  <c r="K114" i="1"/>
  <c r="K115" i="1"/>
  <c r="K116" i="1"/>
  <c r="K117" i="1"/>
  <c r="K118" i="1"/>
  <c r="K248" i="1"/>
  <c r="K120" i="1"/>
  <c r="K121" i="1"/>
  <c r="K122" i="1"/>
  <c r="K123" i="1"/>
  <c r="K124" i="1"/>
  <c r="K125" i="1"/>
  <c r="K126" i="1"/>
  <c r="K127" i="1"/>
  <c r="K128" i="1"/>
  <c r="K129" i="1"/>
  <c r="K130" i="1"/>
  <c r="K131" i="1"/>
  <c r="K132" i="1"/>
  <c r="K133" i="1"/>
  <c r="K245"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288" i="1"/>
  <c r="K164" i="1"/>
  <c r="K165" i="1"/>
  <c r="K166" i="1"/>
  <c r="K167" i="1"/>
  <c r="K575" i="1"/>
  <c r="K169" i="1"/>
  <c r="K170" i="1"/>
  <c r="K171" i="1"/>
  <c r="K172" i="1"/>
  <c r="K173" i="1"/>
  <c r="K174" i="1"/>
  <c r="K175" i="1"/>
  <c r="K176" i="1"/>
  <c r="K177" i="1"/>
  <c r="K204" i="1"/>
  <c r="K179" i="1"/>
  <c r="K180" i="1"/>
  <c r="K181" i="1"/>
  <c r="K182" i="1"/>
  <c r="K183" i="1"/>
  <c r="K184" i="1"/>
  <c r="K185" i="1"/>
  <c r="K186" i="1"/>
  <c r="K508" i="1"/>
  <c r="K188" i="1"/>
  <c r="K189" i="1"/>
  <c r="K108" i="1"/>
  <c r="K191" i="1"/>
  <c r="K192" i="1"/>
  <c r="K193" i="1"/>
  <c r="K884" i="1"/>
  <c r="K195" i="1"/>
  <c r="K196" i="1"/>
  <c r="K197" i="1"/>
  <c r="K707" i="1"/>
  <c r="K199" i="1"/>
  <c r="K200" i="1"/>
  <c r="K201" i="1"/>
  <c r="K202" i="1"/>
  <c r="K203" i="1"/>
  <c r="K1017" i="1"/>
  <c r="K205" i="1"/>
  <c r="K206" i="1"/>
  <c r="K207" i="1"/>
  <c r="K208" i="1"/>
  <c r="K209" i="1"/>
  <c r="K210" i="1"/>
  <c r="K211" i="1"/>
  <c r="K213" i="1"/>
  <c r="K214" i="1"/>
  <c r="K215" i="1"/>
  <c r="K216" i="1"/>
  <c r="K217" i="1"/>
  <c r="K218" i="1"/>
  <c r="K219" i="1"/>
  <c r="K220" i="1"/>
  <c r="K221" i="1"/>
  <c r="K222" i="1"/>
  <c r="K223" i="1"/>
  <c r="K224" i="1"/>
  <c r="K225" i="1"/>
  <c r="K226" i="1"/>
  <c r="K227" i="1"/>
  <c r="K228" i="1"/>
  <c r="K229" i="1"/>
  <c r="K230" i="1"/>
  <c r="K231" i="1"/>
  <c r="K232" i="1"/>
  <c r="K233" i="1"/>
  <c r="K234" i="1"/>
  <c r="K235" i="1"/>
  <c r="K236" i="1"/>
  <c r="K507" i="1"/>
  <c r="K238" i="1"/>
  <c r="K239" i="1"/>
  <c r="K327" i="1"/>
  <c r="K241" i="1"/>
  <c r="K242" i="1"/>
  <c r="K243" i="1"/>
  <c r="K244" i="1"/>
  <c r="K705" i="1"/>
  <c r="K246" i="1"/>
  <c r="K247" i="1"/>
  <c r="K1013" i="1"/>
  <c r="K198" i="1"/>
  <c r="K250" i="1"/>
  <c r="K251" i="1"/>
  <c r="K252" i="1"/>
  <c r="K253" i="1"/>
  <c r="K254" i="1"/>
  <c r="K255" i="1"/>
  <c r="K256" i="1"/>
  <c r="K257" i="1"/>
  <c r="K258" i="1"/>
  <c r="K259" i="1"/>
  <c r="K260" i="1"/>
  <c r="K261" i="1"/>
  <c r="K262" i="1"/>
  <c r="K505" i="1"/>
  <c r="K264" i="1"/>
  <c r="K265" i="1"/>
  <c r="K266" i="1"/>
  <c r="K267" i="1"/>
  <c r="K194" i="1"/>
  <c r="K269" i="1"/>
  <c r="K422" i="1"/>
  <c r="K271" i="1"/>
  <c r="K272" i="1"/>
  <c r="K273" i="1"/>
  <c r="K274" i="1"/>
  <c r="K275" i="1"/>
  <c r="K276" i="1"/>
  <c r="K277" i="1"/>
  <c r="K278" i="1"/>
  <c r="K336" i="1"/>
  <c r="K280" i="1"/>
  <c r="K281" i="1"/>
  <c r="K282" i="1"/>
  <c r="K283" i="1"/>
  <c r="K886" i="1"/>
  <c r="K285" i="1"/>
  <c r="K286" i="1"/>
  <c r="K287" i="1"/>
  <c r="K119" i="1"/>
  <c r="K289" i="1"/>
  <c r="K290" i="1"/>
  <c r="K291" i="1"/>
  <c r="K292" i="1"/>
  <c r="K293" i="1"/>
  <c r="K294" i="1"/>
  <c r="K295" i="1"/>
  <c r="K296" i="1"/>
  <c r="K297" i="1"/>
  <c r="K298" i="1"/>
  <c r="K299" i="1"/>
  <c r="K300" i="1"/>
  <c r="K301" i="1"/>
  <c r="K302" i="1"/>
  <c r="K303" i="1"/>
  <c r="K304" i="1"/>
  <c r="K305" i="1"/>
  <c r="K190" i="1"/>
  <c r="K307" i="1"/>
  <c r="K308" i="1"/>
  <c r="K309" i="1"/>
  <c r="K310" i="1"/>
  <c r="K311" i="1"/>
  <c r="K312" i="1"/>
  <c r="K313" i="1"/>
  <c r="K314" i="1"/>
  <c r="K315" i="1"/>
  <c r="K316" i="1"/>
  <c r="K317" i="1"/>
  <c r="K318" i="1"/>
  <c r="K319" i="1"/>
  <c r="K320" i="1"/>
  <c r="K321" i="1"/>
  <c r="K322" i="1"/>
  <c r="K323" i="1"/>
  <c r="K324" i="1"/>
  <c r="K325" i="1"/>
  <c r="K326" i="1"/>
  <c r="K701" i="1"/>
  <c r="K328" i="1"/>
  <c r="K329" i="1"/>
  <c r="K330" i="1"/>
  <c r="K331" i="1"/>
  <c r="K332" i="1"/>
  <c r="K333" i="1"/>
  <c r="K334" i="1"/>
  <c r="K335" i="1"/>
  <c r="K1014"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528" i="1"/>
  <c r="K423" i="1"/>
  <c r="K424" i="1"/>
  <c r="K425" i="1"/>
  <c r="K426" i="1"/>
  <c r="K427" i="1"/>
  <c r="K1018" i="1"/>
  <c r="K429" i="1"/>
  <c r="K430" i="1"/>
  <c r="K431" i="1"/>
  <c r="K432" i="1"/>
  <c r="K433" i="1"/>
  <c r="K434" i="1"/>
  <c r="K435" i="1"/>
  <c r="K436" i="1"/>
  <c r="K437" i="1"/>
  <c r="K438" i="1"/>
  <c r="K439" i="1"/>
  <c r="K440" i="1"/>
  <c r="K960" i="1"/>
  <c r="K442" i="1"/>
  <c r="K443" i="1"/>
  <c r="K444" i="1"/>
  <c r="K445" i="1"/>
  <c r="K446" i="1"/>
  <c r="K447" i="1"/>
  <c r="K237"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678" i="1"/>
  <c r="K506" i="1"/>
  <c r="K963" i="1"/>
  <c r="K441" i="1"/>
  <c r="K509" i="1"/>
  <c r="K510" i="1"/>
  <c r="K511" i="1"/>
  <c r="K263" i="1"/>
  <c r="K513" i="1"/>
  <c r="K514" i="1"/>
  <c r="K515" i="1"/>
  <c r="K516" i="1"/>
  <c r="K517" i="1"/>
  <c r="K518" i="1"/>
  <c r="K519" i="1"/>
  <c r="K520" i="1"/>
  <c r="K521" i="1"/>
  <c r="K522" i="1"/>
  <c r="K523" i="1"/>
  <c r="K178" i="1"/>
  <c r="K525" i="1"/>
  <c r="K526" i="1"/>
  <c r="K527" i="1"/>
  <c r="K1023" i="1"/>
  <c r="K529" i="1"/>
  <c r="K530" i="1"/>
  <c r="K531" i="1"/>
  <c r="K532" i="1"/>
  <c r="K533" i="1"/>
  <c r="K534" i="1"/>
  <c r="K535" i="1"/>
  <c r="K536" i="1"/>
  <c r="K537" i="1"/>
  <c r="K538" i="1"/>
  <c r="K539" i="1"/>
  <c r="K540" i="1"/>
  <c r="K541" i="1"/>
  <c r="K542" i="1"/>
  <c r="K543" i="1"/>
  <c r="K544" i="1"/>
  <c r="K545" i="1"/>
  <c r="K546" i="1"/>
  <c r="K547" i="1"/>
  <c r="K548" i="1"/>
  <c r="K631" i="1"/>
  <c r="K550" i="1"/>
  <c r="K551" i="1"/>
  <c r="K552" i="1"/>
  <c r="K553" i="1"/>
  <c r="K554" i="1"/>
  <c r="K555" i="1"/>
  <c r="K556" i="1"/>
  <c r="K557" i="1"/>
  <c r="K558" i="1"/>
  <c r="K559" i="1"/>
  <c r="K560" i="1"/>
  <c r="K561" i="1"/>
  <c r="K562" i="1"/>
  <c r="K563" i="1"/>
  <c r="K564" i="1"/>
  <c r="K565" i="1"/>
  <c r="K566" i="1"/>
  <c r="K567" i="1"/>
  <c r="K512" i="1"/>
  <c r="K569" i="1"/>
  <c r="K570" i="1"/>
  <c r="K571" i="1"/>
  <c r="K572" i="1"/>
  <c r="K573" i="1"/>
  <c r="K574" i="1"/>
  <c r="K168" i="1"/>
  <c r="K576" i="1"/>
  <c r="K577" i="1"/>
  <c r="K578" i="1"/>
  <c r="K579" i="1"/>
  <c r="K580" i="1"/>
  <c r="K581" i="1"/>
  <c r="K582" i="1"/>
  <c r="K583" i="1"/>
  <c r="K584" i="1"/>
  <c r="K585" i="1"/>
  <c r="K586" i="1"/>
  <c r="K163" i="1"/>
  <c r="K588" i="1"/>
  <c r="K589" i="1"/>
  <c r="K590" i="1"/>
  <c r="K591" i="1"/>
  <c r="K592" i="1"/>
  <c r="K593" i="1"/>
  <c r="K594" i="1"/>
  <c r="K595" i="1"/>
  <c r="K596" i="1"/>
  <c r="K597" i="1"/>
  <c r="K598" i="1"/>
  <c r="K599" i="1"/>
  <c r="K600" i="1"/>
  <c r="K601" i="1"/>
  <c r="K602" i="1"/>
  <c r="K603" i="1"/>
  <c r="K604" i="1"/>
  <c r="K605" i="1"/>
  <c r="K134" i="1"/>
  <c r="K607" i="1"/>
  <c r="K608" i="1"/>
  <c r="K609" i="1"/>
  <c r="K610" i="1"/>
  <c r="K611" i="1"/>
  <c r="K428" i="1"/>
  <c r="K613" i="1"/>
  <c r="K614" i="1"/>
  <c r="K615" i="1"/>
  <c r="K616" i="1"/>
  <c r="K617" i="1"/>
  <c r="K618" i="1"/>
  <c r="K619" i="1"/>
  <c r="K620" i="1"/>
  <c r="K621" i="1"/>
  <c r="K622" i="1"/>
  <c r="K623" i="1"/>
  <c r="K624" i="1"/>
  <c r="K625" i="1"/>
  <c r="K626" i="1"/>
  <c r="K627" i="1"/>
  <c r="K628" i="1"/>
  <c r="K629" i="1"/>
  <c r="K630" i="1"/>
  <c r="K688" i="1"/>
  <c r="K632" i="1"/>
  <c r="K633" i="1"/>
  <c r="K448" i="1"/>
  <c r="K635" i="1"/>
  <c r="K636" i="1"/>
  <c r="K637" i="1"/>
  <c r="K638" i="1"/>
  <c r="K891"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279" i="1"/>
  <c r="K679" i="1"/>
  <c r="K680" i="1"/>
  <c r="K681" i="1"/>
  <c r="K682" i="1"/>
  <c r="K683" i="1"/>
  <c r="K684" i="1"/>
  <c r="K685" i="1"/>
  <c r="K686" i="1"/>
  <c r="K687" i="1"/>
  <c r="K721" i="1"/>
  <c r="K689" i="1"/>
  <c r="K690" i="1"/>
  <c r="K691" i="1"/>
  <c r="K692" i="1"/>
  <c r="K693" i="1"/>
  <c r="K694" i="1"/>
  <c r="K695" i="1"/>
  <c r="K696" i="1"/>
  <c r="K697" i="1"/>
  <c r="K698" i="1"/>
  <c r="K699" i="1"/>
  <c r="K700" i="1"/>
  <c r="K1024" i="1"/>
  <c r="K702" i="1"/>
  <c r="K703" i="1"/>
  <c r="K704" i="1"/>
  <c r="K187" i="1"/>
  <c r="K706" i="1"/>
  <c r="K524" i="1"/>
  <c r="K708" i="1"/>
  <c r="K709" i="1"/>
  <c r="K710" i="1"/>
  <c r="K634" i="1"/>
  <c r="K712" i="1"/>
  <c r="K713" i="1"/>
  <c r="K714" i="1"/>
  <c r="K715" i="1"/>
  <c r="K716" i="1"/>
  <c r="K717" i="1"/>
  <c r="K718" i="1"/>
  <c r="K719" i="1"/>
  <c r="K720" i="1"/>
  <c r="K639"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268" i="1"/>
  <c r="K885" i="1"/>
  <c r="K606" i="1"/>
  <c r="K887" i="1"/>
  <c r="K888" i="1"/>
  <c r="K889" i="1"/>
  <c r="K890" i="1"/>
  <c r="K966"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284" i="1"/>
  <c r="K961" i="1"/>
  <c r="K612" i="1"/>
  <c r="K306" i="1"/>
  <c r="K964" i="1"/>
  <c r="K965" i="1"/>
  <c r="K1010"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711" i="1"/>
  <c r="K549" i="1"/>
  <c r="K1011" i="1"/>
  <c r="K1012" i="1"/>
  <c r="K962" i="1"/>
  <c r="K249" i="1"/>
  <c r="K1015" i="1"/>
  <c r="K1016" i="1"/>
  <c r="K568" i="1"/>
  <c r="K240" i="1"/>
  <c r="K1019" i="1"/>
  <c r="K1020" i="1"/>
  <c r="K1021" i="1"/>
  <c r="K1022" i="1"/>
  <c r="K270" i="1"/>
  <c r="K1009" i="1"/>
  <c r="M3" i="1"/>
  <c r="Q3" i="1" s="1"/>
  <c r="P3" i="1" s="1"/>
  <c r="M4" i="1"/>
  <c r="M5" i="1"/>
  <c r="M6" i="1"/>
  <c r="Q6" i="1" s="1"/>
  <c r="M7" i="1"/>
  <c r="M8" i="1"/>
  <c r="M9" i="1"/>
  <c r="Q9" i="1" s="1"/>
  <c r="M10" i="1"/>
  <c r="Q10" i="1" s="1"/>
  <c r="M11" i="1"/>
  <c r="Q11" i="1" s="1"/>
  <c r="N11" i="1" s="1"/>
  <c r="M12" i="1"/>
  <c r="M13" i="1"/>
  <c r="M14" i="1"/>
  <c r="M15" i="1"/>
  <c r="M16" i="1"/>
  <c r="M17" i="1"/>
  <c r="Q17" i="1" s="1"/>
  <c r="M18" i="1"/>
  <c r="Q18" i="1" s="1"/>
  <c r="M19" i="1"/>
  <c r="Q19" i="1" s="1"/>
  <c r="M20" i="1"/>
  <c r="M21" i="1"/>
  <c r="M22" i="1"/>
  <c r="Q22" i="1" s="1"/>
  <c r="M23" i="1"/>
  <c r="M24" i="1"/>
  <c r="M25" i="1"/>
  <c r="Q25" i="1" s="1"/>
  <c r="N25" i="1" s="1"/>
  <c r="M26" i="1"/>
  <c r="Q26" i="1" s="1"/>
  <c r="M27" i="1"/>
  <c r="Q27" i="1" s="1"/>
  <c r="M28" i="1"/>
  <c r="M29" i="1"/>
  <c r="M30" i="1"/>
  <c r="M31" i="1"/>
  <c r="M32" i="1"/>
  <c r="M33" i="1"/>
  <c r="Q33" i="1" s="1"/>
  <c r="M34" i="1"/>
  <c r="Q34" i="1" s="1"/>
  <c r="M35" i="1"/>
  <c r="Q35" i="1" s="1"/>
  <c r="M36" i="1"/>
  <c r="M37" i="1"/>
  <c r="M38" i="1"/>
  <c r="Q38" i="1" s="1"/>
  <c r="M39" i="1"/>
  <c r="M40" i="1"/>
  <c r="M41" i="1"/>
  <c r="Q41" i="1" s="1"/>
  <c r="M42" i="1"/>
  <c r="Q42" i="1" s="1"/>
  <c r="M43" i="1"/>
  <c r="Q43" i="1" s="1"/>
  <c r="M44" i="1"/>
  <c r="M45" i="1"/>
  <c r="M46" i="1"/>
  <c r="Q46" i="1" s="1"/>
  <c r="M47" i="1"/>
  <c r="M48" i="1"/>
  <c r="M49" i="1"/>
  <c r="Q49" i="1" s="1"/>
  <c r="M50" i="1"/>
  <c r="Q50" i="1" s="1"/>
  <c r="M51" i="1"/>
  <c r="Q51" i="1" s="1"/>
  <c r="M52" i="1"/>
  <c r="M53" i="1"/>
  <c r="M54" i="1"/>
  <c r="Q54" i="1" s="1"/>
  <c r="M55" i="1"/>
  <c r="M56" i="1"/>
  <c r="M57" i="1"/>
  <c r="Q57" i="1" s="1"/>
  <c r="N57" i="1" s="1"/>
  <c r="M58" i="1"/>
  <c r="Q58" i="1" s="1"/>
  <c r="M59" i="1"/>
  <c r="Q59" i="1" s="1"/>
  <c r="M60" i="1"/>
  <c r="M61" i="1"/>
  <c r="M62" i="1"/>
  <c r="M63" i="1"/>
  <c r="M64" i="1"/>
  <c r="M65" i="1"/>
  <c r="Q65" i="1" s="1"/>
  <c r="M66" i="1"/>
  <c r="Q66" i="1" s="1"/>
  <c r="M67" i="1"/>
  <c r="Q67" i="1" s="1"/>
  <c r="M68" i="1"/>
  <c r="M69" i="1"/>
  <c r="M70" i="1"/>
  <c r="M71" i="1"/>
  <c r="M72" i="1"/>
  <c r="M73" i="1"/>
  <c r="Q73" i="1" s="1"/>
  <c r="M74" i="1"/>
  <c r="Q74" i="1" s="1"/>
  <c r="M75" i="1"/>
  <c r="Q75" i="1" s="1"/>
  <c r="N75" i="1" s="1"/>
  <c r="M76" i="1"/>
  <c r="M77" i="1"/>
  <c r="M78" i="1"/>
  <c r="Q78" i="1" s="1"/>
  <c r="M79" i="1"/>
  <c r="M80" i="1"/>
  <c r="M81" i="1"/>
  <c r="Q81" i="1" s="1"/>
  <c r="M82" i="1"/>
  <c r="Q82" i="1" s="1"/>
  <c r="M83" i="1"/>
  <c r="Q83" i="1" s="1"/>
  <c r="M84" i="1"/>
  <c r="M85" i="1"/>
  <c r="M87" i="1"/>
  <c r="M88" i="1"/>
  <c r="M89" i="1"/>
  <c r="M90" i="1"/>
  <c r="Q90" i="1" s="1"/>
  <c r="M91" i="1"/>
  <c r="Q91" i="1" s="1"/>
  <c r="M92" i="1"/>
  <c r="Q92" i="1" s="1"/>
  <c r="N92" i="1" s="1"/>
  <c r="M93" i="1"/>
  <c r="M94" i="1"/>
  <c r="M95" i="1"/>
  <c r="M96" i="1"/>
  <c r="M97" i="1"/>
  <c r="M98" i="1"/>
  <c r="Q98" i="1" s="1"/>
  <c r="M99" i="1"/>
  <c r="Q99" i="1" s="1"/>
  <c r="M100" i="1"/>
  <c r="Q100" i="1" s="1"/>
  <c r="N100" i="1" s="1"/>
  <c r="M101" i="1"/>
  <c r="M102" i="1"/>
  <c r="Q102" i="1" s="1"/>
  <c r="M103" i="1"/>
  <c r="M104" i="1"/>
  <c r="M105" i="1"/>
  <c r="Q105" i="1" s="1"/>
  <c r="M106" i="1"/>
  <c r="Q106" i="1" s="1"/>
  <c r="M107" i="1"/>
  <c r="Q107" i="1" s="1"/>
  <c r="M587" i="1"/>
  <c r="Q587" i="1" s="1"/>
  <c r="N587" i="1" s="1"/>
  <c r="M109" i="1"/>
  <c r="M110" i="1"/>
  <c r="Q110" i="1" s="1"/>
  <c r="M111" i="1"/>
  <c r="M112" i="1"/>
  <c r="M113" i="1"/>
  <c r="Q113" i="1" s="1"/>
  <c r="M114" i="1"/>
  <c r="Q114" i="1" s="1"/>
  <c r="M115" i="1"/>
  <c r="Q115" i="1" s="1"/>
  <c r="M116" i="1"/>
  <c r="Q116" i="1" s="1"/>
  <c r="P116" i="1" s="1"/>
  <c r="M117" i="1"/>
  <c r="M118" i="1"/>
  <c r="Q118" i="1" s="1"/>
  <c r="M248" i="1"/>
  <c r="M120" i="1"/>
  <c r="M121" i="1"/>
  <c r="M122" i="1"/>
  <c r="Q122" i="1" s="1"/>
  <c r="M123" i="1"/>
  <c r="Q123" i="1" s="1"/>
  <c r="M124" i="1"/>
  <c r="Q124" i="1" s="1"/>
  <c r="N124" i="1" s="1"/>
  <c r="M125" i="1"/>
  <c r="M126" i="1"/>
  <c r="M127" i="1"/>
  <c r="M128" i="1"/>
  <c r="M129" i="1"/>
  <c r="Q129" i="1" s="1"/>
  <c r="M130" i="1"/>
  <c r="Q130" i="1" s="1"/>
  <c r="M131" i="1"/>
  <c r="Q131" i="1" s="1"/>
  <c r="M132" i="1"/>
  <c r="Q132" i="1" s="1"/>
  <c r="P132" i="1" s="1"/>
  <c r="M133" i="1"/>
  <c r="M245" i="1"/>
  <c r="M135" i="1"/>
  <c r="M136" i="1"/>
  <c r="M137" i="1"/>
  <c r="Q137" i="1" s="1"/>
  <c r="M138" i="1"/>
  <c r="Q138" i="1" s="1"/>
  <c r="M139" i="1"/>
  <c r="Q139" i="1" s="1"/>
  <c r="N139" i="1" s="1"/>
  <c r="M140" i="1"/>
  <c r="Q140" i="1" s="1"/>
  <c r="M141" i="1"/>
  <c r="M142" i="1"/>
  <c r="M143" i="1"/>
  <c r="M144" i="1"/>
  <c r="M145" i="1"/>
  <c r="Q145" i="1" s="1"/>
  <c r="M146" i="1"/>
  <c r="Q146" i="1" s="1"/>
  <c r="M147" i="1"/>
  <c r="Q147" i="1" s="1"/>
  <c r="N147" i="1" s="1"/>
  <c r="M148" i="1"/>
  <c r="Q148" i="1" s="1"/>
  <c r="N148" i="1" s="1"/>
  <c r="M149" i="1"/>
  <c r="M150" i="1"/>
  <c r="M151" i="1"/>
  <c r="M152" i="1"/>
  <c r="M153" i="1"/>
  <c r="Q153" i="1" s="1"/>
  <c r="M154" i="1"/>
  <c r="Q154" i="1" s="1"/>
  <c r="M155" i="1"/>
  <c r="Q155" i="1" s="1"/>
  <c r="M156" i="1"/>
  <c r="Q156" i="1" s="1"/>
  <c r="N156" i="1" s="1"/>
  <c r="M157" i="1"/>
  <c r="M158" i="1"/>
  <c r="M159" i="1"/>
  <c r="M160" i="1"/>
  <c r="M161" i="1"/>
  <c r="Q161" i="1" s="1"/>
  <c r="M162" i="1"/>
  <c r="Q162" i="1" s="1"/>
  <c r="M288" i="1"/>
  <c r="Q288" i="1" s="1"/>
  <c r="M164" i="1"/>
  <c r="Q164" i="1" s="1"/>
  <c r="P164" i="1" s="1"/>
  <c r="M165" i="1"/>
  <c r="M166" i="1"/>
  <c r="M167" i="1"/>
  <c r="M575" i="1"/>
  <c r="M169" i="1"/>
  <c r="Q169" i="1" s="1"/>
  <c r="M170" i="1"/>
  <c r="Q170" i="1" s="1"/>
  <c r="M171" i="1"/>
  <c r="Q171" i="1" s="1"/>
  <c r="M172" i="1"/>
  <c r="Q172" i="1" s="1"/>
  <c r="N172" i="1" s="1"/>
  <c r="M173" i="1"/>
  <c r="M174" i="1"/>
  <c r="M175" i="1"/>
  <c r="M176" i="1"/>
  <c r="M177" i="1"/>
  <c r="Q177" i="1" s="1"/>
  <c r="M204" i="1"/>
  <c r="Q204" i="1" s="1"/>
  <c r="M179" i="1"/>
  <c r="Q179" i="1" s="1"/>
  <c r="N179" i="1" s="1"/>
  <c r="M180" i="1"/>
  <c r="Q180" i="1" s="1"/>
  <c r="M181" i="1"/>
  <c r="M182" i="1"/>
  <c r="M183" i="1"/>
  <c r="M184" i="1"/>
  <c r="M185" i="1"/>
  <c r="Q185" i="1" s="1"/>
  <c r="M186" i="1"/>
  <c r="Q186" i="1" s="1"/>
  <c r="M508" i="1"/>
  <c r="Q508" i="1" s="1"/>
  <c r="M188" i="1"/>
  <c r="Q188" i="1" s="1"/>
  <c r="M189" i="1"/>
  <c r="M108" i="1"/>
  <c r="M191" i="1"/>
  <c r="M192" i="1"/>
  <c r="M193" i="1"/>
  <c r="Q193" i="1" s="1"/>
  <c r="M884" i="1"/>
  <c r="Q884" i="1" s="1"/>
  <c r="M195" i="1"/>
  <c r="Q195" i="1" s="1"/>
  <c r="M196" i="1"/>
  <c r="Q196" i="1" s="1"/>
  <c r="P196" i="1" s="1"/>
  <c r="M197" i="1"/>
  <c r="M707" i="1"/>
  <c r="M199" i="1"/>
  <c r="M200" i="1"/>
  <c r="M201" i="1"/>
  <c r="Q201" i="1" s="1"/>
  <c r="M202" i="1"/>
  <c r="Q202" i="1" s="1"/>
  <c r="M203" i="1"/>
  <c r="Q203" i="1" s="1"/>
  <c r="N203" i="1" s="1"/>
  <c r="M1017" i="1"/>
  <c r="Q1017" i="1" s="1"/>
  <c r="N1017" i="1" s="1"/>
  <c r="M205" i="1"/>
  <c r="M206" i="1"/>
  <c r="M207" i="1"/>
  <c r="M208" i="1"/>
  <c r="M209" i="1"/>
  <c r="Q209" i="1" s="1"/>
  <c r="M210" i="1"/>
  <c r="M211" i="1"/>
  <c r="Q211" i="1" s="1"/>
  <c r="N211" i="1" s="1"/>
  <c r="M212" i="1"/>
  <c r="Q212" i="1" s="1"/>
  <c r="M213" i="1"/>
  <c r="M214" i="1"/>
  <c r="M215" i="1"/>
  <c r="M216" i="1"/>
  <c r="Q216" i="1" s="1"/>
  <c r="N216" i="1" s="1"/>
  <c r="M217" i="1"/>
  <c r="Q217" i="1" s="1"/>
  <c r="M218" i="1"/>
  <c r="Q218" i="1" s="1"/>
  <c r="M219" i="1"/>
  <c r="Q219" i="1" s="1"/>
  <c r="M220" i="1"/>
  <c r="Q220" i="1" s="1"/>
  <c r="M221" i="1"/>
  <c r="M222" i="1"/>
  <c r="M223" i="1"/>
  <c r="M224" i="1"/>
  <c r="Q224" i="1" s="1"/>
  <c r="N224" i="1" s="1"/>
  <c r="M225" i="1"/>
  <c r="Q225" i="1" s="1"/>
  <c r="M226" i="1"/>
  <c r="Q226" i="1" s="1"/>
  <c r="M227" i="1"/>
  <c r="Q227" i="1" s="1"/>
  <c r="M228" i="1"/>
  <c r="Q228" i="1" s="1"/>
  <c r="M229" i="1"/>
  <c r="M230" i="1"/>
  <c r="M231" i="1"/>
  <c r="M232" i="1"/>
  <c r="Q232" i="1" s="1"/>
  <c r="M233" i="1"/>
  <c r="Q233" i="1" s="1"/>
  <c r="M234" i="1"/>
  <c r="Q234" i="1" s="1"/>
  <c r="M235" i="1"/>
  <c r="Q235" i="1" s="1"/>
  <c r="M236" i="1"/>
  <c r="Q236" i="1" s="1"/>
  <c r="N236" i="1" s="1"/>
  <c r="M507" i="1"/>
  <c r="M238" i="1"/>
  <c r="M239" i="1"/>
  <c r="M327" i="1"/>
  <c r="Q327" i="1" s="1"/>
  <c r="M241" i="1"/>
  <c r="Q241" i="1" s="1"/>
  <c r="M242" i="1"/>
  <c r="Q242" i="1" s="1"/>
  <c r="M243" i="1"/>
  <c r="Q243" i="1" s="1"/>
  <c r="N243" i="1" s="1"/>
  <c r="M244" i="1"/>
  <c r="Q244" i="1" s="1"/>
  <c r="M705" i="1"/>
  <c r="M246" i="1"/>
  <c r="M247" i="1"/>
  <c r="M1013" i="1"/>
  <c r="Q1013" i="1" s="1"/>
  <c r="M198" i="1"/>
  <c r="Q198" i="1" s="1"/>
  <c r="M250" i="1"/>
  <c r="Q250" i="1" s="1"/>
  <c r="M251" i="1"/>
  <c r="Q251" i="1" s="1"/>
  <c r="M252" i="1"/>
  <c r="Q252" i="1" s="1"/>
  <c r="M253" i="1"/>
  <c r="M254" i="1"/>
  <c r="M255" i="1"/>
  <c r="M256" i="1"/>
  <c r="Q256" i="1" s="1"/>
  <c r="N256" i="1" s="1"/>
  <c r="M257" i="1"/>
  <c r="Q257" i="1" s="1"/>
  <c r="M258" i="1"/>
  <c r="Q258" i="1" s="1"/>
  <c r="M259" i="1"/>
  <c r="Q259" i="1" s="1"/>
  <c r="M260" i="1"/>
  <c r="Q260" i="1" s="1"/>
  <c r="P260" i="1" s="1"/>
  <c r="M261" i="1"/>
  <c r="M262" i="1"/>
  <c r="M505" i="1"/>
  <c r="M264" i="1"/>
  <c r="Q264" i="1" s="1"/>
  <c r="M265" i="1"/>
  <c r="Q265" i="1" s="1"/>
  <c r="M266" i="1"/>
  <c r="Q266" i="1" s="1"/>
  <c r="M267" i="1"/>
  <c r="Q267" i="1" s="1"/>
  <c r="N267" i="1" s="1"/>
  <c r="M194" i="1"/>
  <c r="Q194" i="1" s="1"/>
  <c r="N194" i="1" s="1"/>
  <c r="M269" i="1"/>
  <c r="M422" i="1"/>
  <c r="M271" i="1"/>
  <c r="M272" i="1"/>
  <c r="Q272" i="1" s="1"/>
  <c r="M273" i="1"/>
  <c r="Q273" i="1" s="1"/>
  <c r="M274" i="1"/>
  <c r="Q274" i="1" s="1"/>
  <c r="M275" i="1"/>
  <c r="Q275" i="1" s="1"/>
  <c r="N275" i="1" s="1"/>
  <c r="M276" i="1"/>
  <c r="Q276" i="1" s="1"/>
  <c r="M277" i="1"/>
  <c r="M278" i="1"/>
  <c r="M336" i="1"/>
  <c r="M280" i="1"/>
  <c r="Q280" i="1" s="1"/>
  <c r="N280" i="1" s="1"/>
  <c r="M281" i="1"/>
  <c r="Q281" i="1" s="1"/>
  <c r="M282" i="1"/>
  <c r="Q282" i="1" s="1"/>
  <c r="M283" i="1"/>
  <c r="Q283" i="1" s="1"/>
  <c r="M886" i="1"/>
  <c r="Q886" i="1" s="1"/>
  <c r="M285" i="1"/>
  <c r="M286" i="1"/>
  <c r="M287" i="1"/>
  <c r="M119" i="1"/>
  <c r="Q119" i="1" s="1"/>
  <c r="N119" i="1" s="1"/>
  <c r="M289" i="1"/>
  <c r="Q289" i="1" s="1"/>
  <c r="M290" i="1"/>
  <c r="Q290" i="1" s="1"/>
  <c r="M291" i="1"/>
  <c r="Q291" i="1" s="1"/>
  <c r="M292" i="1"/>
  <c r="Q292" i="1" s="1"/>
  <c r="N292" i="1" s="1"/>
  <c r="M293" i="1"/>
  <c r="M294" i="1"/>
  <c r="M295" i="1"/>
  <c r="M296" i="1"/>
  <c r="Q296" i="1" s="1"/>
  <c r="M297" i="1"/>
  <c r="Q297" i="1" s="1"/>
  <c r="M298" i="1"/>
  <c r="Q298" i="1" s="1"/>
  <c r="M299" i="1"/>
  <c r="Q299" i="1" s="1"/>
  <c r="N299" i="1" s="1"/>
  <c r="M300" i="1"/>
  <c r="Q300" i="1" s="1"/>
  <c r="M301" i="1"/>
  <c r="M302" i="1"/>
  <c r="M303" i="1"/>
  <c r="M304" i="1"/>
  <c r="Q304" i="1" s="1"/>
  <c r="N304" i="1" s="1"/>
  <c r="M305" i="1"/>
  <c r="Q305" i="1" s="1"/>
  <c r="M190" i="1"/>
  <c r="Q190" i="1" s="1"/>
  <c r="M307" i="1"/>
  <c r="Q307" i="1" s="1"/>
  <c r="M308" i="1"/>
  <c r="Q308" i="1" s="1"/>
  <c r="M309" i="1"/>
  <c r="M310" i="1"/>
  <c r="M311" i="1"/>
  <c r="M312" i="1"/>
  <c r="Q312" i="1" s="1"/>
  <c r="M313" i="1"/>
  <c r="Q313" i="1" s="1"/>
  <c r="M314" i="1"/>
  <c r="Q314" i="1" s="1"/>
  <c r="M315" i="1"/>
  <c r="Q315" i="1" s="1"/>
  <c r="M316" i="1"/>
  <c r="Q316" i="1" s="1"/>
  <c r="M317" i="1"/>
  <c r="M318" i="1"/>
  <c r="M319" i="1"/>
  <c r="M320" i="1"/>
  <c r="Q320" i="1" s="1"/>
  <c r="M321" i="1"/>
  <c r="Q321" i="1" s="1"/>
  <c r="M322" i="1"/>
  <c r="Q322" i="1" s="1"/>
  <c r="M323" i="1"/>
  <c r="Q323" i="1" s="1"/>
  <c r="M324" i="1"/>
  <c r="Q324" i="1" s="1"/>
  <c r="P324" i="1" s="1"/>
  <c r="M325" i="1"/>
  <c r="M326" i="1"/>
  <c r="M701" i="1"/>
  <c r="M328" i="1"/>
  <c r="Q328" i="1" s="1"/>
  <c r="M329" i="1"/>
  <c r="Q329" i="1" s="1"/>
  <c r="M330" i="1"/>
  <c r="Q330" i="1" s="1"/>
  <c r="M331" i="1"/>
  <c r="Q331" i="1" s="1"/>
  <c r="N331" i="1" s="1"/>
  <c r="M332" i="1"/>
  <c r="Q332" i="1" s="1"/>
  <c r="M333" i="1"/>
  <c r="M334" i="1"/>
  <c r="M335" i="1"/>
  <c r="M1014" i="1"/>
  <c r="Q1014" i="1" s="1"/>
  <c r="N1014" i="1" s="1"/>
  <c r="M337" i="1"/>
  <c r="Q337" i="1" s="1"/>
  <c r="M338" i="1"/>
  <c r="Q338" i="1" s="1"/>
  <c r="M339" i="1"/>
  <c r="Q339" i="1" s="1"/>
  <c r="M340" i="1"/>
  <c r="Q340" i="1" s="1"/>
  <c r="M341" i="1"/>
  <c r="M342" i="1"/>
  <c r="M343" i="1"/>
  <c r="M344" i="1"/>
  <c r="Q344" i="1" s="1"/>
  <c r="M345" i="1"/>
  <c r="Q345" i="1" s="1"/>
  <c r="M346" i="1"/>
  <c r="Q346" i="1" s="1"/>
  <c r="M347" i="1"/>
  <c r="Q347" i="1" s="1"/>
  <c r="M348" i="1"/>
  <c r="Q348" i="1" s="1"/>
  <c r="M349" i="1"/>
  <c r="M350" i="1"/>
  <c r="M351" i="1"/>
  <c r="M352" i="1"/>
  <c r="Q352" i="1" s="1"/>
  <c r="M353" i="1"/>
  <c r="Q353" i="1" s="1"/>
  <c r="M354" i="1"/>
  <c r="Q354" i="1" s="1"/>
  <c r="M355" i="1"/>
  <c r="Q355" i="1" s="1"/>
  <c r="M356" i="1"/>
  <c r="Q356" i="1" s="1"/>
  <c r="P356" i="1" s="1"/>
  <c r="M357" i="1"/>
  <c r="M358" i="1"/>
  <c r="M359" i="1"/>
  <c r="M360" i="1"/>
  <c r="Q360" i="1" s="1"/>
  <c r="M361" i="1"/>
  <c r="Q361" i="1" s="1"/>
  <c r="M362" i="1"/>
  <c r="Q362" i="1" s="1"/>
  <c r="M363" i="1"/>
  <c r="Q363" i="1" s="1"/>
  <c r="N363" i="1" s="1"/>
  <c r="M364" i="1"/>
  <c r="Q364" i="1" s="1"/>
  <c r="M365" i="1"/>
  <c r="M366" i="1"/>
  <c r="M367" i="1"/>
  <c r="M368" i="1"/>
  <c r="Q368" i="1" s="1"/>
  <c r="N368" i="1" s="1"/>
  <c r="M369" i="1"/>
  <c r="Q369" i="1" s="1"/>
  <c r="M370" i="1"/>
  <c r="Q370" i="1" s="1"/>
  <c r="M371" i="1"/>
  <c r="Q371" i="1" s="1"/>
  <c r="M372" i="1"/>
  <c r="Q372" i="1" s="1"/>
  <c r="M373" i="1"/>
  <c r="M374" i="1"/>
  <c r="M375" i="1"/>
  <c r="M376" i="1"/>
  <c r="Q376" i="1" s="1"/>
  <c r="M377" i="1"/>
  <c r="Q377" i="1" s="1"/>
  <c r="M378" i="1"/>
  <c r="Q378" i="1" s="1"/>
  <c r="M379" i="1"/>
  <c r="Q379" i="1" s="1"/>
  <c r="N379" i="1" s="1"/>
  <c r="M380" i="1"/>
  <c r="Q380" i="1" s="1"/>
  <c r="M381" i="1"/>
  <c r="M382" i="1"/>
  <c r="M383" i="1"/>
  <c r="M384" i="1"/>
  <c r="Q384" i="1" s="1"/>
  <c r="M385" i="1"/>
  <c r="Q385" i="1" s="1"/>
  <c r="M386" i="1"/>
  <c r="Q386" i="1" s="1"/>
  <c r="M387" i="1"/>
  <c r="Q387" i="1" s="1"/>
  <c r="M388" i="1"/>
  <c r="Q388" i="1" s="1"/>
  <c r="N388" i="1" s="1"/>
  <c r="M389" i="1"/>
  <c r="M390" i="1"/>
  <c r="M391" i="1"/>
  <c r="M392" i="1"/>
  <c r="Q392" i="1" s="1"/>
  <c r="M393" i="1"/>
  <c r="Q393" i="1" s="1"/>
  <c r="M394" i="1"/>
  <c r="Q394" i="1" s="1"/>
  <c r="M395" i="1"/>
  <c r="Q395" i="1" s="1"/>
  <c r="N395" i="1" s="1"/>
  <c r="M396" i="1"/>
  <c r="Q396" i="1" s="1"/>
  <c r="M397" i="1"/>
  <c r="M398" i="1"/>
  <c r="M399" i="1"/>
  <c r="M400" i="1"/>
  <c r="Q400" i="1" s="1"/>
  <c r="N400" i="1" s="1"/>
  <c r="M401" i="1"/>
  <c r="Q401" i="1" s="1"/>
  <c r="M402" i="1"/>
  <c r="Q402" i="1" s="1"/>
  <c r="M403" i="1"/>
  <c r="Q403" i="1" s="1"/>
  <c r="M404" i="1"/>
  <c r="Q404" i="1" s="1"/>
  <c r="M405" i="1"/>
  <c r="M406" i="1"/>
  <c r="M407" i="1"/>
  <c r="M408" i="1"/>
  <c r="Q408" i="1" s="1"/>
  <c r="M409" i="1"/>
  <c r="Q409" i="1" s="1"/>
  <c r="M410" i="1"/>
  <c r="Q410" i="1" s="1"/>
  <c r="M411" i="1"/>
  <c r="Q411" i="1" s="1"/>
  <c r="N411" i="1" s="1"/>
  <c r="M412" i="1"/>
  <c r="Q412" i="1" s="1"/>
  <c r="M413" i="1"/>
  <c r="M414" i="1"/>
  <c r="M415" i="1"/>
  <c r="M416" i="1"/>
  <c r="Q416" i="1" s="1"/>
  <c r="M417" i="1"/>
  <c r="Q417" i="1" s="1"/>
  <c r="M418" i="1"/>
  <c r="Q418" i="1" s="1"/>
  <c r="M419" i="1"/>
  <c r="Q419" i="1" s="1"/>
  <c r="M420" i="1"/>
  <c r="M421" i="1"/>
  <c r="M528" i="1"/>
  <c r="M423" i="1"/>
  <c r="M424" i="1"/>
  <c r="Q424" i="1" s="1"/>
  <c r="M425" i="1"/>
  <c r="Q425" i="1" s="1"/>
  <c r="M426" i="1"/>
  <c r="Q426" i="1" s="1"/>
  <c r="M427" i="1"/>
  <c r="Q427" i="1" s="1"/>
  <c r="M1018" i="1"/>
  <c r="Q1018" i="1" s="1"/>
  <c r="N1018" i="1" s="1"/>
  <c r="M429" i="1"/>
  <c r="M430" i="1"/>
  <c r="M431" i="1"/>
  <c r="Q431" i="1" s="1"/>
  <c r="M432" i="1"/>
  <c r="M433" i="1"/>
  <c r="Q433" i="1" s="1"/>
  <c r="M434" i="1"/>
  <c r="M435" i="1"/>
  <c r="Q435" i="1" s="1"/>
  <c r="M436" i="1"/>
  <c r="Q436" i="1" s="1"/>
  <c r="N436" i="1" s="1"/>
  <c r="M437" i="1"/>
  <c r="M438" i="1"/>
  <c r="M439" i="1"/>
  <c r="M440" i="1"/>
  <c r="M960" i="1"/>
  <c r="Q960" i="1" s="1"/>
  <c r="M442" i="1"/>
  <c r="Q442" i="1" s="1"/>
  <c r="M443" i="1"/>
  <c r="Q443" i="1" s="1"/>
  <c r="M444" i="1"/>
  <c r="Q444" i="1" s="1"/>
  <c r="N444" i="1" s="1"/>
  <c r="M445" i="1"/>
  <c r="M446" i="1"/>
  <c r="Q446" i="1" s="1"/>
  <c r="M447" i="1"/>
  <c r="M237" i="1"/>
  <c r="Q237" i="1" s="1"/>
  <c r="M449" i="1"/>
  <c r="Q449" i="1" s="1"/>
  <c r="M450" i="1"/>
  <c r="Q450" i="1" s="1"/>
  <c r="M451" i="1"/>
  <c r="Q451" i="1" s="1"/>
  <c r="M452" i="1"/>
  <c r="Q452" i="1" s="1"/>
  <c r="N452" i="1" s="1"/>
  <c r="M453" i="1"/>
  <c r="M454" i="1"/>
  <c r="M455" i="1"/>
  <c r="M456" i="1"/>
  <c r="M457" i="1"/>
  <c r="M458" i="1"/>
  <c r="Q458" i="1" s="1"/>
  <c r="M459" i="1"/>
  <c r="M460" i="1"/>
  <c r="Q460" i="1" s="1"/>
  <c r="N460" i="1" s="1"/>
  <c r="M461" i="1"/>
  <c r="M462" i="1"/>
  <c r="M463" i="1"/>
  <c r="M464" i="1"/>
  <c r="M465" i="1"/>
  <c r="Q465" i="1" s="1"/>
  <c r="M466" i="1"/>
  <c r="Q466" i="1" s="1"/>
  <c r="M467" i="1"/>
  <c r="Q467" i="1" s="1"/>
  <c r="M468" i="1"/>
  <c r="Q468" i="1" s="1"/>
  <c r="N468" i="1" s="1"/>
  <c r="M469" i="1"/>
  <c r="M470" i="1"/>
  <c r="M471" i="1"/>
  <c r="Q471" i="1" s="1"/>
  <c r="P471" i="1" s="1"/>
  <c r="M472" i="1"/>
  <c r="M473" i="1"/>
  <c r="Q473" i="1" s="1"/>
  <c r="M474" i="1"/>
  <c r="Q474" i="1" s="1"/>
  <c r="M475" i="1"/>
  <c r="M476" i="1"/>
  <c r="Q476" i="1" s="1"/>
  <c r="N476" i="1" s="1"/>
  <c r="M477" i="1"/>
  <c r="M478" i="1"/>
  <c r="M479" i="1"/>
  <c r="M480" i="1"/>
  <c r="M481" i="1"/>
  <c r="Q481" i="1" s="1"/>
  <c r="M482" i="1"/>
  <c r="Q482" i="1" s="1"/>
  <c r="M483" i="1"/>
  <c r="M484" i="1"/>
  <c r="Q484" i="1" s="1"/>
  <c r="M485" i="1"/>
  <c r="M486" i="1"/>
  <c r="M487" i="1"/>
  <c r="M488" i="1"/>
  <c r="M489" i="1"/>
  <c r="M490" i="1"/>
  <c r="Q490" i="1" s="1"/>
  <c r="M491" i="1"/>
  <c r="M492" i="1"/>
  <c r="M493" i="1"/>
  <c r="M494" i="1"/>
  <c r="Q494" i="1" s="1"/>
  <c r="M495" i="1"/>
  <c r="M496" i="1"/>
  <c r="Q496" i="1" s="1"/>
  <c r="M497" i="1"/>
  <c r="Q497" i="1" s="1"/>
  <c r="M498" i="1"/>
  <c r="M499" i="1"/>
  <c r="Q499" i="1" s="1"/>
  <c r="M500" i="1"/>
  <c r="Q500" i="1" s="1"/>
  <c r="N500" i="1" s="1"/>
  <c r="M501" i="1"/>
  <c r="M502" i="1"/>
  <c r="M503" i="1"/>
  <c r="M504" i="1"/>
  <c r="M678" i="1"/>
  <c r="Q678" i="1" s="1"/>
  <c r="M506" i="1"/>
  <c r="Q506" i="1" s="1"/>
  <c r="M963" i="1"/>
  <c r="Q963" i="1" s="1"/>
  <c r="M441" i="1"/>
  <c r="Q441" i="1" s="1"/>
  <c r="N441" i="1" s="1"/>
  <c r="M509" i="1"/>
  <c r="M510" i="1"/>
  <c r="M511" i="1"/>
  <c r="M263" i="1"/>
  <c r="M513" i="1"/>
  <c r="Q513" i="1" s="1"/>
  <c r="M514" i="1"/>
  <c r="Q514" i="1" s="1"/>
  <c r="M515" i="1"/>
  <c r="Q515" i="1" s="1"/>
  <c r="M516" i="1"/>
  <c r="Q516" i="1" s="1"/>
  <c r="P516" i="1" s="1"/>
  <c r="M517" i="1"/>
  <c r="M518" i="1"/>
  <c r="M519" i="1"/>
  <c r="M520" i="1"/>
  <c r="M521" i="1"/>
  <c r="Q521" i="1" s="1"/>
  <c r="M522" i="1"/>
  <c r="Q522" i="1" s="1"/>
  <c r="M523" i="1"/>
  <c r="Q523" i="1" s="1"/>
  <c r="M178" i="1"/>
  <c r="Q178" i="1" s="1"/>
  <c r="N178" i="1" s="1"/>
  <c r="M525" i="1"/>
  <c r="M526" i="1"/>
  <c r="M527" i="1"/>
  <c r="M1023" i="1"/>
  <c r="M529" i="1"/>
  <c r="Q529" i="1" s="1"/>
  <c r="M530" i="1"/>
  <c r="Q530" i="1" s="1"/>
  <c r="M531" i="1"/>
  <c r="Q531" i="1" s="1"/>
  <c r="M532" i="1"/>
  <c r="Q532" i="1" s="1"/>
  <c r="N532" i="1" s="1"/>
  <c r="M533" i="1"/>
  <c r="M534" i="1"/>
  <c r="M535" i="1"/>
  <c r="M536" i="1"/>
  <c r="M537" i="1"/>
  <c r="Q537" i="1" s="1"/>
  <c r="M538" i="1"/>
  <c r="M539" i="1"/>
  <c r="Q539" i="1" s="1"/>
  <c r="M540" i="1"/>
  <c r="Q540" i="1" s="1"/>
  <c r="N540" i="1" s="1"/>
  <c r="M541" i="1"/>
  <c r="M542" i="1"/>
  <c r="M543" i="1"/>
  <c r="M544" i="1"/>
  <c r="Q544" i="1" s="1"/>
  <c r="M545" i="1"/>
  <c r="M546" i="1"/>
  <c r="Q546" i="1" s="1"/>
  <c r="M547" i="1"/>
  <c r="Q547" i="1" s="1"/>
  <c r="M548" i="1"/>
  <c r="Q548" i="1" s="1"/>
  <c r="N548" i="1" s="1"/>
  <c r="M631" i="1"/>
  <c r="M550" i="1"/>
  <c r="M551" i="1"/>
  <c r="M552" i="1"/>
  <c r="Q552" i="1" s="1"/>
  <c r="M553" i="1"/>
  <c r="Q553" i="1" s="1"/>
  <c r="M554" i="1"/>
  <c r="Q554" i="1" s="1"/>
  <c r="M555" i="1"/>
  <c r="Q555" i="1" s="1"/>
  <c r="M556" i="1"/>
  <c r="Q556" i="1" s="1"/>
  <c r="N556" i="1" s="1"/>
  <c r="M557" i="1"/>
  <c r="M558" i="1"/>
  <c r="M559" i="1"/>
  <c r="M560" i="1"/>
  <c r="Q560" i="1" s="1"/>
  <c r="M561" i="1"/>
  <c r="Q561" i="1" s="1"/>
  <c r="M562" i="1"/>
  <c r="Q562" i="1" s="1"/>
  <c r="M563" i="1"/>
  <c r="Q563" i="1" s="1"/>
  <c r="M564" i="1"/>
  <c r="Q564" i="1" s="1"/>
  <c r="N564" i="1" s="1"/>
  <c r="M565" i="1"/>
  <c r="M566" i="1"/>
  <c r="M567" i="1"/>
  <c r="M512" i="1"/>
  <c r="Q512" i="1" s="1"/>
  <c r="M569" i="1"/>
  <c r="Q569" i="1" s="1"/>
  <c r="M570" i="1"/>
  <c r="Q570" i="1" s="1"/>
  <c r="M571" i="1"/>
  <c r="Q571" i="1" s="1"/>
  <c r="M572" i="1"/>
  <c r="Q572" i="1" s="1"/>
  <c r="N572" i="1" s="1"/>
  <c r="M573" i="1"/>
  <c r="M574" i="1"/>
  <c r="M168" i="1"/>
  <c r="M576" i="1"/>
  <c r="Q576" i="1" s="1"/>
  <c r="M577" i="1"/>
  <c r="Q577" i="1" s="1"/>
  <c r="M578" i="1"/>
  <c r="Q578" i="1" s="1"/>
  <c r="M579" i="1"/>
  <c r="Q579" i="1" s="1"/>
  <c r="M580" i="1"/>
  <c r="Q580" i="1" s="1"/>
  <c r="M581" i="1"/>
  <c r="M582" i="1"/>
  <c r="M583" i="1"/>
  <c r="M584" i="1"/>
  <c r="Q584" i="1" s="1"/>
  <c r="M585" i="1"/>
  <c r="M586" i="1"/>
  <c r="Q586" i="1" s="1"/>
  <c r="M163" i="1"/>
  <c r="Q163" i="1" s="1"/>
  <c r="M588" i="1"/>
  <c r="Q588" i="1" s="1"/>
  <c r="N588" i="1" s="1"/>
  <c r="M589" i="1"/>
  <c r="M590" i="1"/>
  <c r="M591" i="1"/>
  <c r="M592" i="1"/>
  <c r="M593" i="1"/>
  <c r="Q593" i="1" s="1"/>
  <c r="M594" i="1"/>
  <c r="Q594" i="1" s="1"/>
  <c r="M595" i="1"/>
  <c r="Q595" i="1" s="1"/>
  <c r="M596" i="1"/>
  <c r="Q596" i="1" s="1"/>
  <c r="N596" i="1" s="1"/>
  <c r="M597" i="1"/>
  <c r="M598" i="1"/>
  <c r="M599" i="1"/>
  <c r="M600" i="1"/>
  <c r="Q600" i="1" s="1"/>
  <c r="M601" i="1"/>
  <c r="Q601" i="1" s="1"/>
  <c r="M602" i="1"/>
  <c r="Q602" i="1" s="1"/>
  <c r="M603" i="1"/>
  <c r="Q603" i="1" s="1"/>
  <c r="M604" i="1"/>
  <c r="Q604" i="1" s="1"/>
  <c r="N604" i="1" s="1"/>
  <c r="M605" i="1"/>
  <c r="M134" i="1"/>
  <c r="M607" i="1"/>
  <c r="M608" i="1"/>
  <c r="M609" i="1"/>
  <c r="Q609" i="1" s="1"/>
  <c r="M610" i="1"/>
  <c r="Q610" i="1" s="1"/>
  <c r="M611" i="1"/>
  <c r="Q611" i="1" s="1"/>
  <c r="M428" i="1"/>
  <c r="Q428" i="1" s="1"/>
  <c r="P428" i="1" s="1"/>
  <c r="M613" i="1"/>
  <c r="M614" i="1"/>
  <c r="M615" i="1"/>
  <c r="M616" i="1"/>
  <c r="M617" i="1"/>
  <c r="M618" i="1"/>
  <c r="M619" i="1"/>
  <c r="M620" i="1"/>
  <c r="M621" i="1"/>
  <c r="M622" i="1"/>
  <c r="M623" i="1"/>
  <c r="M624" i="1"/>
  <c r="M625" i="1"/>
  <c r="Q625" i="1" s="1"/>
  <c r="M626" i="1"/>
  <c r="Q626" i="1" s="1"/>
  <c r="M627" i="1"/>
  <c r="Q627" i="1" s="1"/>
  <c r="M628" i="1"/>
  <c r="M629" i="1"/>
  <c r="M630" i="1"/>
  <c r="M688" i="1"/>
  <c r="M632" i="1"/>
  <c r="Q632" i="1" s="1"/>
  <c r="M633" i="1"/>
  <c r="Q633" i="1" s="1"/>
  <c r="M448" i="1"/>
  <c r="Q448" i="1" s="1"/>
  <c r="M635" i="1"/>
  <c r="Q635" i="1" s="1"/>
  <c r="M636" i="1"/>
  <c r="Q636" i="1" s="1"/>
  <c r="N636" i="1" s="1"/>
  <c r="M637" i="1"/>
  <c r="M638" i="1"/>
  <c r="M891" i="1"/>
  <c r="M640" i="1"/>
  <c r="Q640" i="1" s="1"/>
  <c r="M641" i="1"/>
  <c r="Q641" i="1" s="1"/>
  <c r="M642" i="1"/>
  <c r="Q642" i="1" s="1"/>
  <c r="M643" i="1"/>
  <c r="M644" i="1"/>
  <c r="M645" i="1"/>
  <c r="M646" i="1"/>
  <c r="M647" i="1"/>
  <c r="M648" i="1"/>
  <c r="Q648" i="1" s="1"/>
  <c r="M649" i="1"/>
  <c r="Q649" i="1" s="1"/>
  <c r="M650" i="1"/>
  <c r="Q650" i="1" s="1"/>
  <c r="M651" i="1"/>
  <c r="Q651" i="1" s="1"/>
  <c r="M652" i="1"/>
  <c r="Q652" i="1" s="1"/>
  <c r="N652" i="1" s="1"/>
  <c r="M653" i="1"/>
  <c r="M654" i="1"/>
  <c r="M655" i="1"/>
  <c r="M656" i="1"/>
  <c r="M657" i="1"/>
  <c r="Q657" i="1" s="1"/>
  <c r="M658" i="1"/>
  <c r="Q658" i="1" s="1"/>
  <c r="M659" i="1"/>
  <c r="Q659" i="1" s="1"/>
  <c r="M660" i="1"/>
  <c r="Q660" i="1" s="1"/>
  <c r="N660" i="1" s="1"/>
  <c r="M661" i="1"/>
  <c r="M662" i="1"/>
  <c r="M663" i="1"/>
  <c r="M664" i="1"/>
  <c r="Q664" i="1" s="1"/>
  <c r="M665" i="1"/>
  <c r="Q665" i="1" s="1"/>
  <c r="M666" i="1"/>
  <c r="M667" i="1"/>
  <c r="Q667" i="1" s="1"/>
  <c r="M668" i="1"/>
  <c r="Q668" i="1" s="1"/>
  <c r="N668" i="1" s="1"/>
  <c r="M669" i="1"/>
  <c r="M670" i="1"/>
  <c r="M671" i="1"/>
  <c r="M672" i="1"/>
  <c r="M673" i="1"/>
  <c r="Q673" i="1" s="1"/>
  <c r="M674" i="1"/>
  <c r="Q674" i="1" s="1"/>
  <c r="M675" i="1"/>
  <c r="Q675" i="1" s="1"/>
  <c r="M676" i="1"/>
  <c r="Q676" i="1" s="1"/>
  <c r="M677" i="1"/>
  <c r="M279" i="1"/>
  <c r="M679" i="1"/>
  <c r="M680" i="1"/>
  <c r="M681" i="1"/>
  <c r="Q681" i="1" s="1"/>
  <c r="M682" i="1"/>
  <c r="Q682" i="1" s="1"/>
  <c r="M683" i="1"/>
  <c r="Q683" i="1" s="1"/>
  <c r="M684" i="1"/>
  <c r="Q684" i="1" s="1"/>
  <c r="N684" i="1" s="1"/>
  <c r="M685" i="1"/>
  <c r="M686" i="1"/>
  <c r="M687" i="1"/>
  <c r="M721" i="1"/>
  <c r="M689" i="1"/>
  <c r="Q689" i="1" s="1"/>
  <c r="M690" i="1"/>
  <c r="Q690" i="1" s="1"/>
  <c r="M691" i="1"/>
  <c r="Q691" i="1" s="1"/>
  <c r="M692" i="1"/>
  <c r="M693" i="1"/>
  <c r="M694" i="1"/>
  <c r="M695" i="1"/>
  <c r="M696" i="1"/>
  <c r="Q696" i="1" s="1"/>
  <c r="P696" i="1" s="1"/>
  <c r="M697" i="1"/>
  <c r="M698" i="1"/>
  <c r="Q698" i="1" s="1"/>
  <c r="M699" i="1"/>
  <c r="Q699" i="1" s="1"/>
  <c r="M700" i="1"/>
  <c r="Q700" i="1" s="1"/>
  <c r="N700" i="1" s="1"/>
  <c r="M1024" i="1"/>
  <c r="M702" i="1"/>
  <c r="M703" i="1"/>
  <c r="M704" i="1"/>
  <c r="Q704" i="1" s="1"/>
  <c r="M187" i="1"/>
  <c r="Q187" i="1" s="1"/>
  <c r="M706" i="1"/>
  <c r="Q706" i="1" s="1"/>
  <c r="M524" i="1"/>
  <c r="Q524" i="1" s="1"/>
  <c r="M708" i="1"/>
  <c r="Q708" i="1" s="1"/>
  <c r="N708" i="1" s="1"/>
  <c r="M709" i="1"/>
  <c r="M710" i="1"/>
  <c r="M634" i="1"/>
  <c r="M712" i="1"/>
  <c r="Q712" i="1" s="1"/>
  <c r="P712" i="1" s="1"/>
  <c r="M713" i="1"/>
  <c r="Q713" i="1" s="1"/>
  <c r="M714" i="1"/>
  <c r="Q714" i="1" s="1"/>
  <c r="M715" i="1"/>
  <c r="Q715" i="1" s="1"/>
  <c r="M716" i="1"/>
  <c r="Q716" i="1" s="1"/>
  <c r="N716" i="1" s="1"/>
  <c r="M717" i="1"/>
  <c r="M718" i="1"/>
  <c r="M719" i="1"/>
  <c r="M720" i="1"/>
  <c r="Q720" i="1" s="1"/>
  <c r="M639" i="1"/>
  <c r="Q639" i="1" s="1"/>
  <c r="M722" i="1"/>
  <c r="Q722" i="1" s="1"/>
  <c r="M723" i="1"/>
  <c r="Q723" i="1" s="1"/>
  <c r="M724" i="1"/>
  <c r="Q724" i="1" s="1"/>
  <c r="N724" i="1" s="1"/>
  <c r="M725" i="1"/>
  <c r="M726" i="1"/>
  <c r="M727" i="1"/>
  <c r="M728" i="1"/>
  <c r="Q728" i="1" s="1"/>
  <c r="P728" i="1" s="1"/>
  <c r="M729" i="1"/>
  <c r="M730" i="1"/>
  <c r="Q730" i="1" s="1"/>
  <c r="M731" i="1"/>
  <c r="Q731" i="1" s="1"/>
  <c r="M732" i="1"/>
  <c r="Q732" i="1" s="1"/>
  <c r="N732" i="1" s="1"/>
  <c r="M733" i="1"/>
  <c r="M734" i="1"/>
  <c r="M735" i="1"/>
  <c r="M736" i="1"/>
  <c r="M737" i="1"/>
  <c r="Q737" i="1" s="1"/>
  <c r="M738" i="1"/>
  <c r="Q738" i="1" s="1"/>
  <c r="M739" i="1"/>
  <c r="Q739" i="1" s="1"/>
  <c r="M740" i="1"/>
  <c r="Q740" i="1" s="1"/>
  <c r="M741" i="1"/>
  <c r="M742" i="1"/>
  <c r="M743" i="1"/>
  <c r="M744" i="1"/>
  <c r="M745" i="1"/>
  <c r="Q745" i="1" s="1"/>
  <c r="M746" i="1"/>
  <c r="Q746" i="1" s="1"/>
  <c r="M747" i="1"/>
  <c r="Q747" i="1" s="1"/>
  <c r="M748" i="1"/>
  <c r="Q748" i="1" s="1"/>
  <c r="N748" i="1" s="1"/>
  <c r="M749" i="1"/>
  <c r="M750" i="1"/>
  <c r="M751" i="1"/>
  <c r="M752" i="1"/>
  <c r="M753" i="1"/>
  <c r="Q753" i="1" s="1"/>
  <c r="M754" i="1"/>
  <c r="Q754" i="1" s="1"/>
  <c r="M755" i="1"/>
  <c r="Q755" i="1" s="1"/>
  <c r="M756" i="1"/>
  <c r="Q756" i="1" s="1"/>
  <c r="N756" i="1" s="1"/>
  <c r="M757" i="1"/>
  <c r="M758" i="1"/>
  <c r="M759" i="1"/>
  <c r="M760" i="1"/>
  <c r="M761" i="1"/>
  <c r="Q761" i="1" s="1"/>
  <c r="M762" i="1"/>
  <c r="Q762" i="1" s="1"/>
  <c r="M763" i="1"/>
  <c r="Q763" i="1" s="1"/>
  <c r="M764" i="1"/>
  <c r="Q764" i="1" s="1"/>
  <c r="N764" i="1" s="1"/>
  <c r="M765" i="1"/>
  <c r="M766" i="1"/>
  <c r="M767" i="1"/>
  <c r="M768" i="1"/>
  <c r="M769" i="1"/>
  <c r="Q769" i="1" s="1"/>
  <c r="M770" i="1"/>
  <c r="Q770" i="1" s="1"/>
  <c r="M771" i="1"/>
  <c r="Q771" i="1" s="1"/>
  <c r="M772" i="1"/>
  <c r="Q772" i="1" s="1"/>
  <c r="N772" i="1" s="1"/>
  <c r="M773" i="1"/>
  <c r="M774" i="1"/>
  <c r="M775" i="1"/>
  <c r="M776" i="1"/>
  <c r="M777" i="1"/>
  <c r="Q777" i="1" s="1"/>
  <c r="M778" i="1"/>
  <c r="Q778" i="1" s="1"/>
  <c r="M779" i="1"/>
  <c r="Q779" i="1" s="1"/>
  <c r="M780" i="1"/>
  <c r="Q780" i="1" s="1"/>
  <c r="N780" i="1" s="1"/>
  <c r="M781" i="1"/>
  <c r="M782" i="1"/>
  <c r="M783" i="1"/>
  <c r="M784" i="1"/>
  <c r="M785" i="1"/>
  <c r="Q785" i="1" s="1"/>
  <c r="M786" i="1"/>
  <c r="Q786" i="1" s="1"/>
  <c r="M787" i="1"/>
  <c r="Q787" i="1" s="1"/>
  <c r="M788" i="1"/>
  <c r="Q788" i="1" s="1"/>
  <c r="N788" i="1" s="1"/>
  <c r="M789" i="1"/>
  <c r="M790" i="1"/>
  <c r="M791" i="1"/>
  <c r="M792" i="1"/>
  <c r="M793" i="1"/>
  <c r="Q793" i="1" s="1"/>
  <c r="M794" i="1"/>
  <c r="Q794" i="1" s="1"/>
  <c r="M795" i="1"/>
  <c r="Q795" i="1" s="1"/>
  <c r="M796" i="1"/>
  <c r="Q796" i="1" s="1"/>
  <c r="N796" i="1" s="1"/>
  <c r="M797" i="1"/>
  <c r="M798" i="1"/>
  <c r="M799" i="1"/>
  <c r="M800" i="1"/>
  <c r="M801" i="1"/>
  <c r="Q801" i="1" s="1"/>
  <c r="M802" i="1"/>
  <c r="Q802" i="1" s="1"/>
  <c r="M803" i="1"/>
  <c r="Q803" i="1" s="1"/>
  <c r="M804" i="1"/>
  <c r="Q804" i="1" s="1"/>
  <c r="M805" i="1"/>
  <c r="M806" i="1"/>
  <c r="M807" i="1"/>
  <c r="M808" i="1"/>
  <c r="M809" i="1"/>
  <c r="Q809" i="1" s="1"/>
  <c r="M810" i="1"/>
  <c r="Q810" i="1" s="1"/>
  <c r="M811" i="1"/>
  <c r="Q811" i="1" s="1"/>
  <c r="M812" i="1"/>
  <c r="Q812" i="1" s="1"/>
  <c r="M813" i="1"/>
  <c r="M814" i="1"/>
  <c r="M815" i="1"/>
  <c r="M816" i="1"/>
  <c r="M817" i="1"/>
  <c r="Q817" i="1" s="1"/>
  <c r="M818" i="1"/>
  <c r="Q818" i="1" s="1"/>
  <c r="M819" i="1"/>
  <c r="Q819" i="1" s="1"/>
  <c r="M820" i="1"/>
  <c r="Q820" i="1" s="1"/>
  <c r="N820" i="1" s="1"/>
  <c r="M821" i="1"/>
  <c r="M822" i="1"/>
  <c r="M823" i="1"/>
  <c r="M824" i="1"/>
  <c r="M825" i="1"/>
  <c r="Q825" i="1" s="1"/>
  <c r="M826" i="1"/>
  <c r="Q826" i="1" s="1"/>
  <c r="M827" i="1"/>
  <c r="Q827" i="1" s="1"/>
  <c r="M828" i="1"/>
  <c r="Q828" i="1" s="1"/>
  <c r="N828" i="1" s="1"/>
  <c r="M829" i="1"/>
  <c r="M830" i="1"/>
  <c r="M831" i="1"/>
  <c r="M832" i="1"/>
  <c r="M833" i="1"/>
  <c r="Q833" i="1" s="1"/>
  <c r="M834" i="1"/>
  <c r="Q834" i="1" s="1"/>
  <c r="M835" i="1"/>
  <c r="Q835" i="1" s="1"/>
  <c r="M836" i="1"/>
  <c r="Q836" i="1" s="1"/>
  <c r="N836" i="1" s="1"/>
  <c r="M837" i="1"/>
  <c r="M838" i="1"/>
  <c r="M839" i="1"/>
  <c r="M840" i="1"/>
  <c r="M841" i="1"/>
  <c r="Q841" i="1" s="1"/>
  <c r="M842" i="1"/>
  <c r="Q842" i="1" s="1"/>
  <c r="M843" i="1"/>
  <c r="Q843" i="1" s="1"/>
  <c r="M844" i="1"/>
  <c r="Q844" i="1" s="1"/>
  <c r="N844" i="1" s="1"/>
  <c r="M845" i="1"/>
  <c r="M846" i="1"/>
  <c r="M847" i="1"/>
  <c r="M848" i="1"/>
  <c r="M849" i="1"/>
  <c r="Q849" i="1" s="1"/>
  <c r="M850" i="1"/>
  <c r="Q850" i="1" s="1"/>
  <c r="M851" i="1"/>
  <c r="Q851" i="1" s="1"/>
  <c r="M852" i="1"/>
  <c r="Q852" i="1" s="1"/>
  <c r="N852" i="1" s="1"/>
  <c r="M853" i="1"/>
  <c r="M854" i="1"/>
  <c r="M855" i="1"/>
  <c r="M856" i="1"/>
  <c r="M857" i="1"/>
  <c r="Q857" i="1" s="1"/>
  <c r="M858" i="1"/>
  <c r="Q858" i="1" s="1"/>
  <c r="M859" i="1"/>
  <c r="Q859" i="1" s="1"/>
  <c r="M860" i="1"/>
  <c r="Q860" i="1" s="1"/>
  <c r="N860" i="1" s="1"/>
  <c r="M861" i="1"/>
  <c r="M862" i="1"/>
  <c r="M863" i="1"/>
  <c r="M864" i="1"/>
  <c r="M865" i="1"/>
  <c r="Q865" i="1" s="1"/>
  <c r="M866" i="1"/>
  <c r="Q866" i="1" s="1"/>
  <c r="M867" i="1"/>
  <c r="Q867" i="1" s="1"/>
  <c r="M868" i="1"/>
  <c r="Q868" i="1" s="1"/>
  <c r="N868" i="1" s="1"/>
  <c r="M869" i="1"/>
  <c r="M870" i="1"/>
  <c r="M871" i="1"/>
  <c r="M872" i="1"/>
  <c r="M873" i="1"/>
  <c r="Q873" i="1" s="1"/>
  <c r="M874" i="1"/>
  <c r="Q874" i="1" s="1"/>
  <c r="M875" i="1"/>
  <c r="Q875" i="1" s="1"/>
  <c r="M876" i="1"/>
  <c r="Q876" i="1" s="1"/>
  <c r="N876" i="1" s="1"/>
  <c r="M877" i="1"/>
  <c r="M878" i="1"/>
  <c r="M879" i="1"/>
  <c r="M880" i="1"/>
  <c r="M881" i="1"/>
  <c r="Q881" i="1" s="1"/>
  <c r="M882" i="1"/>
  <c r="Q882" i="1" s="1"/>
  <c r="M883" i="1"/>
  <c r="Q883" i="1" s="1"/>
  <c r="M268" i="1"/>
  <c r="Q268" i="1" s="1"/>
  <c r="N268" i="1" s="1"/>
  <c r="M885" i="1"/>
  <c r="M606" i="1"/>
  <c r="M887" i="1"/>
  <c r="M888" i="1"/>
  <c r="M889" i="1"/>
  <c r="Q889" i="1" s="1"/>
  <c r="M890" i="1"/>
  <c r="Q890" i="1" s="1"/>
  <c r="M966" i="1"/>
  <c r="Q966" i="1" s="1"/>
  <c r="M892" i="1"/>
  <c r="Q892" i="1" s="1"/>
  <c r="N892" i="1" s="1"/>
  <c r="M893" i="1"/>
  <c r="M894" i="1"/>
  <c r="M895" i="1"/>
  <c r="M896" i="1"/>
  <c r="M897" i="1"/>
  <c r="Q897" i="1" s="1"/>
  <c r="M898" i="1"/>
  <c r="Q898" i="1" s="1"/>
  <c r="M899" i="1"/>
  <c r="Q899" i="1" s="1"/>
  <c r="M900" i="1"/>
  <c r="Q900" i="1" s="1"/>
  <c r="M901" i="1"/>
  <c r="M902" i="1"/>
  <c r="M903" i="1"/>
  <c r="M904" i="1"/>
  <c r="M905" i="1"/>
  <c r="Q905" i="1" s="1"/>
  <c r="M906" i="1"/>
  <c r="Q906" i="1" s="1"/>
  <c r="M907" i="1"/>
  <c r="Q907" i="1" s="1"/>
  <c r="M908" i="1"/>
  <c r="Q908" i="1" s="1"/>
  <c r="N908" i="1" s="1"/>
  <c r="M909" i="1"/>
  <c r="M910" i="1"/>
  <c r="M911" i="1"/>
  <c r="M912" i="1"/>
  <c r="M913" i="1"/>
  <c r="Q913" i="1" s="1"/>
  <c r="M914" i="1"/>
  <c r="Q914" i="1" s="1"/>
  <c r="M915" i="1"/>
  <c r="Q915" i="1" s="1"/>
  <c r="M916" i="1"/>
  <c r="Q916" i="1" s="1"/>
  <c r="N916" i="1" s="1"/>
  <c r="M917" i="1"/>
  <c r="M918" i="1"/>
  <c r="M919" i="1"/>
  <c r="M920" i="1"/>
  <c r="M921" i="1"/>
  <c r="Q921" i="1" s="1"/>
  <c r="M922" i="1"/>
  <c r="Q922" i="1" s="1"/>
  <c r="M923" i="1"/>
  <c r="Q923" i="1" s="1"/>
  <c r="M924" i="1"/>
  <c r="Q924" i="1" s="1"/>
  <c r="N924" i="1" s="1"/>
  <c r="M925" i="1"/>
  <c r="M926" i="1"/>
  <c r="M927" i="1"/>
  <c r="M928" i="1"/>
  <c r="M929" i="1"/>
  <c r="Q929" i="1" s="1"/>
  <c r="M930" i="1"/>
  <c r="Q930" i="1" s="1"/>
  <c r="M931" i="1"/>
  <c r="Q931" i="1" s="1"/>
  <c r="M932" i="1"/>
  <c r="Q932" i="1" s="1"/>
  <c r="N932" i="1" s="1"/>
  <c r="M933" i="1"/>
  <c r="M934" i="1"/>
  <c r="M935" i="1"/>
  <c r="M936" i="1"/>
  <c r="M937" i="1"/>
  <c r="Q937" i="1" s="1"/>
  <c r="M938" i="1"/>
  <c r="Q938" i="1" s="1"/>
  <c r="M939" i="1"/>
  <c r="Q939" i="1" s="1"/>
  <c r="M940" i="1"/>
  <c r="Q940" i="1" s="1"/>
  <c r="N940" i="1" s="1"/>
  <c r="M941" i="1"/>
  <c r="M942" i="1"/>
  <c r="M943" i="1"/>
  <c r="M944" i="1"/>
  <c r="M945" i="1"/>
  <c r="Q945" i="1" s="1"/>
  <c r="M946" i="1"/>
  <c r="Q946" i="1" s="1"/>
  <c r="M947" i="1"/>
  <c r="Q947" i="1" s="1"/>
  <c r="M948" i="1"/>
  <c r="Q948" i="1" s="1"/>
  <c r="N948" i="1" s="1"/>
  <c r="M949" i="1"/>
  <c r="M950" i="1"/>
  <c r="M951" i="1"/>
  <c r="M952" i="1"/>
  <c r="M953" i="1"/>
  <c r="M954" i="1"/>
  <c r="Q954" i="1" s="1"/>
  <c r="M955" i="1"/>
  <c r="Q955" i="1" s="1"/>
  <c r="M956" i="1"/>
  <c r="Q956" i="1" s="1"/>
  <c r="N956" i="1" s="1"/>
  <c r="M957" i="1"/>
  <c r="M958" i="1"/>
  <c r="M959" i="1"/>
  <c r="M284" i="1"/>
  <c r="M961" i="1"/>
  <c r="Q961" i="1" s="1"/>
  <c r="M612" i="1"/>
  <c r="Q612" i="1" s="1"/>
  <c r="M306" i="1"/>
  <c r="Q306" i="1" s="1"/>
  <c r="M964" i="1"/>
  <c r="Q964" i="1" s="1"/>
  <c r="M965" i="1"/>
  <c r="M1010" i="1"/>
  <c r="M967" i="1"/>
  <c r="M968" i="1"/>
  <c r="M969" i="1"/>
  <c r="Q969" i="1" s="1"/>
  <c r="M970" i="1"/>
  <c r="Q970" i="1" s="1"/>
  <c r="M971" i="1"/>
  <c r="Q971" i="1" s="1"/>
  <c r="M972" i="1"/>
  <c r="Q972" i="1" s="1"/>
  <c r="N972" i="1" s="1"/>
  <c r="M973" i="1"/>
  <c r="M974" i="1"/>
  <c r="M975" i="1"/>
  <c r="M976" i="1"/>
  <c r="M977" i="1"/>
  <c r="Q977" i="1" s="1"/>
  <c r="M978" i="1"/>
  <c r="Q978" i="1" s="1"/>
  <c r="M979" i="1"/>
  <c r="M980" i="1"/>
  <c r="Q980" i="1" s="1"/>
  <c r="N980" i="1" s="1"/>
  <c r="M981" i="1"/>
  <c r="M982" i="1"/>
  <c r="M983" i="1"/>
  <c r="M984" i="1"/>
  <c r="M985" i="1"/>
  <c r="Q985" i="1" s="1"/>
  <c r="M986" i="1"/>
  <c r="Q986" i="1" s="1"/>
  <c r="M987" i="1"/>
  <c r="Q987" i="1" s="1"/>
  <c r="M988" i="1"/>
  <c r="Q988" i="1" s="1"/>
  <c r="N988" i="1" s="1"/>
  <c r="M989" i="1"/>
  <c r="M990" i="1"/>
  <c r="M991" i="1"/>
  <c r="M992" i="1"/>
  <c r="M993" i="1"/>
  <c r="Q993" i="1" s="1"/>
  <c r="M994" i="1"/>
  <c r="Q994" i="1" s="1"/>
  <c r="M995" i="1"/>
  <c r="Q995" i="1" s="1"/>
  <c r="M996" i="1"/>
  <c r="Q996" i="1" s="1"/>
  <c r="N996" i="1" s="1"/>
  <c r="M997" i="1"/>
  <c r="M998" i="1"/>
  <c r="M999" i="1"/>
  <c r="M1000" i="1"/>
  <c r="M1001" i="1"/>
  <c r="Q1001" i="1" s="1"/>
  <c r="M1002" i="1"/>
  <c r="Q1002" i="1" s="1"/>
  <c r="M1003" i="1"/>
  <c r="Q1003" i="1" s="1"/>
  <c r="M1004" i="1"/>
  <c r="Q1004" i="1" s="1"/>
  <c r="N1004" i="1" s="1"/>
  <c r="M1005" i="1"/>
  <c r="M1006" i="1"/>
  <c r="M1007" i="1"/>
  <c r="M1008" i="1"/>
  <c r="M711" i="1"/>
  <c r="Q711" i="1" s="1"/>
  <c r="M549" i="1"/>
  <c r="Q549" i="1" s="1"/>
  <c r="M1011" i="1"/>
  <c r="M1012" i="1"/>
  <c r="Q1012" i="1" s="1"/>
  <c r="N1012" i="1" s="1"/>
  <c r="M962" i="1"/>
  <c r="M249" i="1"/>
  <c r="M1015" i="1"/>
  <c r="M1016" i="1"/>
  <c r="M568" i="1"/>
  <c r="Q568" i="1" s="1"/>
  <c r="M240" i="1"/>
  <c r="Q240" i="1" s="1"/>
  <c r="M1019" i="1"/>
  <c r="Q1019" i="1" s="1"/>
  <c r="M1020" i="1"/>
  <c r="Q1020" i="1" s="1"/>
  <c r="N1020" i="1" s="1"/>
  <c r="M1021" i="1"/>
  <c r="M1022" i="1"/>
  <c r="M270" i="1"/>
  <c r="M100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7" i="1"/>
  <c r="O88" i="1"/>
  <c r="O89" i="1"/>
  <c r="O90" i="1"/>
  <c r="O91" i="1"/>
  <c r="O92" i="1"/>
  <c r="O93" i="1"/>
  <c r="O94" i="1"/>
  <c r="O95" i="1"/>
  <c r="O96" i="1"/>
  <c r="O97" i="1"/>
  <c r="O98" i="1"/>
  <c r="O99" i="1"/>
  <c r="O100" i="1"/>
  <c r="O101" i="1"/>
  <c r="O102" i="1"/>
  <c r="O103" i="1"/>
  <c r="O104" i="1"/>
  <c r="O105" i="1"/>
  <c r="O106" i="1"/>
  <c r="O107" i="1"/>
  <c r="O587" i="1"/>
  <c r="O109" i="1"/>
  <c r="O110" i="1"/>
  <c r="O111" i="1"/>
  <c r="O112" i="1"/>
  <c r="O113" i="1"/>
  <c r="O114" i="1"/>
  <c r="O115" i="1"/>
  <c r="O116" i="1"/>
  <c r="O117" i="1"/>
  <c r="O118" i="1"/>
  <c r="O248" i="1"/>
  <c r="O120" i="1"/>
  <c r="O121" i="1"/>
  <c r="O122" i="1"/>
  <c r="O123" i="1"/>
  <c r="O124" i="1"/>
  <c r="O125" i="1"/>
  <c r="O126" i="1"/>
  <c r="O127" i="1"/>
  <c r="O128" i="1"/>
  <c r="O129" i="1"/>
  <c r="O130" i="1"/>
  <c r="O131" i="1"/>
  <c r="O132" i="1"/>
  <c r="O133" i="1"/>
  <c r="O245"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288" i="1"/>
  <c r="O164" i="1"/>
  <c r="O165" i="1"/>
  <c r="O166" i="1"/>
  <c r="O167" i="1"/>
  <c r="O575" i="1"/>
  <c r="O169" i="1"/>
  <c r="O170" i="1"/>
  <c r="O171" i="1"/>
  <c r="O172" i="1"/>
  <c r="O173" i="1"/>
  <c r="O174" i="1"/>
  <c r="O175" i="1"/>
  <c r="O176" i="1"/>
  <c r="O177" i="1"/>
  <c r="O204" i="1"/>
  <c r="O179" i="1"/>
  <c r="O180" i="1"/>
  <c r="O181" i="1"/>
  <c r="O182" i="1"/>
  <c r="O183" i="1"/>
  <c r="O184" i="1"/>
  <c r="O185" i="1"/>
  <c r="O186" i="1"/>
  <c r="O508" i="1"/>
  <c r="O188" i="1"/>
  <c r="O189" i="1"/>
  <c r="O108" i="1"/>
  <c r="O191" i="1"/>
  <c r="O192" i="1"/>
  <c r="O193" i="1"/>
  <c r="O884" i="1"/>
  <c r="O195" i="1"/>
  <c r="O196" i="1"/>
  <c r="O197" i="1"/>
  <c r="O707" i="1"/>
  <c r="O199" i="1"/>
  <c r="O200" i="1"/>
  <c r="O201" i="1"/>
  <c r="O202" i="1"/>
  <c r="O203" i="1"/>
  <c r="O1017"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507" i="1"/>
  <c r="O238" i="1"/>
  <c r="O239" i="1"/>
  <c r="O327" i="1"/>
  <c r="O241" i="1"/>
  <c r="O242" i="1"/>
  <c r="O243" i="1"/>
  <c r="O244" i="1"/>
  <c r="O705" i="1"/>
  <c r="O246" i="1"/>
  <c r="O247" i="1"/>
  <c r="O1013" i="1"/>
  <c r="O198" i="1"/>
  <c r="O250" i="1"/>
  <c r="O251" i="1"/>
  <c r="O252" i="1"/>
  <c r="O253" i="1"/>
  <c r="O254" i="1"/>
  <c r="O255" i="1"/>
  <c r="O256" i="1"/>
  <c r="O257" i="1"/>
  <c r="O258" i="1"/>
  <c r="O259" i="1"/>
  <c r="O260" i="1"/>
  <c r="O261" i="1"/>
  <c r="O262" i="1"/>
  <c r="O505" i="1"/>
  <c r="O264" i="1"/>
  <c r="O265" i="1"/>
  <c r="O266" i="1"/>
  <c r="O267" i="1"/>
  <c r="O194" i="1"/>
  <c r="O269" i="1"/>
  <c r="O422" i="1"/>
  <c r="O271" i="1"/>
  <c r="O272" i="1"/>
  <c r="O273" i="1"/>
  <c r="O274" i="1"/>
  <c r="O275" i="1"/>
  <c r="O276" i="1"/>
  <c r="O277" i="1"/>
  <c r="O278" i="1"/>
  <c r="O336" i="1"/>
  <c r="O280" i="1"/>
  <c r="O281" i="1"/>
  <c r="O282" i="1"/>
  <c r="O283" i="1"/>
  <c r="O886" i="1"/>
  <c r="O285" i="1"/>
  <c r="O286" i="1"/>
  <c r="O287" i="1"/>
  <c r="O119" i="1"/>
  <c r="O289" i="1"/>
  <c r="O290" i="1"/>
  <c r="O291" i="1"/>
  <c r="O292" i="1"/>
  <c r="O293" i="1"/>
  <c r="O294" i="1"/>
  <c r="O295" i="1"/>
  <c r="O296" i="1"/>
  <c r="O297" i="1"/>
  <c r="O298" i="1"/>
  <c r="O299" i="1"/>
  <c r="O300" i="1"/>
  <c r="O301" i="1"/>
  <c r="O302" i="1"/>
  <c r="O303" i="1"/>
  <c r="O304" i="1"/>
  <c r="O305" i="1"/>
  <c r="O190" i="1"/>
  <c r="O307" i="1"/>
  <c r="O308" i="1"/>
  <c r="O309" i="1"/>
  <c r="O310" i="1"/>
  <c r="O311" i="1"/>
  <c r="O312" i="1"/>
  <c r="O313" i="1"/>
  <c r="O314" i="1"/>
  <c r="O315" i="1"/>
  <c r="O316" i="1"/>
  <c r="O317" i="1"/>
  <c r="O318" i="1"/>
  <c r="O319" i="1"/>
  <c r="O320" i="1"/>
  <c r="O321" i="1"/>
  <c r="O322" i="1"/>
  <c r="O323" i="1"/>
  <c r="O324" i="1"/>
  <c r="O325" i="1"/>
  <c r="O326" i="1"/>
  <c r="O701" i="1"/>
  <c r="O328" i="1"/>
  <c r="O329" i="1"/>
  <c r="O330" i="1"/>
  <c r="O331" i="1"/>
  <c r="O332" i="1"/>
  <c r="O333" i="1"/>
  <c r="O334" i="1"/>
  <c r="O335" i="1"/>
  <c r="O1014"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528" i="1"/>
  <c r="O423" i="1"/>
  <c r="O424" i="1"/>
  <c r="O425" i="1"/>
  <c r="O426" i="1"/>
  <c r="O427" i="1"/>
  <c r="O1018" i="1"/>
  <c r="O429" i="1"/>
  <c r="O430" i="1"/>
  <c r="O431" i="1"/>
  <c r="O432" i="1"/>
  <c r="O433" i="1"/>
  <c r="O434" i="1"/>
  <c r="O435" i="1"/>
  <c r="O436" i="1"/>
  <c r="O437" i="1"/>
  <c r="O438" i="1"/>
  <c r="O439" i="1"/>
  <c r="O440" i="1"/>
  <c r="O960" i="1"/>
  <c r="O442" i="1"/>
  <c r="O443" i="1"/>
  <c r="O444" i="1"/>
  <c r="O445" i="1"/>
  <c r="O446" i="1"/>
  <c r="O447" i="1"/>
  <c r="O237"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678" i="1"/>
  <c r="O506" i="1"/>
  <c r="O963" i="1"/>
  <c r="O441" i="1"/>
  <c r="O509" i="1"/>
  <c r="O510" i="1"/>
  <c r="O511" i="1"/>
  <c r="O263" i="1"/>
  <c r="O513" i="1"/>
  <c r="O514" i="1"/>
  <c r="O515" i="1"/>
  <c r="O516" i="1"/>
  <c r="O517" i="1"/>
  <c r="O518" i="1"/>
  <c r="O519" i="1"/>
  <c r="O520" i="1"/>
  <c r="O521" i="1"/>
  <c r="O522" i="1"/>
  <c r="O523" i="1"/>
  <c r="O178" i="1"/>
  <c r="O525" i="1"/>
  <c r="O526" i="1"/>
  <c r="O527" i="1"/>
  <c r="O1023" i="1"/>
  <c r="O529" i="1"/>
  <c r="O530" i="1"/>
  <c r="O531" i="1"/>
  <c r="O532" i="1"/>
  <c r="O533" i="1"/>
  <c r="O534" i="1"/>
  <c r="O535" i="1"/>
  <c r="O536" i="1"/>
  <c r="O537" i="1"/>
  <c r="O538" i="1"/>
  <c r="O539" i="1"/>
  <c r="O540" i="1"/>
  <c r="O541" i="1"/>
  <c r="O542" i="1"/>
  <c r="O543" i="1"/>
  <c r="O544" i="1"/>
  <c r="O545" i="1"/>
  <c r="O546" i="1"/>
  <c r="O547" i="1"/>
  <c r="O548" i="1"/>
  <c r="O631" i="1"/>
  <c r="O550" i="1"/>
  <c r="O551" i="1"/>
  <c r="O552" i="1"/>
  <c r="O553" i="1"/>
  <c r="O554" i="1"/>
  <c r="O555" i="1"/>
  <c r="O556" i="1"/>
  <c r="O557" i="1"/>
  <c r="O558" i="1"/>
  <c r="O559" i="1"/>
  <c r="O560" i="1"/>
  <c r="O561" i="1"/>
  <c r="O562" i="1"/>
  <c r="O563" i="1"/>
  <c r="O564" i="1"/>
  <c r="O565" i="1"/>
  <c r="O566" i="1"/>
  <c r="O567" i="1"/>
  <c r="O512" i="1"/>
  <c r="O569" i="1"/>
  <c r="O570" i="1"/>
  <c r="O571" i="1"/>
  <c r="O572" i="1"/>
  <c r="O573" i="1"/>
  <c r="O574" i="1"/>
  <c r="O168" i="1"/>
  <c r="O576" i="1"/>
  <c r="O577" i="1"/>
  <c r="O578" i="1"/>
  <c r="O579" i="1"/>
  <c r="O580" i="1"/>
  <c r="O581" i="1"/>
  <c r="O582" i="1"/>
  <c r="O583" i="1"/>
  <c r="O584" i="1"/>
  <c r="O585" i="1"/>
  <c r="O586" i="1"/>
  <c r="O163" i="1"/>
  <c r="O588" i="1"/>
  <c r="O589" i="1"/>
  <c r="O590" i="1"/>
  <c r="O591" i="1"/>
  <c r="O592" i="1"/>
  <c r="O593" i="1"/>
  <c r="O594" i="1"/>
  <c r="O595" i="1"/>
  <c r="O596" i="1"/>
  <c r="O597" i="1"/>
  <c r="O598" i="1"/>
  <c r="O599" i="1"/>
  <c r="O600" i="1"/>
  <c r="O601" i="1"/>
  <c r="O602" i="1"/>
  <c r="O603" i="1"/>
  <c r="O604" i="1"/>
  <c r="O605" i="1"/>
  <c r="O134" i="1"/>
  <c r="O607" i="1"/>
  <c r="O608" i="1"/>
  <c r="O609" i="1"/>
  <c r="O610" i="1"/>
  <c r="O611" i="1"/>
  <c r="O428" i="1"/>
  <c r="O613" i="1"/>
  <c r="O614" i="1"/>
  <c r="O615" i="1"/>
  <c r="O616" i="1"/>
  <c r="O617" i="1"/>
  <c r="O618" i="1"/>
  <c r="O619" i="1"/>
  <c r="O620" i="1"/>
  <c r="O621" i="1"/>
  <c r="O622" i="1"/>
  <c r="O623" i="1"/>
  <c r="O624" i="1"/>
  <c r="O625" i="1"/>
  <c r="O626" i="1"/>
  <c r="O627" i="1"/>
  <c r="O628" i="1"/>
  <c r="O629" i="1"/>
  <c r="O630" i="1"/>
  <c r="O688" i="1"/>
  <c r="O632" i="1"/>
  <c r="O633" i="1"/>
  <c r="O448" i="1"/>
  <c r="O635" i="1"/>
  <c r="O636" i="1"/>
  <c r="O637" i="1"/>
  <c r="O638" i="1"/>
  <c r="O891"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279" i="1"/>
  <c r="O679" i="1"/>
  <c r="O680" i="1"/>
  <c r="O681" i="1"/>
  <c r="O682" i="1"/>
  <c r="O683" i="1"/>
  <c r="O684" i="1"/>
  <c r="O685" i="1"/>
  <c r="O686" i="1"/>
  <c r="O687" i="1"/>
  <c r="O721" i="1"/>
  <c r="O689" i="1"/>
  <c r="O690" i="1"/>
  <c r="O691" i="1"/>
  <c r="O692" i="1"/>
  <c r="O693" i="1"/>
  <c r="O694" i="1"/>
  <c r="O695" i="1"/>
  <c r="O696" i="1"/>
  <c r="O697" i="1"/>
  <c r="O698" i="1"/>
  <c r="O699" i="1"/>
  <c r="O700" i="1"/>
  <c r="O1024" i="1"/>
  <c r="O702" i="1"/>
  <c r="O703" i="1"/>
  <c r="O704" i="1"/>
  <c r="O187" i="1"/>
  <c r="O706" i="1"/>
  <c r="O524" i="1"/>
  <c r="O708" i="1"/>
  <c r="O709" i="1"/>
  <c r="O710" i="1"/>
  <c r="O634" i="1"/>
  <c r="O712" i="1"/>
  <c r="O713" i="1"/>
  <c r="O714" i="1"/>
  <c r="O715" i="1"/>
  <c r="O716" i="1"/>
  <c r="O717" i="1"/>
  <c r="O718" i="1"/>
  <c r="O719" i="1"/>
  <c r="O720" i="1"/>
  <c r="O639"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268" i="1"/>
  <c r="O885" i="1"/>
  <c r="O606" i="1"/>
  <c r="O887" i="1"/>
  <c r="O888" i="1"/>
  <c r="O889" i="1"/>
  <c r="O890" i="1"/>
  <c r="O966"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284" i="1"/>
  <c r="O961" i="1"/>
  <c r="O612" i="1"/>
  <c r="O306" i="1"/>
  <c r="O964" i="1"/>
  <c r="O965" i="1"/>
  <c r="O1010"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711" i="1"/>
  <c r="O549" i="1"/>
  <c r="O1011" i="1"/>
  <c r="O1012" i="1"/>
  <c r="O962" i="1"/>
  <c r="O249" i="1"/>
  <c r="O1015" i="1"/>
  <c r="O1016" i="1"/>
  <c r="O568" i="1"/>
  <c r="O240" i="1"/>
  <c r="O1019" i="1"/>
  <c r="O1020" i="1"/>
  <c r="O1021" i="1"/>
  <c r="O1022" i="1"/>
  <c r="O270" i="1"/>
  <c r="O1009" i="1"/>
  <c r="Q4" i="1"/>
  <c r="P4" i="1" s="1"/>
  <c r="Q5" i="1"/>
  <c r="N5" i="1" s="1"/>
  <c r="Q7" i="1"/>
  <c r="Q8" i="1"/>
  <c r="N8" i="1" s="1"/>
  <c r="Q12" i="1"/>
  <c r="N12" i="1" s="1"/>
  <c r="Q13" i="1"/>
  <c r="N13" i="1" s="1"/>
  <c r="Q14" i="1"/>
  <c r="Q15" i="1"/>
  <c r="Q16" i="1"/>
  <c r="N16" i="1" s="1"/>
  <c r="Q20" i="1"/>
  <c r="N20" i="1" s="1"/>
  <c r="Q21" i="1"/>
  <c r="N21" i="1" s="1"/>
  <c r="Q23" i="1"/>
  <c r="P23" i="1" s="1"/>
  <c r="Q24" i="1"/>
  <c r="N24" i="1" s="1"/>
  <c r="Q28" i="1"/>
  <c r="N28" i="1" s="1"/>
  <c r="Q29" i="1"/>
  <c r="N29" i="1" s="1"/>
  <c r="Q30" i="1"/>
  <c r="Q31" i="1"/>
  <c r="Q32" i="1"/>
  <c r="N32" i="1" s="1"/>
  <c r="Q36" i="1"/>
  <c r="P36" i="1" s="1"/>
  <c r="Q37" i="1"/>
  <c r="N37" i="1" s="1"/>
  <c r="Q39" i="1"/>
  <c r="P39" i="1" s="1"/>
  <c r="Q40" i="1"/>
  <c r="N40" i="1" s="1"/>
  <c r="Q44" i="1"/>
  <c r="N44" i="1" s="1"/>
  <c r="Q45" i="1"/>
  <c r="N45" i="1" s="1"/>
  <c r="Q47" i="1"/>
  <c r="Q48" i="1"/>
  <c r="N48" i="1" s="1"/>
  <c r="Q52" i="1"/>
  <c r="P52" i="1" s="1"/>
  <c r="Q53" i="1"/>
  <c r="N53" i="1" s="1"/>
  <c r="Q55" i="1"/>
  <c r="P55" i="1" s="1"/>
  <c r="Q56" i="1"/>
  <c r="N56" i="1" s="1"/>
  <c r="Q60" i="1"/>
  <c r="N60" i="1" s="1"/>
  <c r="Q61" i="1"/>
  <c r="N61" i="1" s="1"/>
  <c r="Q62" i="1"/>
  <c r="Q63" i="1"/>
  <c r="Q64" i="1"/>
  <c r="N64" i="1" s="1"/>
  <c r="Q68" i="1"/>
  <c r="P68" i="1" s="1"/>
  <c r="Q69" i="1"/>
  <c r="N69" i="1" s="1"/>
  <c r="Q70" i="1"/>
  <c r="Q71" i="1"/>
  <c r="P71" i="1" s="1"/>
  <c r="Q72" i="1"/>
  <c r="N72" i="1" s="1"/>
  <c r="Q76" i="1"/>
  <c r="N76" i="1" s="1"/>
  <c r="Q77" i="1"/>
  <c r="Q79" i="1"/>
  <c r="Q80" i="1"/>
  <c r="N80" i="1" s="1"/>
  <c r="Q84" i="1"/>
  <c r="N84" i="1" s="1"/>
  <c r="Q85" i="1"/>
  <c r="Q87" i="1"/>
  <c r="P87" i="1" s="1"/>
  <c r="Q88" i="1"/>
  <c r="N88" i="1" s="1"/>
  <c r="Q89" i="1"/>
  <c r="N89" i="1" s="1"/>
  <c r="Q93" i="1"/>
  <c r="Q94" i="1"/>
  <c r="Q95" i="1"/>
  <c r="Q96" i="1"/>
  <c r="N96" i="1" s="1"/>
  <c r="Q97" i="1"/>
  <c r="Q101" i="1"/>
  <c r="N101" i="1" s="1"/>
  <c r="Q103" i="1"/>
  <c r="P103" i="1" s="1"/>
  <c r="Q104" i="1"/>
  <c r="N104" i="1" s="1"/>
  <c r="Q109" i="1"/>
  <c r="Q111" i="1"/>
  <c r="Q112" i="1"/>
  <c r="N112" i="1" s="1"/>
  <c r="Q117" i="1"/>
  <c r="Q248" i="1"/>
  <c r="P248" i="1" s="1"/>
  <c r="Q120" i="1"/>
  <c r="N120" i="1" s="1"/>
  <c r="Q121" i="1"/>
  <c r="N121" i="1" s="1"/>
  <c r="Q125" i="1"/>
  <c r="N125" i="1" s="1"/>
  <c r="Q126" i="1"/>
  <c r="Q127" i="1"/>
  <c r="Q128" i="1"/>
  <c r="N128" i="1" s="1"/>
  <c r="Q133" i="1"/>
  <c r="N133" i="1" s="1"/>
  <c r="Q245" i="1"/>
  <c r="Q135" i="1"/>
  <c r="P135" i="1" s="1"/>
  <c r="Q136" i="1"/>
  <c r="Q141" i="1"/>
  <c r="Q142" i="1"/>
  <c r="Q143" i="1"/>
  <c r="Q144" i="1"/>
  <c r="Q149" i="1"/>
  <c r="Q150" i="1"/>
  <c r="Q151" i="1"/>
  <c r="P151" i="1" s="1"/>
  <c r="Q152" i="1"/>
  <c r="N152" i="1" s="1"/>
  <c r="Q157" i="1"/>
  <c r="Q158" i="1"/>
  <c r="Q159" i="1"/>
  <c r="Q160" i="1"/>
  <c r="N160" i="1" s="1"/>
  <c r="Q165" i="1"/>
  <c r="N165" i="1" s="1"/>
  <c r="Q166" i="1"/>
  <c r="Q167" i="1"/>
  <c r="P167" i="1" s="1"/>
  <c r="Q575" i="1"/>
  <c r="Q173" i="1"/>
  <c r="Q174" i="1"/>
  <c r="Q175" i="1"/>
  <c r="Q176" i="1"/>
  <c r="Q181" i="1"/>
  <c r="Q182" i="1"/>
  <c r="Q183" i="1"/>
  <c r="P183" i="1" s="1"/>
  <c r="Q184" i="1"/>
  <c r="Q189" i="1"/>
  <c r="N189" i="1" s="1"/>
  <c r="Q108" i="1"/>
  <c r="Q191" i="1"/>
  <c r="Q192" i="1"/>
  <c r="N192" i="1" s="1"/>
  <c r="Q197" i="1"/>
  <c r="N197" i="1" s="1"/>
  <c r="Q707" i="1"/>
  <c r="Q199" i="1"/>
  <c r="P199" i="1" s="1"/>
  <c r="Q200" i="1"/>
  <c r="Q205" i="1"/>
  <c r="Q206" i="1"/>
  <c r="Q207" i="1"/>
  <c r="Q208" i="1"/>
  <c r="Q210" i="1"/>
  <c r="Q213" i="1"/>
  <c r="Q214" i="1"/>
  <c r="Q215" i="1"/>
  <c r="P215" i="1" s="1"/>
  <c r="Q221" i="1"/>
  <c r="Q222" i="1"/>
  <c r="Q223" i="1"/>
  <c r="Q229" i="1"/>
  <c r="N229" i="1" s="1"/>
  <c r="Q230" i="1"/>
  <c r="Q231" i="1"/>
  <c r="P231" i="1" s="1"/>
  <c r="Q507" i="1"/>
  <c r="Q238" i="1"/>
  <c r="Q239" i="1"/>
  <c r="Q705" i="1"/>
  <c r="Q246" i="1"/>
  <c r="Q247" i="1"/>
  <c r="P247" i="1" s="1"/>
  <c r="Q253" i="1"/>
  <c r="N253" i="1" s="1"/>
  <c r="Q254" i="1"/>
  <c r="Q255" i="1"/>
  <c r="Q261" i="1"/>
  <c r="N261" i="1" s="1"/>
  <c r="Q262" i="1"/>
  <c r="Q505" i="1"/>
  <c r="P505" i="1" s="1"/>
  <c r="Q269" i="1"/>
  <c r="Q422" i="1"/>
  <c r="Q271" i="1"/>
  <c r="Q277" i="1"/>
  <c r="Q278" i="1"/>
  <c r="Q336" i="1"/>
  <c r="P336" i="1" s="1"/>
  <c r="Q285" i="1"/>
  <c r="Q286" i="1"/>
  <c r="Q287" i="1"/>
  <c r="Q293" i="1"/>
  <c r="N293" i="1" s="1"/>
  <c r="Q294" i="1"/>
  <c r="Q295" i="1"/>
  <c r="P295" i="1" s="1"/>
  <c r="Q301" i="1"/>
  <c r="Q302" i="1"/>
  <c r="Q303" i="1"/>
  <c r="Q309" i="1"/>
  <c r="N309" i="1" s="1"/>
  <c r="Q310" i="1"/>
  <c r="Q311" i="1"/>
  <c r="P311" i="1" s="1"/>
  <c r="Q317" i="1"/>
  <c r="Q318" i="1"/>
  <c r="Q319" i="1"/>
  <c r="Q325" i="1"/>
  <c r="N325" i="1" s="1"/>
  <c r="Q326" i="1"/>
  <c r="Q701" i="1"/>
  <c r="P701" i="1" s="1"/>
  <c r="Q333" i="1"/>
  <c r="Q334" i="1"/>
  <c r="Q335" i="1"/>
  <c r="Q341" i="1"/>
  <c r="N341" i="1" s="1"/>
  <c r="Q342" i="1"/>
  <c r="Q343" i="1"/>
  <c r="P343" i="1" s="1"/>
  <c r="Q349" i="1"/>
  <c r="Q350" i="1"/>
  <c r="Q351" i="1"/>
  <c r="Q357" i="1"/>
  <c r="N357" i="1" s="1"/>
  <c r="Q358" i="1"/>
  <c r="Q359" i="1"/>
  <c r="P359" i="1" s="1"/>
  <c r="Q365" i="1"/>
  <c r="Q366" i="1"/>
  <c r="Q367" i="1"/>
  <c r="Q373" i="1"/>
  <c r="N373" i="1" s="1"/>
  <c r="Q374" i="1"/>
  <c r="Q375" i="1"/>
  <c r="P375" i="1" s="1"/>
  <c r="Q381" i="1"/>
  <c r="Q382" i="1"/>
  <c r="Q383" i="1"/>
  <c r="Q389" i="1"/>
  <c r="N389" i="1" s="1"/>
  <c r="Q390" i="1"/>
  <c r="Q391" i="1"/>
  <c r="P391" i="1" s="1"/>
  <c r="Q397" i="1"/>
  <c r="Q398" i="1"/>
  <c r="Q399" i="1"/>
  <c r="Q405" i="1"/>
  <c r="N405" i="1" s="1"/>
  <c r="Q406" i="1"/>
  <c r="Q407" i="1"/>
  <c r="P407" i="1" s="1"/>
  <c r="Q413" i="1"/>
  <c r="Q414" i="1"/>
  <c r="Q415" i="1"/>
  <c r="Q420" i="1"/>
  <c r="Q421" i="1"/>
  <c r="N421" i="1" s="1"/>
  <c r="Q528" i="1"/>
  <c r="Q423" i="1"/>
  <c r="P423" i="1" s="1"/>
  <c r="Q429" i="1"/>
  <c r="N429" i="1" s="1"/>
  <c r="Q430" i="1"/>
  <c r="Q432" i="1"/>
  <c r="Q434" i="1"/>
  <c r="Q437" i="1"/>
  <c r="N437" i="1" s="1"/>
  <c r="Q438" i="1"/>
  <c r="Q439" i="1"/>
  <c r="P439" i="1" s="1"/>
  <c r="Q440" i="1"/>
  <c r="Q445" i="1"/>
  <c r="N445" i="1" s="1"/>
  <c r="Q447" i="1"/>
  <c r="Q453" i="1"/>
  <c r="N453" i="1" s="1"/>
  <c r="Q454" i="1"/>
  <c r="Q455" i="1"/>
  <c r="P455" i="1" s="1"/>
  <c r="Q456" i="1"/>
  <c r="Q457" i="1"/>
  <c r="Q459" i="1"/>
  <c r="Q461" i="1"/>
  <c r="N461" i="1" s="1"/>
  <c r="Q462" i="1"/>
  <c r="Q463" i="1"/>
  <c r="Q464" i="1"/>
  <c r="Q469" i="1"/>
  <c r="N469" i="1" s="1"/>
  <c r="Q470" i="1"/>
  <c r="Q472" i="1"/>
  <c r="Q475" i="1"/>
  <c r="Q477" i="1"/>
  <c r="N477" i="1" s="1"/>
  <c r="Q478" i="1"/>
  <c r="Q479" i="1"/>
  <c r="Q480" i="1"/>
  <c r="Q483" i="1"/>
  <c r="Q485" i="1"/>
  <c r="N485" i="1" s="1"/>
  <c r="Q486" i="1"/>
  <c r="Q487" i="1"/>
  <c r="P487" i="1" s="1"/>
  <c r="Q488" i="1"/>
  <c r="Q489" i="1"/>
  <c r="P489" i="1" s="1"/>
  <c r="Q491" i="1"/>
  <c r="Q492" i="1"/>
  <c r="Q493" i="1"/>
  <c r="N493" i="1" s="1"/>
  <c r="Q495" i="1"/>
  <c r="Q498" i="1"/>
  <c r="Q501" i="1"/>
  <c r="N501" i="1" s="1"/>
  <c r="Q502" i="1"/>
  <c r="Q503" i="1"/>
  <c r="P503" i="1" s="1"/>
  <c r="Q504" i="1"/>
  <c r="Q509" i="1"/>
  <c r="N509" i="1" s="1"/>
  <c r="Q510" i="1"/>
  <c r="Q511" i="1"/>
  <c r="Q263" i="1"/>
  <c r="Q517" i="1"/>
  <c r="N517" i="1" s="1"/>
  <c r="Q518" i="1"/>
  <c r="Q519" i="1"/>
  <c r="P519" i="1" s="1"/>
  <c r="Q520" i="1"/>
  <c r="Q525" i="1"/>
  <c r="N525" i="1" s="1"/>
  <c r="Q526" i="1"/>
  <c r="Q527" i="1"/>
  <c r="Q1023" i="1"/>
  <c r="Q533" i="1"/>
  <c r="N533" i="1" s="1"/>
  <c r="Q534" i="1"/>
  <c r="Q535" i="1"/>
  <c r="P535" i="1" s="1"/>
  <c r="Q536" i="1"/>
  <c r="Q538" i="1"/>
  <c r="Q541" i="1"/>
  <c r="N541" i="1" s="1"/>
  <c r="Q542" i="1"/>
  <c r="Q543" i="1"/>
  <c r="Q545" i="1"/>
  <c r="P545" i="1" s="1"/>
  <c r="Q631" i="1"/>
  <c r="N631" i="1" s="1"/>
  <c r="Q550" i="1"/>
  <c r="Q551" i="1"/>
  <c r="P551" i="1" s="1"/>
  <c r="Q557" i="1"/>
  <c r="N557" i="1" s="1"/>
  <c r="Q558" i="1"/>
  <c r="Q559" i="1"/>
  <c r="Q565" i="1"/>
  <c r="N565" i="1" s="1"/>
  <c r="Q566" i="1"/>
  <c r="Q567" i="1"/>
  <c r="P567" i="1" s="1"/>
  <c r="Q573" i="1"/>
  <c r="N573" i="1" s="1"/>
  <c r="Q574" i="1"/>
  <c r="Q168" i="1"/>
  <c r="Q581" i="1"/>
  <c r="N581" i="1" s="1"/>
  <c r="Q582" i="1"/>
  <c r="Q583" i="1"/>
  <c r="P583" i="1" s="1"/>
  <c r="Q585" i="1"/>
  <c r="Q589" i="1"/>
  <c r="N589" i="1" s="1"/>
  <c r="Q590" i="1"/>
  <c r="Q591" i="1"/>
  <c r="Q592" i="1"/>
  <c r="Q597" i="1"/>
  <c r="N597" i="1" s="1"/>
  <c r="Q598" i="1"/>
  <c r="Q599" i="1"/>
  <c r="P599" i="1" s="1"/>
  <c r="Q605" i="1"/>
  <c r="N605" i="1" s="1"/>
  <c r="Q134" i="1"/>
  <c r="Q607" i="1"/>
  <c r="Q608" i="1"/>
  <c r="Q613" i="1"/>
  <c r="N613" i="1" s="1"/>
  <c r="Q614" i="1"/>
  <c r="Q615" i="1"/>
  <c r="P615" i="1" s="1"/>
  <c r="Q616" i="1"/>
  <c r="Q617" i="1"/>
  <c r="P617" i="1" s="1"/>
  <c r="Q618" i="1"/>
  <c r="Q619" i="1"/>
  <c r="Q620" i="1"/>
  <c r="Q621" i="1"/>
  <c r="N621" i="1" s="1"/>
  <c r="Q622" i="1"/>
  <c r="Q623" i="1"/>
  <c r="Q624" i="1"/>
  <c r="Q628" i="1"/>
  <c r="Q629" i="1"/>
  <c r="N629" i="1" s="1"/>
  <c r="Q630" i="1"/>
  <c r="Q688" i="1"/>
  <c r="P688" i="1" s="1"/>
  <c r="Q637" i="1"/>
  <c r="N637" i="1" s="1"/>
  <c r="Q638" i="1"/>
  <c r="Q891" i="1"/>
  <c r="Q643" i="1"/>
  <c r="Q644" i="1"/>
  <c r="Q645" i="1"/>
  <c r="N645" i="1" s="1"/>
  <c r="Q646" i="1"/>
  <c r="Q647" i="1"/>
  <c r="P647" i="1" s="1"/>
  <c r="Q653" i="1"/>
  <c r="N653" i="1" s="1"/>
  <c r="Q654" i="1"/>
  <c r="Q655" i="1"/>
  <c r="Q656" i="1"/>
  <c r="Q661" i="1"/>
  <c r="N661" i="1" s="1"/>
  <c r="Q662" i="1"/>
  <c r="Q663" i="1"/>
  <c r="P663" i="1" s="1"/>
  <c r="Q666" i="1"/>
  <c r="Q669" i="1"/>
  <c r="N669" i="1" s="1"/>
  <c r="Q670" i="1"/>
  <c r="Q671" i="1"/>
  <c r="Q672" i="1"/>
  <c r="Q677" i="1"/>
  <c r="N677" i="1" s="1"/>
  <c r="Q279" i="1"/>
  <c r="Q679" i="1"/>
  <c r="P679" i="1" s="1"/>
  <c r="Q680" i="1"/>
  <c r="Q685" i="1"/>
  <c r="N685" i="1" s="1"/>
  <c r="Q686" i="1"/>
  <c r="Q687" i="1"/>
  <c r="Q721" i="1"/>
  <c r="Q692" i="1"/>
  <c r="Q693" i="1"/>
  <c r="N693" i="1" s="1"/>
  <c r="Q694" i="1"/>
  <c r="Q695" i="1"/>
  <c r="Q697" i="1"/>
  <c r="N697" i="1" s="1"/>
  <c r="Q1024" i="1"/>
  <c r="N1024" i="1" s="1"/>
  <c r="Q702" i="1"/>
  <c r="Q703" i="1"/>
  <c r="Q709" i="1"/>
  <c r="N709" i="1" s="1"/>
  <c r="Q710" i="1"/>
  <c r="Q634" i="1"/>
  <c r="Q717" i="1"/>
  <c r="N717" i="1" s="1"/>
  <c r="Q718" i="1"/>
  <c r="Q719" i="1"/>
  <c r="Q725" i="1"/>
  <c r="N725" i="1" s="1"/>
  <c r="Q726" i="1"/>
  <c r="Q727" i="1"/>
  <c r="Q729" i="1"/>
  <c r="P729" i="1" s="1"/>
  <c r="Q733" i="1"/>
  <c r="N733" i="1" s="1"/>
  <c r="Q734" i="1"/>
  <c r="Q735" i="1"/>
  <c r="Q736" i="1"/>
  <c r="Q741" i="1"/>
  <c r="N741" i="1" s="1"/>
  <c r="Q742" i="1"/>
  <c r="Q743" i="1"/>
  <c r="Q744" i="1"/>
  <c r="P744" i="1" s="1"/>
  <c r="Q749" i="1"/>
  <c r="N749" i="1" s="1"/>
  <c r="Q750" i="1"/>
  <c r="Q751" i="1"/>
  <c r="Q752" i="1"/>
  <c r="Q757" i="1"/>
  <c r="N757" i="1" s="1"/>
  <c r="Q758" i="1"/>
  <c r="Q759" i="1"/>
  <c r="Q760" i="1"/>
  <c r="P760" i="1" s="1"/>
  <c r="Q765" i="1"/>
  <c r="N765" i="1" s="1"/>
  <c r="Q766" i="1"/>
  <c r="Q767" i="1"/>
  <c r="Q768" i="1"/>
  <c r="Q773" i="1"/>
  <c r="N773" i="1" s="1"/>
  <c r="Q774" i="1"/>
  <c r="Q775" i="1"/>
  <c r="Q776" i="1"/>
  <c r="P776" i="1" s="1"/>
  <c r="Q781" i="1"/>
  <c r="N781" i="1" s="1"/>
  <c r="Q782" i="1"/>
  <c r="Q783" i="1"/>
  <c r="Q784" i="1"/>
  <c r="Q789" i="1"/>
  <c r="N789" i="1" s="1"/>
  <c r="Q790" i="1"/>
  <c r="Q791" i="1"/>
  <c r="Q792" i="1"/>
  <c r="P792" i="1" s="1"/>
  <c r="Q797" i="1"/>
  <c r="N797" i="1" s="1"/>
  <c r="Q798" i="1"/>
  <c r="Q799" i="1"/>
  <c r="Q800" i="1"/>
  <c r="Q805" i="1"/>
  <c r="N805" i="1" s="1"/>
  <c r="Q806" i="1"/>
  <c r="Q807" i="1"/>
  <c r="Q808" i="1"/>
  <c r="P808" i="1" s="1"/>
  <c r="Q813" i="1"/>
  <c r="N813" i="1" s="1"/>
  <c r="Q814" i="1"/>
  <c r="Q815" i="1"/>
  <c r="Q816" i="1"/>
  <c r="Q821" i="1"/>
  <c r="N821" i="1" s="1"/>
  <c r="Q822" i="1"/>
  <c r="Q823" i="1"/>
  <c r="Q824" i="1"/>
  <c r="P824" i="1" s="1"/>
  <c r="Q829" i="1"/>
  <c r="N829" i="1" s="1"/>
  <c r="Q830" i="1"/>
  <c r="Q831" i="1"/>
  <c r="Q832" i="1"/>
  <c r="Q837" i="1"/>
  <c r="N837" i="1" s="1"/>
  <c r="Q838" i="1"/>
  <c r="Q839" i="1"/>
  <c r="Q840" i="1"/>
  <c r="P840" i="1" s="1"/>
  <c r="Q845" i="1"/>
  <c r="N845" i="1" s="1"/>
  <c r="Q846" i="1"/>
  <c r="Q847" i="1"/>
  <c r="Q848" i="1"/>
  <c r="Q853" i="1"/>
  <c r="N853" i="1" s="1"/>
  <c r="Q854" i="1"/>
  <c r="Q855" i="1"/>
  <c r="Q856" i="1"/>
  <c r="P856" i="1" s="1"/>
  <c r="Q861" i="1"/>
  <c r="N861" i="1" s="1"/>
  <c r="Q862" i="1"/>
  <c r="Q863" i="1"/>
  <c r="Q864" i="1"/>
  <c r="Q869" i="1"/>
  <c r="N869" i="1" s="1"/>
  <c r="Q870" i="1"/>
  <c r="Q871" i="1"/>
  <c r="Q872" i="1"/>
  <c r="P872" i="1" s="1"/>
  <c r="Q877" i="1"/>
  <c r="N877" i="1" s="1"/>
  <c r="Q878" i="1"/>
  <c r="Q879" i="1"/>
  <c r="Q880" i="1"/>
  <c r="Q885" i="1"/>
  <c r="N885" i="1" s="1"/>
  <c r="Q606" i="1"/>
  <c r="Q887" i="1"/>
  <c r="Q888" i="1"/>
  <c r="P888" i="1" s="1"/>
  <c r="Q893" i="1"/>
  <c r="N893" i="1" s="1"/>
  <c r="Q894" i="1"/>
  <c r="Q895" i="1"/>
  <c r="Q896" i="1"/>
  <c r="Q901" i="1"/>
  <c r="N901" i="1" s="1"/>
  <c r="Q902" i="1"/>
  <c r="Q903" i="1"/>
  <c r="Q904" i="1"/>
  <c r="P904" i="1" s="1"/>
  <c r="Q909" i="1"/>
  <c r="N909" i="1" s="1"/>
  <c r="Q910" i="1"/>
  <c r="Q911" i="1"/>
  <c r="Q912" i="1"/>
  <c r="Q917" i="1"/>
  <c r="N917" i="1" s="1"/>
  <c r="Q918" i="1"/>
  <c r="Q919" i="1"/>
  <c r="Q920" i="1"/>
  <c r="P920" i="1" s="1"/>
  <c r="Q925" i="1"/>
  <c r="N925" i="1" s="1"/>
  <c r="Q926" i="1"/>
  <c r="Q927" i="1"/>
  <c r="Q928" i="1"/>
  <c r="Q933" i="1"/>
  <c r="N933" i="1" s="1"/>
  <c r="Q934" i="1"/>
  <c r="Q935" i="1"/>
  <c r="Q936" i="1"/>
  <c r="P936" i="1" s="1"/>
  <c r="Q941" i="1"/>
  <c r="N941" i="1" s="1"/>
  <c r="Q942" i="1"/>
  <c r="Q943" i="1"/>
  <c r="Q944" i="1"/>
  <c r="Q949" i="1"/>
  <c r="N949" i="1" s="1"/>
  <c r="Q950" i="1"/>
  <c r="Q951" i="1"/>
  <c r="Q952" i="1"/>
  <c r="P952" i="1" s="1"/>
  <c r="Q953" i="1"/>
  <c r="Q957" i="1"/>
  <c r="N957" i="1" s="1"/>
  <c r="Q958" i="1"/>
  <c r="Q959" i="1"/>
  <c r="Q284" i="1"/>
  <c r="Q965" i="1"/>
  <c r="N965" i="1" s="1"/>
  <c r="Q1010" i="1"/>
  <c r="Q967" i="1"/>
  <c r="Q968" i="1"/>
  <c r="P968" i="1" s="1"/>
  <c r="Q973" i="1"/>
  <c r="N973" i="1" s="1"/>
  <c r="Q974" i="1"/>
  <c r="Q975" i="1"/>
  <c r="Q976" i="1"/>
  <c r="Q979" i="1"/>
  <c r="Q981" i="1"/>
  <c r="N981" i="1" s="1"/>
  <c r="Q982" i="1"/>
  <c r="Q983" i="1"/>
  <c r="Q984" i="1"/>
  <c r="P984" i="1" s="1"/>
  <c r="Q989" i="1"/>
  <c r="N989" i="1" s="1"/>
  <c r="Q990" i="1"/>
  <c r="Q991" i="1"/>
  <c r="Q992" i="1"/>
  <c r="Q997" i="1"/>
  <c r="N997" i="1" s="1"/>
  <c r="Q998" i="1"/>
  <c r="Q999" i="1"/>
  <c r="Q1000" i="1"/>
  <c r="P1000" i="1" s="1"/>
  <c r="Q1005" i="1"/>
  <c r="N1005" i="1" s="1"/>
  <c r="Q1006" i="1"/>
  <c r="Q1007" i="1"/>
  <c r="Q1008" i="1"/>
  <c r="Q1011" i="1"/>
  <c r="Q962" i="1"/>
  <c r="N962" i="1" s="1"/>
  <c r="Q249" i="1"/>
  <c r="Q1015" i="1"/>
  <c r="Q1016" i="1"/>
  <c r="P1016" i="1" s="1"/>
  <c r="Q1021" i="1"/>
  <c r="N1021" i="1" s="1"/>
  <c r="Q1022" i="1"/>
  <c r="Q270" i="1"/>
  <c r="Q1009" i="1"/>
  <c r="J172" i="1"/>
  <c r="J171" i="1"/>
  <c r="J170" i="1"/>
  <c r="J169" i="1"/>
  <c r="J575" i="1"/>
  <c r="J167" i="1"/>
  <c r="J166" i="1"/>
  <c r="J165" i="1"/>
  <c r="J164" i="1"/>
  <c r="J288"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245" i="1"/>
  <c r="J133" i="1"/>
  <c r="J132" i="1"/>
  <c r="J131" i="1"/>
  <c r="J130" i="1"/>
  <c r="J129" i="1"/>
  <c r="J128" i="1"/>
  <c r="J127" i="1"/>
  <c r="J126" i="1"/>
  <c r="J125" i="1"/>
  <c r="J124" i="1"/>
  <c r="J123" i="1"/>
  <c r="J122" i="1"/>
  <c r="J121" i="1"/>
  <c r="J120" i="1"/>
  <c r="J248" i="1"/>
  <c r="J118" i="1"/>
  <c r="J117" i="1"/>
  <c r="J116" i="1"/>
  <c r="J115" i="1"/>
  <c r="J114" i="1"/>
  <c r="J113" i="1"/>
  <c r="J112" i="1"/>
  <c r="J111" i="1"/>
  <c r="J110" i="1"/>
  <c r="J109" i="1"/>
  <c r="J587" i="1"/>
  <c r="J107" i="1"/>
  <c r="J106" i="1"/>
  <c r="J105" i="1"/>
  <c r="J104" i="1"/>
  <c r="J103" i="1"/>
  <c r="J102" i="1"/>
  <c r="J101" i="1"/>
  <c r="J100" i="1"/>
  <c r="J99" i="1"/>
  <c r="J98" i="1"/>
  <c r="J97" i="1"/>
  <c r="J96" i="1"/>
  <c r="J95" i="1"/>
  <c r="J94" i="1"/>
  <c r="J93" i="1"/>
  <c r="J92" i="1"/>
  <c r="J91" i="1"/>
  <c r="J90" i="1"/>
  <c r="J89" i="1"/>
  <c r="J88" i="1"/>
  <c r="J87" i="1"/>
  <c r="I86" i="1"/>
  <c r="O86" i="1" s="1"/>
  <c r="O2" i="1"/>
  <c r="M2" i="1"/>
  <c r="Q2" i="1" s="1"/>
  <c r="P2" i="1" s="1"/>
  <c r="K2" i="1"/>
  <c r="N4" i="1" l="1"/>
  <c r="P589" i="1"/>
  <c r="P405" i="1"/>
  <c r="P389" i="1"/>
  <c r="N729" i="1"/>
  <c r="P119" i="1"/>
  <c r="H86" i="1"/>
  <c r="M86" i="1" s="1"/>
  <c r="Q86" i="1" s="1"/>
  <c r="N86" i="1" s="1"/>
  <c r="P32" i="1"/>
  <c r="P909" i="1"/>
  <c r="N740" i="1"/>
  <c r="P740" i="1"/>
  <c r="N900" i="1"/>
  <c r="P900" i="1"/>
  <c r="N812" i="1"/>
  <c r="P812" i="1"/>
  <c r="N484" i="1"/>
  <c r="P484" i="1"/>
  <c r="N140" i="1"/>
  <c r="P140" i="1"/>
  <c r="N676" i="1"/>
  <c r="P676" i="1"/>
  <c r="N580" i="1"/>
  <c r="P580" i="1"/>
  <c r="N804" i="1"/>
  <c r="P804" i="1"/>
  <c r="N964" i="1"/>
  <c r="P964" i="1"/>
  <c r="P228" i="1"/>
  <c r="N228" i="1"/>
  <c r="N628" i="1"/>
  <c r="P661" i="1"/>
  <c r="P24" i="1"/>
  <c r="P877" i="1"/>
  <c r="N36" i="1"/>
  <c r="P813" i="1"/>
  <c r="P256" i="1"/>
  <c r="N420" i="1"/>
  <c r="P557" i="1"/>
  <c r="P253" i="1"/>
  <c r="P981" i="1"/>
  <c r="P493" i="1"/>
  <c r="N644" i="1"/>
  <c r="N620" i="1"/>
  <c r="N492" i="1"/>
  <c r="P973" i="1"/>
  <c r="P492" i="1"/>
  <c r="P69" i="1"/>
  <c r="N692" i="1"/>
  <c r="N83" i="1"/>
  <c r="P83" i="1"/>
  <c r="N51" i="1"/>
  <c r="P51" i="1"/>
  <c r="N19" i="1"/>
  <c r="P19" i="1"/>
  <c r="N347" i="1"/>
  <c r="P347" i="1"/>
  <c r="N315" i="1"/>
  <c r="P315" i="1"/>
  <c r="N115" i="1"/>
  <c r="P115" i="1"/>
  <c r="P76" i="1"/>
  <c r="P725" i="1"/>
  <c r="P653" i="1"/>
  <c r="N260" i="1"/>
  <c r="N953" i="1"/>
  <c r="P953" i="1"/>
  <c r="P876" i="1"/>
  <c r="P789" i="1"/>
  <c r="P717" i="1"/>
  <c r="P644" i="1"/>
  <c r="P556" i="1"/>
  <c r="P469" i="1"/>
  <c r="P373" i="1"/>
  <c r="P1017" i="1"/>
  <c r="P587" i="1"/>
  <c r="P64" i="1"/>
  <c r="N728" i="1"/>
  <c r="N164" i="1"/>
  <c r="N840" i="1"/>
  <c r="P121" i="1"/>
  <c r="P941" i="1"/>
  <c r="P868" i="1"/>
  <c r="P781" i="1"/>
  <c r="P708" i="1"/>
  <c r="P621" i="1"/>
  <c r="P548" i="1"/>
  <c r="P461" i="1"/>
  <c r="P189" i="1"/>
  <c r="P101" i="1"/>
  <c r="P61" i="1"/>
  <c r="P12" i="1"/>
  <c r="N984" i="1"/>
  <c r="N712" i="1"/>
  <c r="N132" i="1"/>
  <c r="N55" i="1"/>
  <c r="P1005" i="1"/>
  <c r="P940" i="1"/>
  <c r="P853" i="1"/>
  <c r="P772" i="1"/>
  <c r="P697" i="1"/>
  <c r="P620" i="1"/>
  <c r="P533" i="1"/>
  <c r="P452" i="1"/>
  <c r="P1014" i="1"/>
  <c r="P172" i="1"/>
  <c r="P100" i="1"/>
  <c r="P5" i="1"/>
  <c r="N968" i="1"/>
  <c r="N428" i="1"/>
  <c r="P420" i="1"/>
  <c r="N356" i="1"/>
  <c r="N776" i="1"/>
  <c r="P1004" i="1"/>
  <c r="P932" i="1"/>
  <c r="P845" i="1"/>
  <c r="P749" i="1"/>
  <c r="P685" i="1"/>
  <c r="P525" i="1"/>
  <c r="P429" i="1"/>
  <c r="P96" i="1"/>
  <c r="P44" i="1"/>
  <c r="N904" i="1"/>
  <c r="N516" i="1"/>
  <c r="N87" i="1"/>
  <c r="P996" i="1"/>
  <c r="P917" i="1"/>
  <c r="P836" i="1"/>
  <c r="P748" i="1"/>
  <c r="P684" i="1"/>
  <c r="P597" i="1"/>
  <c r="P1018" i="1"/>
  <c r="P292" i="1"/>
  <c r="P152" i="1"/>
  <c r="P88" i="1"/>
  <c r="P37" i="1"/>
  <c r="N856" i="1"/>
  <c r="N68" i="1"/>
  <c r="P224" i="1"/>
  <c r="N986" i="1"/>
  <c r="P986" i="1"/>
  <c r="N954" i="1"/>
  <c r="P954" i="1"/>
  <c r="N914" i="1"/>
  <c r="P914" i="1"/>
  <c r="N882" i="1"/>
  <c r="P882" i="1"/>
  <c r="N842" i="1"/>
  <c r="P842" i="1"/>
  <c r="N810" i="1"/>
  <c r="P810" i="1"/>
  <c r="N778" i="1"/>
  <c r="P778" i="1"/>
  <c r="N738" i="1"/>
  <c r="P738" i="1"/>
  <c r="N706" i="1"/>
  <c r="P706" i="1"/>
  <c r="N674" i="1"/>
  <c r="P674" i="1"/>
  <c r="N642" i="1"/>
  <c r="P642" i="1"/>
  <c r="N594" i="1"/>
  <c r="P594" i="1"/>
  <c r="N578" i="1"/>
  <c r="P578" i="1"/>
  <c r="N546" i="1"/>
  <c r="P546" i="1"/>
  <c r="N506" i="1"/>
  <c r="P506" i="1"/>
  <c r="N458" i="1"/>
  <c r="P458" i="1"/>
  <c r="N418" i="1"/>
  <c r="P418" i="1"/>
  <c r="N386" i="1"/>
  <c r="P386" i="1"/>
  <c r="N362" i="1"/>
  <c r="P362" i="1"/>
  <c r="N322" i="1"/>
  <c r="P322" i="1"/>
  <c r="N290" i="1"/>
  <c r="P290" i="1"/>
  <c r="N258" i="1"/>
  <c r="P258" i="1"/>
  <c r="N226" i="1"/>
  <c r="P226" i="1"/>
  <c r="N884" i="1"/>
  <c r="P884" i="1"/>
  <c r="N138" i="1"/>
  <c r="P138" i="1"/>
  <c r="P711" i="1"/>
  <c r="N711" i="1"/>
  <c r="N985" i="1"/>
  <c r="P985" i="1"/>
  <c r="P929" i="1"/>
  <c r="N929" i="1"/>
  <c r="N905" i="1"/>
  <c r="P905" i="1"/>
  <c r="N873" i="1"/>
  <c r="P873" i="1"/>
  <c r="P849" i="1"/>
  <c r="N849" i="1"/>
  <c r="N825" i="1"/>
  <c r="P825" i="1"/>
  <c r="P809" i="1"/>
  <c r="N809" i="1"/>
  <c r="N793" i="1"/>
  <c r="P793" i="1"/>
  <c r="N777" i="1"/>
  <c r="P777" i="1"/>
  <c r="P753" i="1"/>
  <c r="N753" i="1"/>
  <c r="N737" i="1"/>
  <c r="P737" i="1"/>
  <c r="P713" i="1"/>
  <c r="N713" i="1"/>
  <c r="N673" i="1"/>
  <c r="P673" i="1"/>
  <c r="N657" i="1"/>
  <c r="P657" i="1"/>
  <c r="N641" i="1"/>
  <c r="P641" i="1"/>
  <c r="N625" i="1"/>
  <c r="P625" i="1"/>
  <c r="N601" i="1"/>
  <c r="P601" i="1"/>
  <c r="N577" i="1"/>
  <c r="P577" i="1"/>
  <c r="N561" i="1"/>
  <c r="P561" i="1"/>
  <c r="N537" i="1"/>
  <c r="P537" i="1"/>
  <c r="N521" i="1"/>
  <c r="P521" i="1"/>
  <c r="N678" i="1"/>
  <c r="P678" i="1"/>
  <c r="N481" i="1"/>
  <c r="P481" i="1"/>
  <c r="N465" i="1"/>
  <c r="P465" i="1"/>
  <c r="N960" i="1"/>
  <c r="P960" i="1"/>
  <c r="N425" i="1"/>
  <c r="P425" i="1"/>
  <c r="N409" i="1"/>
  <c r="P409" i="1"/>
  <c r="N393" i="1"/>
  <c r="P393" i="1"/>
  <c r="N377" i="1"/>
  <c r="P377" i="1"/>
  <c r="N361" i="1"/>
  <c r="P361" i="1"/>
  <c r="N345" i="1"/>
  <c r="P345" i="1"/>
  <c r="N329" i="1"/>
  <c r="P329" i="1"/>
  <c r="N313" i="1"/>
  <c r="P313" i="1"/>
  <c r="N297" i="1"/>
  <c r="P297" i="1"/>
  <c r="N281" i="1"/>
  <c r="P281" i="1"/>
  <c r="N265" i="1"/>
  <c r="P265" i="1"/>
  <c r="N198" i="1"/>
  <c r="P198" i="1"/>
  <c r="N233" i="1"/>
  <c r="P233" i="1"/>
  <c r="N209" i="1"/>
  <c r="P209" i="1"/>
  <c r="N193" i="1"/>
  <c r="P193" i="1"/>
  <c r="N177" i="1"/>
  <c r="P177" i="1"/>
  <c r="N161" i="1"/>
  <c r="P161" i="1"/>
  <c r="N145" i="1"/>
  <c r="P145" i="1"/>
  <c r="N129" i="1"/>
  <c r="P129" i="1"/>
  <c r="N105" i="1"/>
  <c r="P105" i="1"/>
  <c r="N73" i="1"/>
  <c r="P73" i="1"/>
  <c r="N1002" i="1"/>
  <c r="P1002" i="1"/>
  <c r="N970" i="1"/>
  <c r="P970" i="1"/>
  <c r="N930" i="1"/>
  <c r="P930" i="1"/>
  <c r="N898" i="1"/>
  <c r="P898" i="1"/>
  <c r="N858" i="1"/>
  <c r="P858" i="1"/>
  <c r="N818" i="1"/>
  <c r="P818" i="1"/>
  <c r="N786" i="1"/>
  <c r="P786" i="1"/>
  <c r="N754" i="1"/>
  <c r="P754" i="1"/>
  <c r="N722" i="1"/>
  <c r="P722" i="1"/>
  <c r="N682" i="1"/>
  <c r="P682" i="1"/>
  <c r="N650" i="1"/>
  <c r="P650" i="1"/>
  <c r="N610" i="1"/>
  <c r="P610" i="1"/>
  <c r="N570" i="1"/>
  <c r="P570" i="1"/>
  <c r="N530" i="1"/>
  <c r="P530" i="1"/>
  <c r="N482" i="1"/>
  <c r="P482" i="1"/>
  <c r="N450" i="1"/>
  <c r="P450" i="1"/>
  <c r="N402" i="1"/>
  <c r="P402" i="1"/>
  <c r="N370" i="1"/>
  <c r="P370" i="1"/>
  <c r="N338" i="1"/>
  <c r="P338" i="1"/>
  <c r="N190" i="1"/>
  <c r="P190" i="1"/>
  <c r="N282" i="1"/>
  <c r="P282" i="1"/>
  <c r="N242" i="1"/>
  <c r="P242" i="1"/>
  <c r="N202" i="1"/>
  <c r="P202" i="1"/>
  <c r="N186" i="1"/>
  <c r="P186" i="1"/>
  <c r="N162" i="1"/>
  <c r="P162" i="1"/>
  <c r="P568" i="1"/>
  <c r="N568" i="1"/>
  <c r="P977" i="1"/>
  <c r="N977" i="1"/>
  <c r="N921" i="1"/>
  <c r="P921" i="1"/>
  <c r="N897" i="1"/>
  <c r="P897" i="1"/>
  <c r="P881" i="1"/>
  <c r="N881" i="1"/>
  <c r="N865" i="1"/>
  <c r="P865" i="1"/>
  <c r="N833" i="1"/>
  <c r="P833" i="1"/>
  <c r="P817" i="1"/>
  <c r="N817" i="1"/>
  <c r="N785" i="1"/>
  <c r="P785" i="1"/>
  <c r="P761" i="1"/>
  <c r="N761" i="1"/>
  <c r="N745" i="1"/>
  <c r="P745" i="1"/>
  <c r="P639" i="1"/>
  <c r="N639" i="1"/>
  <c r="N187" i="1"/>
  <c r="P187" i="1"/>
  <c r="N681" i="1"/>
  <c r="P681" i="1"/>
  <c r="N665" i="1"/>
  <c r="P665" i="1"/>
  <c r="N649" i="1"/>
  <c r="P649" i="1"/>
  <c r="N633" i="1"/>
  <c r="P633" i="1"/>
  <c r="N609" i="1"/>
  <c r="P609" i="1"/>
  <c r="N593" i="1"/>
  <c r="P593" i="1"/>
  <c r="N569" i="1"/>
  <c r="P569" i="1"/>
  <c r="N553" i="1"/>
  <c r="P553" i="1"/>
  <c r="N529" i="1"/>
  <c r="P529" i="1"/>
  <c r="N513" i="1"/>
  <c r="P513" i="1"/>
  <c r="N497" i="1"/>
  <c r="P497" i="1"/>
  <c r="N473" i="1"/>
  <c r="P473" i="1"/>
  <c r="N449" i="1"/>
  <c r="P449" i="1"/>
  <c r="N433" i="1"/>
  <c r="P433" i="1"/>
  <c r="N417" i="1"/>
  <c r="P417" i="1"/>
  <c r="N401" i="1"/>
  <c r="P401" i="1"/>
  <c r="N385" i="1"/>
  <c r="P385" i="1"/>
  <c r="N369" i="1"/>
  <c r="P369" i="1"/>
  <c r="N353" i="1"/>
  <c r="P353" i="1"/>
  <c r="N337" i="1"/>
  <c r="P337" i="1"/>
  <c r="N321" i="1"/>
  <c r="P321" i="1"/>
  <c r="N305" i="1"/>
  <c r="P305" i="1"/>
  <c r="N289" i="1"/>
  <c r="P289" i="1"/>
  <c r="N273" i="1"/>
  <c r="P273" i="1"/>
  <c r="N257" i="1"/>
  <c r="P257" i="1"/>
  <c r="N241" i="1"/>
  <c r="P241" i="1"/>
  <c r="N225" i="1"/>
  <c r="P225" i="1"/>
  <c r="N217" i="1"/>
  <c r="P217" i="1"/>
  <c r="N201" i="1"/>
  <c r="P201" i="1"/>
  <c r="N185" i="1"/>
  <c r="P185" i="1"/>
  <c r="N169" i="1"/>
  <c r="P169" i="1"/>
  <c r="N153" i="1"/>
  <c r="P153" i="1"/>
  <c r="N137" i="1"/>
  <c r="P137" i="1"/>
  <c r="N113" i="1"/>
  <c r="P113" i="1"/>
  <c r="N81" i="1"/>
  <c r="P81" i="1"/>
  <c r="N65" i="1"/>
  <c r="P65" i="1"/>
  <c r="N240" i="1"/>
  <c r="P240" i="1"/>
  <c r="N938" i="1"/>
  <c r="P938" i="1"/>
  <c r="N746" i="1"/>
  <c r="P746" i="1"/>
  <c r="N993" i="1"/>
  <c r="P993" i="1"/>
  <c r="P937" i="1"/>
  <c r="N937" i="1"/>
  <c r="P889" i="1"/>
  <c r="N889" i="1"/>
  <c r="N857" i="1"/>
  <c r="P857" i="1"/>
  <c r="P801" i="1"/>
  <c r="N801" i="1"/>
  <c r="P689" i="1"/>
  <c r="N689" i="1"/>
  <c r="N118" i="1"/>
  <c r="P118" i="1"/>
  <c r="N110" i="1"/>
  <c r="P110" i="1"/>
  <c r="N102" i="1"/>
  <c r="P102" i="1"/>
  <c r="P86" i="1"/>
  <c r="N78" i="1"/>
  <c r="P78" i="1"/>
  <c r="N54" i="1"/>
  <c r="P54" i="1"/>
  <c r="N46" i="1"/>
  <c r="P46" i="1"/>
  <c r="N38" i="1"/>
  <c r="P38" i="1"/>
  <c r="N22" i="1"/>
  <c r="P22" i="1"/>
  <c r="N6" i="1"/>
  <c r="P6" i="1"/>
  <c r="N866" i="1"/>
  <c r="P866" i="1"/>
  <c r="P945" i="1"/>
  <c r="N945" i="1"/>
  <c r="N49" i="1"/>
  <c r="P49" i="1"/>
  <c r="N549" i="1"/>
  <c r="P549" i="1"/>
  <c r="N978" i="1"/>
  <c r="P978" i="1"/>
  <c r="N946" i="1"/>
  <c r="P946" i="1"/>
  <c r="N906" i="1"/>
  <c r="P906" i="1"/>
  <c r="N874" i="1"/>
  <c r="P874" i="1"/>
  <c r="N834" i="1"/>
  <c r="P834" i="1"/>
  <c r="N802" i="1"/>
  <c r="P802" i="1"/>
  <c r="N770" i="1"/>
  <c r="P770" i="1"/>
  <c r="N730" i="1"/>
  <c r="P730" i="1"/>
  <c r="N698" i="1"/>
  <c r="P698" i="1"/>
  <c r="N658" i="1"/>
  <c r="P658" i="1"/>
  <c r="N626" i="1"/>
  <c r="P626" i="1"/>
  <c r="N586" i="1"/>
  <c r="P586" i="1"/>
  <c r="N554" i="1"/>
  <c r="P554" i="1"/>
  <c r="N514" i="1"/>
  <c r="P514" i="1"/>
  <c r="N474" i="1"/>
  <c r="P474" i="1"/>
  <c r="N442" i="1"/>
  <c r="P442" i="1"/>
  <c r="N410" i="1"/>
  <c r="P410" i="1"/>
  <c r="N378" i="1"/>
  <c r="P378" i="1"/>
  <c r="N346" i="1"/>
  <c r="P346" i="1"/>
  <c r="N314" i="1"/>
  <c r="P314" i="1"/>
  <c r="N274" i="1"/>
  <c r="P274" i="1"/>
  <c r="N250" i="1"/>
  <c r="P250" i="1"/>
  <c r="N234" i="1"/>
  <c r="P234" i="1"/>
  <c r="N170" i="1"/>
  <c r="P170" i="1"/>
  <c r="N154" i="1"/>
  <c r="P154" i="1"/>
  <c r="N1001" i="1"/>
  <c r="P1001" i="1"/>
  <c r="P969" i="1"/>
  <c r="N969" i="1"/>
  <c r="N913" i="1"/>
  <c r="P913" i="1"/>
  <c r="N769" i="1"/>
  <c r="P769" i="1"/>
  <c r="N994" i="1"/>
  <c r="P994" i="1"/>
  <c r="N612" i="1"/>
  <c r="P612" i="1"/>
  <c r="N922" i="1"/>
  <c r="P922" i="1"/>
  <c r="N890" i="1"/>
  <c r="P890" i="1"/>
  <c r="N850" i="1"/>
  <c r="P850" i="1"/>
  <c r="N826" i="1"/>
  <c r="P826" i="1"/>
  <c r="N794" i="1"/>
  <c r="P794" i="1"/>
  <c r="N762" i="1"/>
  <c r="P762" i="1"/>
  <c r="N714" i="1"/>
  <c r="P714" i="1"/>
  <c r="N690" i="1"/>
  <c r="P690" i="1"/>
  <c r="N448" i="1"/>
  <c r="P448" i="1"/>
  <c r="N602" i="1"/>
  <c r="P602" i="1"/>
  <c r="N562" i="1"/>
  <c r="P562" i="1"/>
  <c r="N522" i="1"/>
  <c r="P522" i="1"/>
  <c r="N490" i="1"/>
  <c r="P490" i="1"/>
  <c r="N466" i="1"/>
  <c r="P466" i="1"/>
  <c r="N426" i="1"/>
  <c r="P426" i="1"/>
  <c r="N394" i="1"/>
  <c r="P394" i="1"/>
  <c r="N354" i="1"/>
  <c r="P354" i="1"/>
  <c r="N330" i="1"/>
  <c r="P330" i="1"/>
  <c r="N298" i="1"/>
  <c r="P298" i="1"/>
  <c r="N266" i="1"/>
  <c r="P266" i="1"/>
  <c r="N218" i="1"/>
  <c r="P218" i="1"/>
  <c r="N204" i="1"/>
  <c r="P204" i="1"/>
  <c r="N146" i="1"/>
  <c r="P146" i="1"/>
  <c r="N961" i="1"/>
  <c r="P961" i="1"/>
  <c r="P841" i="1"/>
  <c r="N841" i="1"/>
  <c r="N41" i="1"/>
  <c r="P41" i="1"/>
  <c r="N270" i="1"/>
  <c r="P270" i="1"/>
  <c r="P983" i="1"/>
  <c r="N983" i="1"/>
  <c r="P935" i="1"/>
  <c r="N935" i="1"/>
  <c r="N895" i="1"/>
  <c r="P895" i="1"/>
  <c r="P871" i="1"/>
  <c r="N871" i="1"/>
  <c r="N831" i="1"/>
  <c r="P831" i="1"/>
  <c r="N799" i="1"/>
  <c r="P799" i="1"/>
  <c r="P759" i="1"/>
  <c r="N759" i="1"/>
  <c r="P727" i="1"/>
  <c r="N727" i="1"/>
  <c r="N703" i="1"/>
  <c r="P703" i="1"/>
  <c r="P511" i="1"/>
  <c r="N511" i="1"/>
  <c r="P175" i="1"/>
  <c r="N175" i="1"/>
  <c r="N183" i="1"/>
  <c r="N130" i="1"/>
  <c r="P130" i="1"/>
  <c r="N114" i="1"/>
  <c r="P114" i="1"/>
  <c r="N106" i="1"/>
  <c r="P106" i="1"/>
  <c r="N98" i="1"/>
  <c r="P98" i="1"/>
  <c r="N90" i="1"/>
  <c r="P90" i="1"/>
  <c r="N82" i="1"/>
  <c r="P82" i="1"/>
  <c r="N74" i="1"/>
  <c r="P74" i="1"/>
  <c r="N66" i="1"/>
  <c r="P66" i="1"/>
  <c r="N58" i="1"/>
  <c r="P58" i="1"/>
  <c r="N50" i="1"/>
  <c r="P50" i="1"/>
  <c r="N10" i="1"/>
  <c r="P10" i="1"/>
  <c r="N249" i="1"/>
  <c r="P249" i="1"/>
  <c r="N998" i="1"/>
  <c r="P998" i="1"/>
  <c r="N982" i="1"/>
  <c r="P982" i="1"/>
  <c r="N1010" i="1"/>
  <c r="P1010" i="1"/>
  <c r="N958" i="1"/>
  <c r="P958" i="1"/>
  <c r="N942" i="1"/>
  <c r="P942" i="1"/>
  <c r="N926" i="1"/>
  <c r="P926" i="1"/>
  <c r="N902" i="1"/>
  <c r="P902" i="1"/>
  <c r="N878" i="1"/>
  <c r="P878" i="1"/>
  <c r="N862" i="1"/>
  <c r="P862" i="1"/>
  <c r="N846" i="1"/>
  <c r="P846" i="1"/>
  <c r="N830" i="1"/>
  <c r="P830" i="1"/>
  <c r="N814" i="1"/>
  <c r="P814" i="1"/>
  <c r="N798" i="1"/>
  <c r="P798" i="1"/>
  <c r="N790" i="1"/>
  <c r="P790" i="1"/>
  <c r="N774" i="1"/>
  <c r="P774" i="1"/>
  <c r="N758" i="1"/>
  <c r="P758" i="1"/>
  <c r="N742" i="1"/>
  <c r="P742" i="1"/>
  <c r="N726" i="1"/>
  <c r="P726" i="1"/>
  <c r="N710" i="1"/>
  <c r="P710" i="1"/>
  <c r="N694" i="1"/>
  <c r="P694" i="1"/>
  <c r="N279" i="1"/>
  <c r="P279" i="1"/>
  <c r="N662" i="1"/>
  <c r="P662" i="1"/>
  <c r="N646" i="1"/>
  <c r="P646" i="1"/>
  <c r="N630" i="1"/>
  <c r="P630" i="1"/>
  <c r="N134" i="1"/>
  <c r="P134" i="1"/>
  <c r="N590" i="1"/>
  <c r="P590" i="1"/>
  <c r="N574" i="1"/>
  <c r="P574" i="1"/>
  <c r="N558" i="1"/>
  <c r="P558" i="1"/>
  <c r="N542" i="1"/>
  <c r="P542" i="1"/>
  <c r="N526" i="1"/>
  <c r="P526" i="1"/>
  <c r="N510" i="1"/>
  <c r="P510" i="1"/>
  <c r="N502" i="1"/>
  <c r="P502" i="1"/>
  <c r="N486" i="1"/>
  <c r="P486" i="1"/>
  <c r="N470" i="1"/>
  <c r="P470" i="1"/>
  <c r="N462" i="1"/>
  <c r="P462" i="1"/>
  <c r="N446" i="1"/>
  <c r="P446" i="1"/>
  <c r="N430" i="1"/>
  <c r="P430" i="1"/>
  <c r="N414" i="1"/>
  <c r="P414" i="1"/>
  <c r="N398" i="1"/>
  <c r="P398" i="1"/>
  <c r="N382" i="1"/>
  <c r="P382" i="1"/>
  <c r="N366" i="1"/>
  <c r="P366" i="1"/>
  <c r="N350" i="1"/>
  <c r="P350" i="1"/>
  <c r="N334" i="1"/>
  <c r="P334" i="1"/>
  <c r="N318" i="1"/>
  <c r="P318" i="1"/>
  <c r="N302" i="1"/>
  <c r="P302" i="1"/>
  <c r="N286" i="1"/>
  <c r="P286" i="1"/>
  <c r="N422" i="1"/>
  <c r="P422" i="1"/>
  <c r="N254" i="1"/>
  <c r="P254" i="1"/>
  <c r="N238" i="1"/>
  <c r="P238" i="1"/>
  <c r="N222" i="1"/>
  <c r="P222" i="1"/>
  <c r="N206" i="1"/>
  <c r="P206" i="1"/>
  <c r="N108" i="1"/>
  <c r="P108" i="1"/>
  <c r="N174" i="1"/>
  <c r="P174" i="1"/>
  <c r="N158" i="1"/>
  <c r="P158" i="1"/>
  <c r="N107" i="1"/>
  <c r="P107" i="1"/>
  <c r="P79" i="1"/>
  <c r="N79" i="1"/>
  <c r="N33" i="1"/>
  <c r="P33" i="1"/>
  <c r="N679" i="1"/>
  <c r="N599" i="1"/>
  <c r="N423" i="1"/>
  <c r="N343" i="1"/>
  <c r="N167" i="1"/>
  <c r="N3" i="1"/>
  <c r="N9" i="1"/>
  <c r="P9" i="1"/>
  <c r="N413" i="1"/>
  <c r="P413" i="1"/>
  <c r="N397" i="1"/>
  <c r="P397" i="1"/>
  <c r="N381" i="1"/>
  <c r="P381" i="1"/>
  <c r="N365" i="1"/>
  <c r="P365" i="1"/>
  <c r="N349" i="1"/>
  <c r="P349" i="1"/>
  <c r="N333" i="1"/>
  <c r="P333" i="1"/>
  <c r="N317" i="1"/>
  <c r="P317" i="1"/>
  <c r="N301" i="1"/>
  <c r="P301" i="1"/>
  <c r="N285" i="1"/>
  <c r="P285" i="1"/>
  <c r="N277" i="1"/>
  <c r="P277" i="1"/>
  <c r="N269" i="1"/>
  <c r="P269" i="1"/>
  <c r="N705" i="1"/>
  <c r="P705" i="1"/>
  <c r="N507" i="1"/>
  <c r="P507" i="1"/>
  <c r="N221" i="1"/>
  <c r="P221" i="1"/>
  <c r="N213" i="1"/>
  <c r="P213" i="1"/>
  <c r="N205" i="1"/>
  <c r="P205" i="1"/>
  <c r="N181" i="1"/>
  <c r="P181" i="1"/>
  <c r="N173" i="1"/>
  <c r="P173" i="1"/>
  <c r="N157" i="1"/>
  <c r="P157" i="1"/>
  <c r="N149" i="1"/>
  <c r="P149" i="1"/>
  <c r="N141" i="1"/>
  <c r="P141" i="1"/>
  <c r="P1021" i="1"/>
  <c r="P980" i="1"/>
  <c r="P957" i="1"/>
  <c r="P916" i="1"/>
  <c r="P893" i="1"/>
  <c r="P852" i="1"/>
  <c r="P829" i="1"/>
  <c r="P788" i="1"/>
  <c r="P765" i="1"/>
  <c r="P724" i="1"/>
  <c r="P1024" i="1"/>
  <c r="P660" i="1"/>
  <c r="P637" i="1"/>
  <c r="P596" i="1"/>
  <c r="P573" i="1"/>
  <c r="P532" i="1"/>
  <c r="P509" i="1"/>
  <c r="P468" i="1"/>
  <c r="P445" i="1"/>
  <c r="P400" i="1"/>
  <c r="P341" i="1"/>
  <c r="P216" i="1"/>
  <c r="P179" i="1"/>
  <c r="P147" i="1"/>
  <c r="P11" i="1"/>
  <c r="N936" i="1"/>
  <c r="N808" i="1"/>
  <c r="N583" i="1"/>
  <c r="N503" i="1"/>
  <c r="N701" i="1"/>
  <c r="N247" i="1"/>
  <c r="N71" i="1"/>
  <c r="P1015" i="1"/>
  <c r="N1015" i="1"/>
  <c r="P967" i="1"/>
  <c r="N967" i="1"/>
  <c r="N943" i="1"/>
  <c r="P943" i="1"/>
  <c r="P903" i="1"/>
  <c r="N903" i="1"/>
  <c r="N879" i="1"/>
  <c r="P879" i="1"/>
  <c r="P839" i="1"/>
  <c r="N839" i="1"/>
  <c r="P807" i="1"/>
  <c r="N807" i="1"/>
  <c r="N767" i="1"/>
  <c r="P767" i="1"/>
  <c r="P743" i="1"/>
  <c r="N743" i="1"/>
  <c r="P634" i="1"/>
  <c r="N634" i="1"/>
  <c r="P891" i="1"/>
  <c r="N891" i="1"/>
  <c r="P607" i="1"/>
  <c r="N607" i="1"/>
  <c r="P543" i="1"/>
  <c r="N543" i="1"/>
  <c r="N527" i="1"/>
  <c r="P527" i="1"/>
  <c r="P367" i="1"/>
  <c r="N367" i="1"/>
  <c r="P335" i="1"/>
  <c r="N335" i="1"/>
  <c r="P239" i="1"/>
  <c r="N239" i="1"/>
  <c r="P223" i="1"/>
  <c r="N223" i="1"/>
  <c r="P191" i="1"/>
  <c r="N191" i="1"/>
  <c r="N14" i="1"/>
  <c r="P14" i="1"/>
  <c r="N519" i="1"/>
  <c r="N122" i="1"/>
  <c r="P122" i="1"/>
  <c r="N18" i="1"/>
  <c r="P18" i="1"/>
  <c r="N1022" i="1"/>
  <c r="P1022" i="1"/>
  <c r="N1006" i="1"/>
  <c r="P1006" i="1"/>
  <c r="N990" i="1"/>
  <c r="P990" i="1"/>
  <c r="N974" i="1"/>
  <c r="P974" i="1"/>
  <c r="N950" i="1"/>
  <c r="P950" i="1"/>
  <c r="N934" i="1"/>
  <c r="P934" i="1"/>
  <c r="N918" i="1"/>
  <c r="P918" i="1"/>
  <c r="N910" i="1"/>
  <c r="P910" i="1"/>
  <c r="N894" i="1"/>
  <c r="P894" i="1"/>
  <c r="N606" i="1"/>
  <c r="P606" i="1"/>
  <c r="N870" i="1"/>
  <c r="P870" i="1"/>
  <c r="N854" i="1"/>
  <c r="P854" i="1"/>
  <c r="N838" i="1"/>
  <c r="P838" i="1"/>
  <c r="N822" i="1"/>
  <c r="P822" i="1"/>
  <c r="N806" i="1"/>
  <c r="P806" i="1"/>
  <c r="N782" i="1"/>
  <c r="P782" i="1"/>
  <c r="N766" i="1"/>
  <c r="P766" i="1"/>
  <c r="N750" i="1"/>
  <c r="P750" i="1"/>
  <c r="N734" i="1"/>
  <c r="P734" i="1"/>
  <c r="N718" i="1"/>
  <c r="P718" i="1"/>
  <c r="N702" i="1"/>
  <c r="P702" i="1"/>
  <c r="N686" i="1"/>
  <c r="P686" i="1"/>
  <c r="N670" i="1"/>
  <c r="P670" i="1"/>
  <c r="N654" i="1"/>
  <c r="P654" i="1"/>
  <c r="N638" i="1"/>
  <c r="P638" i="1"/>
  <c r="N622" i="1"/>
  <c r="P622" i="1"/>
  <c r="N614" i="1"/>
  <c r="P614" i="1"/>
  <c r="N598" i="1"/>
  <c r="P598" i="1"/>
  <c r="N582" i="1"/>
  <c r="P582" i="1"/>
  <c r="N566" i="1"/>
  <c r="P566" i="1"/>
  <c r="N550" i="1"/>
  <c r="P550" i="1"/>
  <c r="N534" i="1"/>
  <c r="P534" i="1"/>
  <c r="N518" i="1"/>
  <c r="P518" i="1"/>
  <c r="N494" i="1"/>
  <c r="P494" i="1"/>
  <c r="N478" i="1"/>
  <c r="P478" i="1"/>
  <c r="N454" i="1"/>
  <c r="P454" i="1"/>
  <c r="N438" i="1"/>
  <c r="P438" i="1"/>
  <c r="N528" i="1"/>
  <c r="P528" i="1"/>
  <c r="N406" i="1"/>
  <c r="P406" i="1"/>
  <c r="N390" i="1"/>
  <c r="P390" i="1"/>
  <c r="N374" i="1"/>
  <c r="P374" i="1"/>
  <c r="N358" i="1"/>
  <c r="P358" i="1"/>
  <c r="N342" i="1"/>
  <c r="P342" i="1"/>
  <c r="N326" i="1"/>
  <c r="P326" i="1"/>
  <c r="N310" i="1"/>
  <c r="P310" i="1"/>
  <c r="N294" i="1"/>
  <c r="P294" i="1"/>
  <c r="N278" i="1"/>
  <c r="P278" i="1"/>
  <c r="N262" i="1"/>
  <c r="P262" i="1"/>
  <c r="N246" i="1"/>
  <c r="P246" i="1"/>
  <c r="N230" i="1"/>
  <c r="P230" i="1"/>
  <c r="N214" i="1"/>
  <c r="P214" i="1"/>
  <c r="N707" i="1"/>
  <c r="P707" i="1"/>
  <c r="N182" i="1"/>
  <c r="P182" i="1"/>
  <c r="N166" i="1"/>
  <c r="P166" i="1"/>
  <c r="N150" i="1"/>
  <c r="P150" i="1"/>
  <c r="N142" i="1"/>
  <c r="P142" i="1"/>
  <c r="N245" i="1"/>
  <c r="P245" i="1"/>
  <c r="N97" i="1"/>
  <c r="P97" i="1"/>
  <c r="N70" i="1"/>
  <c r="P70" i="1"/>
  <c r="N43" i="1"/>
  <c r="P43" i="1"/>
  <c r="N17" i="1"/>
  <c r="P17" i="1"/>
  <c r="N412" i="1"/>
  <c r="P412" i="1"/>
  <c r="N404" i="1"/>
  <c r="P404" i="1"/>
  <c r="N396" i="1"/>
  <c r="P396" i="1"/>
  <c r="N380" i="1"/>
  <c r="P380" i="1"/>
  <c r="N372" i="1"/>
  <c r="P372" i="1"/>
  <c r="N364" i="1"/>
  <c r="P364" i="1"/>
  <c r="N348" i="1"/>
  <c r="P348" i="1"/>
  <c r="N340" i="1"/>
  <c r="P340" i="1"/>
  <c r="N332" i="1"/>
  <c r="P332" i="1"/>
  <c r="N316" i="1"/>
  <c r="P316" i="1"/>
  <c r="N308" i="1"/>
  <c r="P308" i="1"/>
  <c r="N300" i="1"/>
  <c r="P300" i="1"/>
  <c r="N886" i="1"/>
  <c r="P886" i="1"/>
  <c r="N276" i="1"/>
  <c r="P276" i="1"/>
  <c r="N252" i="1"/>
  <c r="P252" i="1"/>
  <c r="P244" i="1"/>
  <c r="N244" i="1"/>
  <c r="N220" i="1"/>
  <c r="P220" i="1"/>
  <c r="N212" i="1"/>
  <c r="P212" i="1"/>
  <c r="N188" i="1"/>
  <c r="P188" i="1"/>
  <c r="P180" i="1"/>
  <c r="N180" i="1"/>
  <c r="N123" i="1"/>
  <c r="P123" i="1"/>
  <c r="P95" i="1"/>
  <c r="N95" i="1"/>
  <c r="N77" i="1"/>
  <c r="P77" i="1"/>
  <c r="N59" i="1"/>
  <c r="P59" i="1"/>
  <c r="P31" i="1"/>
  <c r="N31" i="1"/>
  <c r="P1020" i="1"/>
  <c r="P997" i="1"/>
  <c r="P956" i="1"/>
  <c r="P933" i="1"/>
  <c r="P892" i="1"/>
  <c r="P869" i="1"/>
  <c r="P828" i="1"/>
  <c r="P805" i="1"/>
  <c r="P764" i="1"/>
  <c r="P741" i="1"/>
  <c r="P700" i="1"/>
  <c r="P677" i="1"/>
  <c r="P636" i="1"/>
  <c r="P613" i="1"/>
  <c r="P572" i="1"/>
  <c r="P631" i="1"/>
  <c r="P441" i="1"/>
  <c r="P485" i="1"/>
  <c r="P444" i="1"/>
  <c r="P421" i="1"/>
  <c r="P395" i="1"/>
  <c r="P368" i="1"/>
  <c r="P309" i="1"/>
  <c r="P280" i="1"/>
  <c r="P243" i="1"/>
  <c r="P211" i="1"/>
  <c r="P75" i="1"/>
  <c r="N1016" i="1"/>
  <c r="N888" i="1"/>
  <c r="N760" i="1"/>
  <c r="N663" i="1"/>
  <c r="N487" i="1"/>
  <c r="N407" i="1"/>
  <c r="N324" i="1"/>
  <c r="N231" i="1"/>
  <c r="N151" i="1"/>
  <c r="P999" i="1"/>
  <c r="N999" i="1"/>
  <c r="N959" i="1"/>
  <c r="P959" i="1"/>
  <c r="N911" i="1"/>
  <c r="P911" i="1"/>
  <c r="N863" i="1"/>
  <c r="P863" i="1"/>
  <c r="P823" i="1"/>
  <c r="N823" i="1"/>
  <c r="N783" i="1"/>
  <c r="P783" i="1"/>
  <c r="N735" i="1"/>
  <c r="P735" i="1"/>
  <c r="N687" i="1"/>
  <c r="P687" i="1"/>
  <c r="N591" i="1"/>
  <c r="P591" i="1"/>
  <c r="P383" i="1"/>
  <c r="N383" i="1"/>
  <c r="P255" i="1"/>
  <c r="N255" i="1"/>
  <c r="P207" i="1"/>
  <c r="N207" i="1"/>
  <c r="N126" i="1"/>
  <c r="P126" i="1"/>
  <c r="N35" i="1"/>
  <c r="P35" i="1"/>
  <c r="N505" i="1"/>
  <c r="N34" i="1"/>
  <c r="P34" i="1"/>
  <c r="N1011" i="1"/>
  <c r="P1011" i="1"/>
  <c r="N995" i="1"/>
  <c r="P995" i="1"/>
  <c r="N979" i="1"/>
  <c r="P979" i="1"/>
  <c r="N306" i="1"/>
  <c r="P306" i="1"/>
  <c r="N947" i="1"/>
  <c r="P947" i="1"/>
  <c r="N931" i="1"/>
  <c r="P931" i="1"/>
  <c r="N915" i="1"/>
  <c r="P915" i="1"/>
  <c r="N883" i="1"/>
  <c r="P883" i="1"/>
  <c r="N867" i="1"/>
  <c r="P867" i="1"/>
  <c r="N851" i="1"/>
  <c r="P851" i="1"/>
  <c r="N835" i="1"/>
  <c r="P835" i="1"/>
  <c r="N819" i="1"/>
  <c r="P819" i="1"/>
  <c r="N803" i="1"/>
  <c r="P803" i="1"/>
  <c r="N787" i="1"/>
  <c r="P787" i="1"/>
  <c r="N763" i="1"/>
  <c r="P763" i="1"/>
  <c r="N747" i="1"/>
  <c r="P747" i="1"/>
  <c r="N731" i="1"/>
  <c r="P731" i="1"/>
  <c r="N715" i="1"/>
  <c r="P715" i="1"/>
  <c r="N699" i="1"/>
  <c r="P699" i="1"/>
  <c r="N683" i="1"/>
  <c r="P683" i="1"/>
  <c r="N667" i="1"/>
  <c r="P667" i="1"/>
  <c r="N651" i="1"/>
  <c r="P651" i="1"/>
  <c r="N635" i="1"/>
  <c r="P635" i="1"/>
  <c r="N619" i="1"/>
  <c r="P619" i="1"/>
  <c r="N603" i="1"/>
  <c r="P603" i="1"/>
  <c r="N163" i="1"/>
  <c r="P163" i="1"/>
  <c r="N571" i="1"/>
  <c r="P571" i="1"/>
  <c r="N555" i="1"/>
  <c r="P555" i="1"/>
  <c r="N539" i="1"/>
  <c r="P539" i="1"/>
  <c r="N523" i="1"/>
  <c r="P523" i="1"/>
  <c r="N963" i="1"/>
  <c r="P963" i="1"/>
  <c r="N491" i="1"/>
  <c r="P491" i="1"/>
  <c r="N475" i="1"/>
  <c r="P475" i="1"/>
  <c r="N459" i="1"/>
  <c r="P459" i="1"/>
  <c r="N443" i="1"/>
  <c r="P443" i="1"/>
  <c r="N387" i="1"/>
  <c r="P387" i="1"/>
  <c r="N371" i="1"/>
  <c r="P371" i="1"/>
  <c r="N339" i="1"/>
  <c r="P339" i="1"/>
  <c r="N323" i="1"/>
  <c r="P323" i="1"/>
  <c r="N227" i="1"/>
  <c r="P227" i="1"/>
  <c r="N288" i="1"/>
  <c r="P288" i="1"/>
  <c r="P131" i="1"/>
  <c r="N131" i="1"/>
  <c r="N85" i="1"/>
  <c r="P85" i="1"/>
  <c r="P67" i="1"/>
  <c r="N67" i="1"/>
  <c r="P363" i="1"/>
  <c r="P275" i="1"/>
  <c r="P139" i="1"/>
  <c r="N647" i="1"/>
  <c r="N567" i="1"/>
  <c r="N391" i="1"/>
  <c r="N311" i="1"/>
  <c r="N135" i="1"/>
  <c r="N666" i="1"/>
  <c r="P666" i="1"/>
  <c r="N618" i="1"/>
  <c r="P618" i="1"/>
  <c r="N538" i="1"/>
  <c r="P538" i="1"/>
  <c r="N498" i="1"/>
  <c r="P498" i="1"/>
  <c r="N434" i="1"/>
  <c r="P434" i="1"/>
  <c r="N210" i="1"/>
  <c r="P210" i="1"/>
  <c r="P111" i="1"/>
  <c r="N111" i="1"/>
  <c r="N93" i="1"/>
  <c r="P93" i="1"/>
  <c r="P47" i="1"/>
  <c r="N47" i="1"/>
  <c r="N7" i="1"/>
  <c r="P7" i="1"/>
  <c r="P962" i="1"/>
  <c r="P972" i="1"/>
  <c r="P949" i="1"/>
  <c r="P908" i="1"/>
  <c r="P885" i="1"/>
  <c r="P844" i="1"/>
  <c r="P821" i="1"/>
  <c r="P780" i="1"/>
  <c r="P757" i="1"/>
  <c r="P716" i="1"/>
  <c r="P693" i="1"/>
  <c r="P652" i="1"/>
  <c r="P629" i="1"/>
  <c r="P588" i="1"/>
  <c r="P565" i="1"/>
  <c r="P178" i="1"/>
  <c r="P501" i="1"/>
  <c r="P460" i="1"/>
  <c r="P437" i="1"/>
  <c r="P388" i="1"/>
  <c r="P357" i="1"/>
  <c r="P331" i="1"/>
  <c r="P304" i="1"/>
  <c r="P194" i="1"/>
  <c r="P236" i="1"/>
  <c r="P203" i="1"/>
  <c r="P165" i="1"/>
  <c r="P133" i="1"/>
  <c r="N920" i="1"/>
  <c r="N792" i="1"/>
  <c r="N551" i="1"/>
  <c r="N471" i="1"/>
  <c r="N295" i="1"/>
  <c r="N215" i="1"/>
  <c r="N39" i="1"/>
  <c r="N991" i="1"/>
  <c r="P991" i="1"/>
  <c r="N927" i="1"/>
  <c r="P927" i="1"/>
  <c r="P855" i="1"/>
  <c r="N855" i="1"/>
  <c r="P791" i="1"/>
  <c r="N791" i="1"/>
  <c r="P168" i="1"/>
  <c r="N168" i="1"/>
  <c r="N463" i="1"/>
  <c r="P463" i="1"/>
  <c r="P415" i="1"/>
  <c r="N415" i="1"/>
  <c r="P287" i="1"/>
  <c r="N287" i="1"/>
  <c r="N117" i="1"/>
  <c r="P117" i="1"/>
  <c r="N42" i="1"/>
  <c r="P42" i="1"/>
  <c r="N907" i="1"/>
  <c r="P907" i="1"/>
  <c r="N617" i="1"/>
  <c r="N585" i="1"/>
  <c r="N545" i="1"/>
  <c r="N489" i="1"/>
  <c r="N457" i="1"/>
  <c r="P1012" i="1"/>
  <c r="P989" i="1"/>
  <c r="P948" i="1"/>
  <c r="P925" i="1"/>
  <c r="P268" i="1"/>
  <c r="P861" i="1"/>
  <c r="P820" i="1"/>
  <c r="P797" i="1"/>
  <c r="P756" i="1"/>
  <c r="P733" i="1"/>
  <c r="P692" i="1"/>
  <c r="P669" i="1"/>
  <c r="P628" i="1"/>
  <c r="P605" i="1"/>
  <c r="P585" i="1"/>
  <c r="P564" i="1"/>
  <c r="P541" i="1"/>
  <c r="P500" i="1"/>
  <c r="P477" i="1"/>
  <c r="P457" i="1"/>
  <c r="P436" i="1"/>
  <c r="P411" i="1"/>
  <c r="P325" i="1"/>
  <c r="P299" i="1"/>
  <c r="P267" i="1"/>
  <c r="P229" i="1"/>
  <c r="P197" i="1"/>
  <c r="P128" i="1"/>
  <c r="P25" i="1"/>
  <c r="N1000" i="1"/>
  <c r="N872" i="1"/>
  <c r="N744" i="1"/>
  <c r="N688" i="1"/>
  <c r="N455" i="1"/>
  <c r="N375" i="1"/>
  <c r="N199" i="1"/>
  <c r="N248" i="1"/>
  <c r="N1007" i="1"/>
  <c r="P1007" i="1"/>
  <c r="N975" i="1"/>
  <c r="P975" i="1"/>
  <c r="P951" i="1"/>
  <c r="N951" i="1"/>
  <c r="P919" i="1"/>
  <c r="N919" i="1"/>
  <c r="P887" i="1"/>
  <c r="N887" i="1"/>
  <c r="N847" i="1"/>
  <c r="P847" i="1"/>
  <c r="N815" i="1"/>
  <c r="P815" i="1"/>
  <c r="P775" i="1"/>
  <c r="N775" i="1"/>
  <c r="N751" i="1"/>
  <c r="P751" i="1"/>
  <c r="N719" i="1"/>
  <c r="P719" i="1"/>
  <c r="P695" i="1"/>
  <c r="N695" i="1"/>
  <c r="P671" i="1"/>
  <c r="N671" i="1"/>
  <c r="N655" i="1"/>
  <c r="P655" i="1"/>
  <c r="N623" i="1"/>
  <c r="P623" i="1"/>
  <c r="N559" i="1"/>
  <c r="P559" i="1"/>
  <c r="N495" i="1"/>
  <c r="P495" i="1"/>
  <c r="P479" i="1"/>
  <c r="N479" i="1"/>
  <c r="P447" i="1"/>
  <c r="N447" i="1"/>
  <c r="N431" i="1"/>
  <c r="P431" i="1"/>
  <c r="P399" i="1"/>
  <c r="N399" i="1"/>
  <c r="P351" i="1"/>
  <c r="N351" i="1"/>
  <c r="P319" i="1"/>
  <c r="N319" i="1"/>
  <c r="P303" i="1"/>
  <c r="N303" i="1"/>
  <c r="P271" i="1"/>
  <c r="N271" i="1"/>
  <c r="P159" i="1"/>
  <c r="N159" i="1"/>
  <c r="P143" i="1"/>
  <c r="N143" i="1"/>
  <c r="N99" i="1"/>
  <c r="P99" i="1"/>
  <c r="N62" i="1"/>
  <c r="P62" i="1"/>
  <c r="N439" i="1"/>
  <c r="N26" i="1"/>
  <c r="P26" i="1"/>
  <c r="N1019" i="1"/>
  <c r="P1019" i="1"/>
  <c r="N1003" i="1"/>
  <c r="P1003" i="1"/>
  <c r="N987" i="1"/>
  <c r="P987" i="1"/>
  <c r="N971" i="1"/>
  <c r="P971" i="1"/>
  <c r="N955" i="1"/>
  <c r="P955" i="1"/>
  <c r="N939" i="1"/>
  <c r="P939" i="1"/>
  <c r="N923" i="1"/>
  <c r="P923" i="1"/>
  <c r="N899" i="1"/>
  <c r="P899" i="1"/>
  <c r="N966" i="1"/>
  <c r="P966" i="1"/>
  <c r="N875" i="1"/>
  <c r="P875" i="1"/>
  <c r="N859" i="1"/>
  <c r="P859" i="1"/>
  <c r="N843" i="1"/>
  <c r="P843" i="1"/>
  <c r="N827" i="1"/>
  <c r="P827" i="1"/>
  <c r="N811" i="1"/>
  <c r="P811" i="1"/>
  <c r="N795" i="1"/>
  <c r="P795" i="1"/>
  <c r="N779" i="1"/>
  <c r="P779" i="1"/>
  <c r="N771" i="1"/>
  <c r="P771" i="1"/>
  <c r="N755" i="1"/>
  <c r="P755" i="1"/>
  <c r="N739" i="1"/>
  <c r="P739" i="1"/>
  <c r="N723" i="1"/>
  <c r="P723" i="1"/>
  <c r="N524" i="1"/>
  <c r="P524" i="1"/>
  <c r="N691" i="1"/>
  <c r="P691" i="1"/>
  <c r="N675" i="1"/>
  <c r="P675" i="1"/>
  <c r="N659" i="1"/>
  <c r="P659" i="1"/>
  <c r="N643" i="1"/>
  <c r="P643" i="1"/>
  <c r="N627" i="1"/>
  <c r="P627" i="1"/>
  <c r="N611" i="1"/>
  <c r="P611" i="1"/>
  <c r="N595" i="1"/>
  <c r="P595" i="1"/>
  <c r="N579" i="1"/>
  <c r="P579" i="1"/>
  <c r="N563" i="1"/>
  <c r="P563" i="1"/>
  <c r="N547" i="1"/>
  <c r="P547" i="1"/>
  <c r="N531" i="1"/>
  <c r="P531" i="1"/>
  <c r="N515" i="1"/>
  <c r="P515" i="1"/>
  <c r="N499" i="1"/>
  <c r="P499" i="1"/>
  <c r="N483" i="1"/>
  <c r="P483" i="1"/>
  <c r="N467" i="1"/>
  <c r="P467" i="1"/>
  <c r="N451" i="1"/>
  <c r="P451" i="1"/>
  <c r="N435" i="1"/>
  <c r="P435" i="1"/>
  <c r="N427" i="1"/>
  <c r="P427" i="1"/>
  <c r="N419" i="1"/>
  <c r="P419" i="1"/>
  <c r="N403" i="1"/>
  <c r="P403" i="1"/>
  <c r="N355" i="1"/>
  <c r="P355" i="1"/>
  <c r="N307" i="1"/>
  <c r="P307" i="1"/>
  <c r="N291" i="1"/>
  <c r="P291" i="1"/>
  <c r="N283" i="1"/>
  <c r="P283" i="1"/>
  <c r="P259" i="1"/>
  <c r="N259" i="1"/>
  <c r="N251" i="1"/>
  <c r="P251" i="1"/>
  <c r="N235" i="1"/>
  <c r="P235" i="1"/>
  <c r="N219" i="1"/>
  <c r="P219" i="1"/>
  <c r="P195" i="1"/>
  <c r="N195" i="1"/>
  <c r="N508" i="1"/>
  <c r="P508" i="1"/>
  <c r="N171" i="1"/>
  <c r="P171" i="1"/>
  <c r="N155" i="1"/>
  <c r="P155" i="1"/>
  <c r="N94" i="1"/>
  <c r="P94" i="1"/>
  <c r="N30" i="1"/>
  <c r="P30" i="1"/>
  <c r="N1009" i="1"/>
  <c r="P1009" i="1"/>
  <c r="N1008" i="1"/>
  <c r="P1008" i="1"/>
  <c r="N992" i="1"/>
  <c r="P992" i="1"/>
  <c r="N976" i="1"/>
  <c r="P976" i="1"/>
  <c r="N284" i="1"/>
  <c r="P284" i="1"/>
  <c r="N944" i="1"/>
  <c r="P944" i="1"/>
  <c r="N928" i="1"/>
  <c r="P928" i="1"/>
  <c r="N912" i="1"/>
  <c r="P912" i="1"/>
  <c r="N896" i="1"/>
  <c r="P896" i="1"/>
  <c r="N880" i="1"/>
  <c r="P880" i="1"/>
  <c r="N864" i="1"/>
  <c r="P864" i="1"/>
  <c r="N848" i="1"/>
  <c r="P848" i="1"/>
  <c r="N832" i="1"/>
  <c r="P832" i="1"/>
  <c r="N816" i="1"/>
  <c r="P816" i="1"/>
  <c r="N800" i="1"/>
  <c r="P800" i="1"/>
  <c r="N784" i="1"/>
  <c r="P784" i="1"/>
  <c r="N768" i="1"/>
  <c r="P768" i="1"/>
  <c r="N752" i="1"/>
  <c r="P752" i="1"/>
  <c r="N736" i="1"/>
  <c r="P736" i="1"/>
  <c r="N720" i="1"/>
  <c r="P720" i="1"/>
  <c r="N704" i="1"/>
  <c r="P704" i="1"/>
  <c r="N721" i="1"/>
  <c r="P721" i="1"/>
  <c r="N680" i="1"/>
  <c r="P680" i="1"/>
  <c r="N672" i="1"/>
  <c r="P672" i="1"/>
  <c r="N664" i="1"/>
  <c r="P664" i="1"/>
  <c r="N656" i="1"/>
  <c r="P656" i="1"/>
  <c r="N648" i="1"/>
  <c r="P648" i="1"/>
  <c r="N640" i="1"/>
  <c r="P640" i="1"/>
  <c r="N632" i="1"/>
  <c r="P632" i="1"/>
  <c r="N624" i="1"/>
  <c r="P624" i="1"/>
  <c r="N616" i="1"/>
  <c r="P616" i="1"/>
  <c r="N608" i="1"/>
  <c r="P608" i="1"/>
  <c r="N600" i="1"/>
  <c r="P600" i="1"/>
  <c r="N592" i="1"/>
  <c r="P592" i="1"/>
  <c r="N584" i="1"/>
  <c r="P584" i="1"/>
  <c r="N576" i="1"/>
  <c r="P576" i="1"/>
  <c r="N512" i="1"/>
  <c r="P512" i="1"/>
  <c r="N560" i="1"/>
  <c r="P560" i="1"/>
  <c r="N552" i="1"/>
  <c r="P552" i="1"/>
  <c r="N544" i="1"/>
  <c r="P544" i="1"/>
  <c r="N536" i="1"/>
  <c r="P536" i="1"/>
  <c r="N1023" i="1"/>
  <c r="P1023" i="1"/>
  <c r="N520" i="1"/>
  <c r="P520" i="1"/>
  <c r="N263" i="1"/>
  <c r="P263" i="1"/>
  <c r="N504" i="1"/>
  <c r="P504" i="1"/>
  <c r="N496" i="1"/>
  <c r="P496" i="1"/>
  <c r="N488" i="1"/>
  <c r="P488" i="1"/>
  <c r="N480" i="1"/>
  <c r="P480" i="1"/>
  <c r="N472" i="1"/>
  <c r="P472" i="1"/>
  <c r="N464" i="1"/>
  <c r="P464" i="1"/>
  <c r="N456" i="1"/>
  <c r="P456" i="1"/>
  <c r="N237" i="1"/>
  <c r="P237" i="1"/>
  <c r="N440" i="1"/>
  <c r="P440" i="1"/>
  <c r="N432" i="1"/>
  <c r="P432" i="1"/>
  <c r="N424" i="1"/>
  <c r="P424" i="1"/>
  <c r="N416" i="1"/>
  <c r="P416" i="1"/>
  <c r="N408" i="1"/>
  <c r="P408" i="1"/>
  <c r="N392" i="1"/>
  <c r="P392" i="1"/>
  <c r="N384" i="1"/>
  <c r="P384" i="1"/>
  <c r="N376" i="1"/>
  <c r="P376" i="1"/>
  <c r="N360" i="1"/>
  <c r="P360" i="1"/>
  <c r="N352" i="1"/>
  <c r="P352" i="1"/>
  <c r="N344" i="1"/>
  <c r="P344" i="1"/>
  <c r="N328" i="1"/>
  <c r="P328" i="1"/>
  <c r="N320" i="1"/>
  <c r="P320" i="1"/>
  <c r="N312" i="1"/>
  <c r="P312" i="1"/>
  <c r="N296" i="1"/>
  <c r="P296" i="1"/>
  <c r="N272" i="1"/>
  <c r="P272" i="1"/>
  <c r="N264" i="1"/>
  <c r="P264" i="1"/>
  <c r="N1013" i="1"/>
  <c r="P1013" i="1"/>
  <c r="N327" i="1"/>
  <c r="P327" i="1"/>
  <c r="N232" i="1"/>
  <c r="P232" i="1"/>
  <c r="N208" i="1"/>
  <c r="P208" i="1"/>
  <c r="N200" i="1"/>
  <c r="P200" i="1"/>
  <c r="N184" i="1"/>
  <c r="P184" i="1"/>
  <c r="N176" i="1"/>
  <c r="P176" i="1"/>
  <c r="N575" i="1"/>
  <c r="P575" i="1"/>
  <c r="N144" i="1"/>
  <c r="P144" i="1"/>
  <c r="N136" i="1"/>
  <c r="P136" i="1"/>
  <c r="P127" i="1"/>
  <c r="N127" i="1"/>
  <c r="N109" i="1"/>
  <c r="P109" i="1"/>
  <c r="N91" i="1"/>
  <c r="P91" i="1"/>
  <c r="P63" i="1"/>
  <c r="N63" i="1"/>
  <c r="N27" i="1"/>
  <c r="P27" i="1"/>
  <c r="P15" i="1"/>
  <c r="N15" i="1"/>
  <c r="P988" i="1"/>
  <c r="P965" i="1"/>
  <c r="P924" i="1"/>
  <c r="P901" i="1"/>
  <c r="P860" i="1"/>
  <c r="P837" i="1"/>
  <c r="P796" i="1"/>
  <c r="P773" i="1"/>
  <c r="P732" i="1"/>
  <c r="P709" i="1"/>
  <c r="P668" i="1"/>
  <c r="P645" i="1"/>
  <c r="P604" i="1"/>
  <c r="P581" i="1"/>
  <c r="P540" i="1"/>
  <c r="P517" i="1"/>
  <c r="P476" i="1"/>
  <c r="P453" i="1"/>
  <c r="P379" i="1"/>
  <c r="P293" i="1"/>
  <c r="P261" i="1"/>
  <c r="P192" i="1"/>
  <c r="P160" i="1"/>
  <c r="P125" i="1"/>
  <c r="P89" i="1"/>
  <c r="P57" i="1"/>
  <c r="N952" i="1"/>
  <c r="N824" i="1"/>
  <c r="N696" i="1"/>
  <c r="N615" i="1"/>
  <c r="N535" i="1"/>
  <c r="N359" i="1"/>
  <c r="N336" i="1"/>
  <c r="N196" i="1"/>
  <c r="N103" i="1"/>
  <c r="N23" i="1"/>
  <c r="P124" i="1"/>
  <c r="P112" i="1"/>
  <c r="P60" i="1"/>
  <c r="P48" i="1"/>
  <c r="P21" i="1"/>
  <c r="P148" i="1"/>
  <c r="P84" i="1"/>
  <c r="P72" i="1"/>
  <c r="P45" i="1"/>
  <c r="P20" i="1"/>
  <c r="P8" i="1"/>
  <c r="P120" i="1"/>
  <c r="P56" i="1"/>
  <c r="P29" i="1"/>
  <c r="N116" i="1"/>
  <c r="N52" i="1"/>
  <c r="P156" i="1"/>
  <c r="P92" i="1"/>
  <c r="P80" i="1"/>
  <c r="P53" i="1"/>
  <c r="P28" i="1"/>
  <c r="P16" i="1"/>
  <c r="P104" i="1"/>
  <c r="P40" i="1"/>
  <c r="P13" i="1"/>
  <c r="N2" i="1"/>
  <c r="K86" i="1" l="1"/>
</calcChain>
</file>

<file path=xl/sharedStrings.xml><?xml version="1.0" encoding="utf-8"?>
<sst xmlns="http://schemas.openxmlformats.org/spreadsheetml/2006/main" count="4126" uniqueCount="265">
  <si>
    <t>Date</t>
  </si>
  <si>
    <t>Casino</t>
  </si>
  <si>
    <t>Series Name</t>
  </si>
  <si>
    <t>Event</t>
  </si>
  <si>
    <t>Game Type</t>
  </si>
  <si>
    <t>Guarantee</t>
  </si>
  <si>
    <t>Buy In</t>
  </si>
  <si>
    <t>Prize Pool</t>
  </si>
  <si>
    <t>Rake</t>
  </si>
  <si>
    <t>Rake %</t>
  </si>
  <si>
    <t>Runners Needed</t>
  </si>
  <si>
    <t>Entries</t>
  </si>
  <si>
    <t>Prize Pool Collected</t>
  </si>
  <si>
    <t>Actual Prize Pool</t>
  </si>
  <si>
    <t>Rake Collected</t>
  </si>
  <si>
    <t>Overlay Amt</t>
  </si>
  <si>
    <t>Overlay</t>
  </si>
  <si>
    <t>Resorts World</t>
  </si>
  <si>
    <t>2024 Summer Poker Series</t>
  </si>
  <si>
    <t>$200 No-Limit Hold'em $10K GTD</t>
  </si>
  <si>
    <t>NLH</t>
  </si>
  <si>
    <t>$200 No-Limit Hold'em $5K GTD</t>
  </si>
  <si>
    <t>$200 No-Limit Hol'dem $5K GTD</t>
  </si>
  <si>
    <t>$400 No-Limit Hold'em $100K GTD*</t>
  </si>
  <si>
    <t>Multi Flight NLH</t>
  </si>
  <si>
    <t>$360 No-Limit Hold'em Ladies $40K GTD</t>
  </si>
  <si>
    <t>NLH Ladies</t>
  </si>
  <si>
    <t>$300 No-Limit Hold'em $15K GTD</t>
  </si>
  <si>
    <t>$400 No-Limit Hold'em $20K GTD</t>
  </si>
  <si>
    <t>Aria</t>
  </si>
  <si>
    <t>2024 Aria Poker Classic</t>
  </si>
  <si>
    <t>PLO Mystery Bounty</t>
  </si>
  <si>
    <t>PLO</t>
  </si>
  <si>
    <t>PLO/8</t>
  </si>
  <si>
    <t>PLO Eight</t>
  </si>
  <si>
    <t>NLH Seniors</t>
  </si>
  <si>
    <t>NLH Mystery Bounty</t>
  </si>
  <si>
    <t>Main Event 1A</t>
  </si>
  <si>
    <t>NLH Main</t>
  </si>
  <si>
    <t>Big O</t>
  </si>
  <si>
    <t>NLH Mystery Bounty (2-Day Event)</t>
  </si>
  <si>
    <t>O/8 - Stud/8</t>
  </si>
  <si>
    <t>OE/SE</t>
  </si>
  <si>
    <t>NLH (2-day)</t>
  </si>
  <si>
    <t>HORSE</t>
  </si>
  <si>
    <t>PLO (2-day)</t>
  </si>
  <si>
    <t>2023 Aria Poker Classic</t>
  </si>
  <si>
    <t>NLH BetMGM Champ</t>
  </si>
  <si>
    <t>Eight Game Mix</t>
  </si>
  <si>
    <t>Mixed Draw</t>
  </si>
  <si>
    <t>Limit Omaha Eight</t>
  </si>
  <si>
    <t>PLO Mix</t>
  </si>
  <si>
    <t>Golden Nugget</t>
  </si>
  <si>
    <t>2024 Grand Series</t>
  </si>
  <si>
    <t>O/8</t>
  </si>
  <si>
    <t>NLH 1A</t>
  </si>
  <si>
    <t>PLO/8 - O/8 - Big-O</t>
  </si>
  <si>
    <t>Omaha Eight Mix</t>
  </si>
  <si>
    <t>2-7 Triple Draw</t>
  </si>
  <si>
    <t>Triple Draw</t>
  </si>
  <si>
    <t>Mixed Triple Draw Lowball</t>
  </si>
  <si>
    <t>Mixed Triple Draw</t>
  </si>
  <si>
    <t>8-Game</t>
  </si>
  <si>
    <t>Stud/8</t>
  </si>
  <si>
    <t>Stud Eight</t>
  </si>
  <si>
    <t>PLO Bounty ($100)</t>
  </si>
  <si>
    <t>PLO Bounty</t>
  </si>
  <si>
    <t>NLH Bounty ($25)</t>
  </si>
  <si>
    <t>NLH Bounty</t>
  </si>
  <si>
    <t>Triple Stud</t>
  </si>
  <si>
    <t>NLH Tag Team</t>
  </si>
  <si>
    <t>NLH Mystery Bounty 1A</t>
  </si>
  <si>
    <t>Multi Flight NLH Mystery Bounty</t>
  </si>
  <si>
    <t>NLH Bar Poker Open (2-Day)</t>
  </si>
  <si>
    <t>NLH Bar Poker Open</t>
  </si>
  <si>
    <t>5-card PLO - Big/O</t>
  </si>
  <si>
    <t>5-card PLO/Big O</t>
  </si>
  <si>
    <t>NLH Super Seniors</t>
  </si>
  <si>
    <t>NLH Bounty ($100)</t>
  </si>
  <si>
    <t>2023 Grand Series</t>
  </si>
  <si>
    <t>NLH/PLO</t>
  </si>
  <si>
    <t>Dealers Choice</t>
  </si>
  <si>
    <t>Mixed Omaha</t>
  </si>
  <si>
    <t>NLH Six Max</t>
  </si>
  <si>
    <t>NLH Multi Flight</t>
  </si>
  <si>
    <t>NLH Bar Open</t>
  </si>
  <si>
    <t>NLH Multi Flight Mystery Bounty</t>
  </si>
  <si>
    <t>PLO8/BigO</t>
  </si>
  <si>
    <t>NLH Turbo</t>
  </si>
  <si>
    <t>MGM Grand</t>
  </si>
  <si>
    <t>2024 Summer Poker Festival</t>
  </si>
  <si>
    <t>Grand Stack Multi Flight</t>
  </si>
  <si>
    <t>NLH Grand Stack</t>
  </si>
  <si>
    <t>NLH Double Green Chip Bounty</t>
  </si>
  <si>
    <t>Pot Limit Omaha Championship</t>
  </si>
  <si>
    <t>Grand Stack</t>
  </si>
  <si>
    <t>Super Stack Flight A+B+C</t>
  </si>
  <si>
    <t>NLH Double Green Bounty</t>
  </si>
  <si>
    <t>PLO 8 Championship</t>
  </si>
  <si>
    <t>PLO 8</t>
  </si>
  <si>
    <t>Multi Day Grand Stack</t>
  </si>
  <si>
    <t>Multi Flight PLO Mystery Bounty</t>
  </si>
  <si>
    <t>H.E.R.O.S</t>
  </si>
  <si>
    <t>HEROS</t>
  </si>
  <si>
    <t>Big O Championship</t>
  </si>
  <si>
    <t>NLH Lips Ladies</t>
  </si>
  <si>
    <t>Limit Omaha Eight or Better</t>
  </si>
  <si>
    <t>Older Than Moneymaker</t>
  </si>
  <si>
    <t>Moneymaker Nightly NLH</t>
  </si>
  <si>
    <t>Moneymaker Mystery Bounty</t>
  </si>
  <si>
    <t>Moneymaker PLO</t>
  </si>
  <si>
    <t>Moneymaker Main Event</t>
  </si>
  <si>
    <t>Moneymaker Mega Stack</t>
  </si>
  <si>
    <t>2023 Summer Poker Festival</t>
  </si>
  <si>
    <t>The Grand Kickoff</t>
  </si>
  <si>
    <t xml:space="preserve">NH Gulf Coast Poker </t>
  </si>
  <si>
    <t>NLH Multi Flight Flip</t>
  </si>
  <si>
    <t>Grand Super Stack</t>
  </si>
  <si>
    <t>PLO/PLO8</t>
  </si>
  <si>
    <t>Eight Game</t>
  </si>
  <si>
    <t>PLO Double Bomb Pot</t>
  </si>
  <si>
    <t>PLO Multi Flight Mystery Bounty</t>
  </si>
  <si>
    <t>Grand Finale</t>
  </si>
  <si>
    <t>Grand Send Off</t>
  </si>
  <si>
    <t>NLH Grand Stack Turbo</t>
  </si>
  <si>
    <t>Orleans</t>
  </si>
  <si>
    <t>Orleans Summer Open</t>
  </si>
  <si>
    <t>NLH Sunday Special</t>
  </si>
  <si>
    <t>NLH Super Stack</t>
  </si>
  <si>
    <t>Omaha 8 Championship</t>
  </si>
  <si>
    <t>NLH 1k Milestone Bankroll Builder</t>
  </si>
  <si>
    <t>NLH Milestone</t>
  </si>
  <si>
    <t>NLH Mega Stack</t>
  </si>
  <si>
    <t>Stud</t>
  </si>
  <si>
    <t>2-7 Triple Draw Championship</t>
  </si>
  <si>
    <t>NLH Monster Stack</t>
  </si>
  <si>
    <t>HORSE Championship</t>
  </si>
  <si>
    <t>NLH 2k Milestone Bankroll Builder</t>
  </si>
  <si>
    <t>Triple Draw Mixed</t>
  </si>
  <si>
    <t>Eight Game Championship</t>
  </si>
  <si>
    <t>Triple Stud Championship</t>
  </si>
  <si>
    <t>Omaha Eight or Better</t>
  </si>
  <si>
    <t>Razz</t>
  </si>
  <si>
    <t>PLO Eight/Big O</t>
  </si>
  <si>
    <t>PLO8/Big O</t>
  </si>
  <si>
    <t>NLH Seniors Championship</t>
  </si>
  <si>
    <t>5-Card PLO</t>
  </si>
  <si>
    <t>Five Card PLO</t>
  </si>
  <si>
    <t>OE/SE Championship</t>
  </si>
  <si>
    <t>Ladies Championsihp</t>
  </si>
  <si>
    <t>NL 2-7 Single Draw</t>
  </si>
  <si>
    <t>Deuce to Seven</t>
  </si>
  <si>
    <t>NLH Championship</t>
  </si>
  <si>
    <t>NLH Sunday Special Turbo</t>
  </si>
  <si>
    <t>Fouth of July Bash NLH</t>
  </si>
  <si>
    <t>Employees Event $100 add on</t>
  </si>
  <si>
    <t>NLH Employees</t>
  </si>
  <si>
    <t>NLH Bankroll Builder</t>
  </si>
  <si>
    <t>NLH Survivor</t>
  </si>
  <si>
    <t>Seven Card Stud</t>
  </si>
  <si>
    <t>NLH Sunday Special 100 Add ON</t>
  </si>
  <si>
    <t>NL Crazy Pineapple</t>
  </si>
  <si>
    <t>Badugi</t>
  </si>
  <si>
    <t>NLH Freezeout</t>
  </si>
  <si>
    <t>NLH 8 Max</t>
  </si>
  <si>
    <t>NL Deuce to Seven</t>
  </si>
  <si>
    <t>Stud/Stud8</t>
  </si>
  <si>
    <t>NLH Main Event</t>
  </si>
  <si>
    <t>Limit Omaha Eight Championship</t>
  </si>
  <si>
    <t>9 Game mix</t>
  </si>
  <si>
    <t xml:space="preserve">Nine Game </t>
  </si>
  <si>
    <t>NLH 4th July Bash</t>
  </si>
  <si>
    <t>ROSE</t>
  </si>
  <si>
    <t>Super Seniors Championship</t>
  </si>
  <si>
    <t>Venetian</t>
  </si>
  <si>
    <t>2024 Deep Stacks</t>
  </si>
  <si>
    <t>NLH Milestone Survivor $7500</t>
  </si>
  <si>
    <t>NLH Milestone Survivor</t>
  </si>
  <si>
    <t>NLH Bounty ($200 ; $500 when ITM)</t>
  </si>
  <si>
    <t>NLH MSPT Day 1A</t>
  </si>
  <si>
    <t>NLH MSPT</t>
  </si>
  <si>
    <t>O/8 (2-day)</t>
  </si>
  <si>
    <t>NLH Milestone Survivor $10000</t>
  </si>
  <si>
    <t>NLH Bounty ($200 ; $1k when ITM)</t>
  </si>
  <si>
    <t>Big O Bounty</t>
  </si>
  <si>
    <t>PLO Bounty ($200 ; $1k when ITM)</t>
  </si>
  <si>
    <t>NLH Bounty ($500 ; $2k when ITM)</t>
  </si>
  <si>
    <t>NLH Seniors 1A</t>
  </si>
  <si>
    <t>Multi Flight NLH Seniors</t>
  </si>
  <si>
    <t>NLH LIPS Ladies</t>
  </si>
  <si>
    <t>NLH Super Seniors (2-day)</t>
  </si>
  <si>
    <t>Big O Bounty ($200 ; $1k when ITM)</t>
  </si>
  <si>
    <t>NLH Survivor Milestone $7.5k</t>
  </si>
  <si>
    <t>NLH Bounty ($100 ; $500 when ITM)</t>
  </si>
  <si>
    <t>2023 Deep Stack</t>
  </si>
  <si>
    <t>NLH EpicStack</t>
  </si>
  <si>
    <t>NLH Bounty Survivor</t>
  </si>
  <si>
    <t>Ultimate Stack</t>
  </si>
  <si>
    <t>Survivor</t>
  </si>
  <si>
    <t>NLH Epic Stack</t>
  </si>
  <si>
    <t>NLH Surivior</t>
  </si>
  <si>
    <t>NLH Ultimate Stack</t>
  </si>
  <si>
    <t>PLO Monster Bounty</t>
  </si>
  <si>
    <t>NLH Ultimate Bounty</t>
  </si>
  <si>
    <t>NLH Ultimate Freezeout</t>
  </si>
  <si>
    <t>NLH Deepstack Championship</t>
  </si>
  <si>
    <t>NLH Ultimate Stack Freezeout</t>
  </si>
  <si>
    <t>NLH Ultimate Bounty Survivor</t>
  </si>
  <si>
    <t>NLH Survivor Bounty</t>
  </si>
  <si>
    <t>Wynn</t>
  </si>
  <si>
    <t>2024 Wynn Summer Classic</t>
  </si>
  <si>
    <t>8 Game (2-day)</t>
  </si>
  <si>
    <t>HORSE (2-Day)</t>
  </si>
  <si>
    <t>O/8 - Stud/8 (2-Day)</t>
  </si>
  <si>
    <t>5-card PLO</t>
  </si>
  <si>
    <t>NLH Seniors (2-day)</t>
  </si>
  <si>
    <t>5-card PLO Turbo</t>
  </si>
  <si>
    <t>Five Card PLO Turbo</t>
  </si>
  <si>
    <t>NLH PKO 1A</t>
  </si>
  <si>
    <t>Multi Flight NLH Turbo</t>
  </si>
  <si>
    <t>NLH 6-max</t>
  </si>
  <si>
    <t>PLO PKO</t>
  </si>
  <si>
    <t>PLO Bounty ($1k)</t>
  </si>
  <si>
    <t>5 Card PLO</t>
  </si>
  <si>
    <t>NLH WPT #1 (2-Day)</t>
  </si>
  <si>
    <t>NLH WPT Alpha 8</t>
  </si>
  <si>
    <t>NLH Seniors Highroller (3-day)</t>
  </si>
  <si>
    <t>NLH Main 1A</t>
  </si>
  <si>
    <t>NLH PKO</t>
  </si>
  <si>
    <t>NLH WPT #2 (2-Day)</t>
  </si>
  <si>
    <t>PLO Turbo</t>
  </si>
  <si>
    <t>NLH WPT #3 (2-Day)</t>
  </si>
  <si>
    <t>NLH Casino Employees 1A</t>
  </si>
  <si>
    <t>2023 Wynn Summer Classic</t>
  </si>
  <si>
    <t>PLO/Big O</t>
  </si>
  <si>
    <t>Seniors</t>
  </si>
  <si>
    <t>NLH Seniors High Roller</t>
  </si>
  <si>
    <t>NLH WPT</t>
  </si>
  <si>
    <t>NLH WPT Alpha8</t>
  </si>
  <si>
    <t>NLH Employees Mystery Bounty</t>
  </si>
  <si>
    <t>Caesars Palace</t>
  </si>
  <si>
    <t>2023 Summer Warm Up Series</t>
  </si>
  <si>
    <t>Omaha 8 or Better</t>
  </si>
  <si>
    <t>Stud Hi/Lo</t>
  </si>
  <si>
    <t>BIG O</t>
  </si>
  <si>
    <t>2024 Mixed Poker Series</t>
  </si>
  <si>
    <t>TORSE (7 handed)</t>
  </si>
  <si>
    <t>TORSE</t>
  </si>
  <si>
    <t>Notes</t>
  </si>
  <si>
    <t>Hendon Mob shows 10,011 for prize pool collected, but when you divide the prize pool by 110 you get 91.00909 which makes no sense.</t>
  </si>
  <si>
    <t xml:space="preserve">Hendon Mob shows an overlay but no entries, luckily Card Player had entries and showed 134 </t>
  </si>
  <si>
    <t>Both Hendon Mob and Card Player show $55,067, but this number can't be correct as 150 into  55,067 gives you 367.1133 entries.  Card Player shows only 359 entries though</t>
  </si>
  <si>
    <t>Both Hendon Mob and Card Player show $16,067, but this number can't be correct as 150 into  16,067  gives you 107.1133 entries.  Card Player shows only 107 entries though</t>
  </si>
  <si>
    <t>Both Henon Mob and Card Player show $32493, but this number can't be correct as 150 into 32493 is 216.62 entries.  Card Player shows only 215.</t>
  </si>
  <si>
    <t>Both Henon Mob and Card Player show $43484, but this number can't be correct as 150 into 48484 is 289.8933 entries.  Card Player shows only 297.</t>
  </si>
  <si>
    <t>Both Hendon Mob and Card Player show $45,900 in the prize pool, but Card Player doesn't show how many entered.  So I divided 280 into 45900 and rounded up</t>
  </si>
  <si>
    <t xml:space="preserve">Hendon Mob shows there was a possible overlay, checked with Card Player and it says 199 entered </t>
  </si>
  <si>
    <t>The posted prize pool of 76056 doesn't make sense when you divide 150 buy it.  Card Player shows 506 entries</t>
  </si>
  <si>
    <t>Both Hendon Mob and Card Player say 230 entries and Prize Pool of 31840.  Problem is 160 * 230 is 36800.  If you divide 160 into 31840 you get 199 entries, which might be the real number.  But Ieft it at 230</t>
  </si>
  <si>
    <t>Hendon Mob shows 215 entries with prize pool of 34999.  Card Player shows 272 and a prize pool of 36800.  160 into 34999 doesn't make sense, 160 into a prize pool of 36800 shows the entries would be 230 so I went with that.</t>
  </si>
  <si>
    <t>Both Hendon Mob and Card Player show a prize pool of 14000.  200 into 14000 is 70 entries even though Hendon Mob shows 10</t>
  </si>
  <si>
    <t>I have a feeling someone misentered the prize pool.  Hendon Mob and Card Player show 34999 into the prize pool, but 215 * 160 is 34000</t>
  </si>
  <si>
    <t>Hendon Mob says prize pool is 150,000, that's off by 100k.</t>
  </si>
  <si>
    <t>All sites say 256 entries with a prize pool of 24780, but if there was 256 entries the prize pool would be 235760.  It should be 258 and that’s supported by adding up all the prizes given out.</t>
  </si>
  <si>
    <t>I used Hendon Mob, Card Player, and Poker Atlas to help confirm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</si>
</sst>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
    <numFmt numFmtId="165" formatCode="0.0%"/>
    <numFmt numFmtId="166" formatCode="0.0"/>
    <numFmt numFmtId="167" formatCode="_(&quot;$&quot;* #,##0_);_(&quot;$&quot;* \(#,##0\);_(&quot;$&quot;* &quot;-&quot;??_);_(@_)"/>
  </numFmts>
  <fonts count="5" x14ac:knownFonts="1">
    <font>
      <sz val="11"/>
      <color theme="1"/>
      <name val="Aptos Narrow"/>
      <family val="2"/>
      <scheme val="minor"/>
    </font>
    <font>
      <sz val="11"/>
      <color theme="1"/>
      <name val="Aptos Narrow"/>
      <family val="2"/>
      <scheme val="minor"/>
    </font>
    <font>
      <sz val="11"/>
      <color rgb="FF9C0006"/>
      <name val="Aptos Narrow"/>
      <family val="2"/>
      <scheme val="minor"/>
    </font>
    <font>
      <sz val="11"/>
      <color rgb="FF9C5700"/>
      <name val="Aptos Narrow"/>
      <family val="2"/>
      <scheme val="minor"/>
    </font>
    <font>
      <u/>
      <sz val="11"/>
      <color theme="10"/>
      <name val="Aptos Narrow"/>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0"/>
        <bgColor indexed="64"/>
      </patternFill>
    </fill>
  </fills>
  <borders count="1">
    <border>
      <left/>
      <right/>
      <top/>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27">
    <xf numFmtId="0" fontId="0" fillId="0" borderId="0" xfId="0"/>
    <xf numFmtId="164" fontId="0" fillId="0" borderId="0" xfId="0" applyNumberFormat="1"/>
    <xf numFmtId="165" fontId="0" fillId="0" borderId="0" xfId="2" applyNumberFormat="1" applyFont="1"/>
    <xf numFmtId="166" fontId="0" fillId="0" borderId="0" xfId="0" applyNumberFormat="1"/>
    <xf numFmtId="1" fontId="0" fillId="0" borderId="0" xfId="0" applyNumberFormat="1"/>
    <xf numFmtId="14" fontId="0" fillId="0" borderId="0" xfId="0" applyNumberFormat="1"/>
    <xf numFmtId="14" fontId="2" fillId="2" borderId="0" xfId="3" applyNumberFormat="1"/>
    <xf numFmtId="0" fontId="2" fillId="2" borderId="0" xfId="3"/>
    <xf numFmtId="164" fontId="2" fillId="2" borderId="0" xfId="3" applyNumberFormat="1"/>
    <xf numFmtId="165" fontId="2" fillId="2" borderId="0" xfId="3" applyNumberFormat="1"/>
    <xf numFmtId="166" fontId="2" fillId="2" borderId="0" xfId="3" applyNumberFormat="1"/>
    <xf numFmtId="1" fontId="2" fillId="2" borderId="0" xfId="3" applyNumberFormat="1"/>
    <xf numFmtId="164" fontId="0" fillId="0" borderId="0" xfId="1" applyNumberFormat="1" applyFont="1"/>
    <xf numFmtId="14" fontId="1" fillId="4" borderId="0" xfId="4" applyNumberFormat="1" applyFont="1" applyFill="1"/>
    <xf numFmtId="0" fontId="1" fillId="0" borderId="0" xfId="0" applyFont="1"/>
    <xf numFmtId="0" fontId="1" fillId="4" borderId="0" xfId="0" applyFont="1" applyFill="1"/>
    <xf numFmtId="164" fontId="1" fillId="4" borderId="0" xfId="4" applyNumberFormat="1" applyFont="1" applyFill="1"/>
    <xf numFmtId="1" fontId="1" fillId="4" borderId="0" xfId="4" applyNumberFormat="1" applyFont="1" applyFill="1"/>
    <xf numFmtId="165" fontId="0" fillId="4" borderId="0" xfId="2" applyNumberFormat="1" applyFont="1" applyFill="1"/>
    <xf numFmtId="0" fontId="0" fillId="4" borderId="0" xfId="0" applyFill="1"/>
    <xf numFmtId="164" fontId="0" fillId="4" borderId="0" xfId="0" applyNumberFormat="1" applyFill="1"/>
    <xf numFmtId="165" fontId="0" fillId="4" borderId="0" xfId="2" applyNumberFormat="1" applyFont="1" applyFill="1" applyBorder="1"/>
    <xf numFmtId="0" fontId="4" fillId="0" borderId="0" xfId="5"/>
    <xf numFmtId="0" fontId="4" fillId="2" borderId="0" xfId="5" applyNumberFormat="1" applyFill="1"/>
    <xf numFmtId="0" fontId="4" fillId="0" borderId="0" xfId="5" applyNumberFormat="1"/>
    <xf numFmtId="167" fontId="0" fillId="0" borderId="0" xfId="1" applyNumberFormat="1" applyFont="1"/>
    <xf numFmtId="0" fontId="4" fillId="0" borderId="0" xfId="5" applyAlignment="1">
      <alignment horizontal="left" wrapText="1"/>
    </xf>
  </cellXfs>
  <cellStyles count="6">
    <cellStyle name="Bad" xfId="3" builtinId="27"/>
    <cellStyle name="Currency" xfId="1" builtinId="4"/>
    <cellStyle name="Hyperlink" xfId="5" builtinId="8"/>
    <cellStyle name="Neutral" xfId="4" builtinId="28"/>
    <cellStyle name="Normal" xfId="0" builtinId="0"/>
    <cellStyle name="Percent" xfId="2" builtinId="5"/>
  </cellStyles>
  <dxfs count="13">
    <dxf>
      <numFmt numFmtId="0" formatCode="General"/>
    </dxf>
    <dxf>
      <numFmt numFmtId="164" formatCode="&quot;$&quot;#,##0"/>
    </dxf>
    <dxf>
      <numFmt numFmtId="164" formatCode="&quot;$&quot;#,##0"/>
    </dxf>
    <dxf>
      <numFmt numFmtId="164" formatCode="&quot;$&quot;#,##0"/>
    </dxf>
    <dxf>
      <numFmt numFmtId="164" formatCode="&quot;$&quot;#,##0"/>
    </dxf>
    <dxf>
      <numFmt numFmtId="1" formatCode="0"/>
    </dxf>
    <dxf>
      <numFmt numFmtId="166" formatCode="0.0"/>
    </dxf>
    <dxf>
      <font>
        <b val="0"/>
        <i val="0"/>
        <strike val="0"/>
        <condense val="0"/>
        <extend val="0"/>
        <outline val="0"/>
        <shadow val="0"/>
        <u val="none"/>
        <vertAlign val="baseline"/>
        <sz val="11"/>
        <color theme="1"/>
        <name val="Aptos Narrow"/>
        <family val="2"/>
        <scheme val="minor"/>
      </font>
      <numFmt numFmtId="165" formatCode="0.0%"/>
    </dxf>
    <dxf>
      <numFmt numFmtId="164" formatCode="&quot;$&quot;#,##0"/>
    </dxf>
    <dxf>
      <numFmt numFmtId="164" formatCode="&quot;$&quot;#,##0"/>
    </dxf>
    <dxf>
      <numFmt numFmtId="164" formatCode="&quot;$&quot;#,##0"/>
    </dxf>
    <dxf>
      <numFmt numFmtId="164" formatCode="&quot;$&quot;#,##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3B8909-8BAD-4E67-88F9-FBDAC3B8C811}" name="Resorts_World" displayName="Resorts_World" ref="A1:R1024" totalsRowShown="0">
  <autoFilter ref="A1:R1024" xr:uid="{003B8909-8BAD-4E67-88F9-FBDAC3B8C811}"/>
  <sortState xmlns:xlrd2="http://schemas.microsoft.com/office/spreadsheetml/2017/richdata2" ref="A108:R1024">
    <sortCondition ref="E2:E1024"/>
    <sortCondition ref="G2:G1024"/>
    <sortCondition descending="1" ref="A2:A1024"/>
  </sortState>
  <tableColumns count="18">
    <tableColumn id="1" xr3:uid="{4D5B071C-2139-4931-AFA3-7A921CFC0251}" name="Date" dataDxfId="12"/>
    <tableColumn id="2" xr3:uid="{49DAFF82-878D-4DE9-BEEA-48771A74BCB4}" name="Casino"/>
    <tableColumn id="3" xr3:uid="{78D0EBBE-0AA2-4506-A8BA-80C8E3397D0B}" name="Series Name"/>
    <tableColumn id="4" xr3:uid="{229A366F-787A-49D8-A65A-CBA41BECAFAA}" name="Event"/>
    <tableColumn id="5" xr3:uid="{29CE41B1-4B53-424B-8DED-4F8781C1CB48}" name="Game Type"/>
    <tableColumn id="6" xr3:uid="{7121ECA5-4CA7-4E51-84A1-DD34598C4A93}" name="Guarantee" dataDxfId="11"/>
    <tableColumn id="7" xr3:uid="{7AD2619F-03AD-40DB-B691-31E9EFA327D5}" name="Buy In" dataDxfId="10"/>
    <tableColumn id="8" xr3:uid="{3D49919D-C44A-4DFE-B21D-024DB98A3031}" name="Prize Pool" dataDxfId="9"/>
    <tableColumn id="9" xr3:uid="{2AE221DB-F935-4DE9-8A4C-56E919E9CA35}" name="Rake" dataDxfId="8"/>
    <tableColumn id="10" xr3:uid="{D156A8AB-7421-4000-BD6C-B89112672055}" name="Rake %" dataDxfId="7" dataCellStyle="Percent"/>
    <tableColumn id="11" xr3:uid="{A8D360A4-7477-4578-90C1-1860A4B89196}" name="Runners Needed" dataDxfId="6">
      <calculatedColumnFormula>F2/H2</calculatedColumnFormula>
    </tableColumn>
    <tableColumn id="12" xr3:uid="{3FE4841F-694A-4435-95B1-8707332BED9F}" name="Entries" dataDxfId="5"/>
    <tableColumn id="13" xr3:uid="{93834D68-85BD-474E-B2AA-FDC9DDA3F71A}" name="Prize Pool Collected" dataDxfId="4">
      <calculatedColumnFormula>L2*H2</calculatedColumnFormula>
    </tableColumn>
    <tableColumn id="16" xr3:uid="{0268B83C-0703-4717-B44B-3253D050E5FB}" name="Actual Prize Pool" dataDxfId="3">
      <calculatedColumnFormula>IF(Resorts_World[[#This Row],[Overlay]]="Yes",Resorts_World[[#This Row],[Guarantee]],Resorts_World[[#This Row],[Prize Pool Collected]])</calculatedColumnFormula>
    </tableColumn>
    <tableColumn id="14" xr3:uid="{B833FD06-E3FF-4084-9467-D2D699813D06}" name="Rake Collected" dataDxfId="2">
      <calculatedColumnFormula>L2*I2</calculatedColumnFormula>
    </tableColumn>
    <tableColumn id="17" xr3:uid="{48D9F6CE-BF19-47FF-A368-89A097FAAF25}" name="Overlay Amt" dataDxfId="1">
      <calculatedColumnFormula>IF(Resorts_World[[#This Row],[Overlay]]="Yes",Resorts_World[[#This Row],[Guarantee]]-Resorts_World[[#This Row],[Prize Pool Collected]],0)</calculatedColumnFormula>
    </tableColumn>
    <tableColumn id="15" xr3:uid="{E07A383D-F144-4AC6-9DA4-A175996B1B82}" name="Overlay">
      <calculatedColumnFormula>IF(ISBLANK(L2),"",IF(M2&gt;=F2,"No","Yes"))</calculatedColumnFormula>
    </tableColumn>
    <tableColumn id="18" xr3:uid="{5A1290DD-2028-48E9-83A7-588B64E34196}" name="Not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cardplayer.com/poker-tournaments/10969-2024-grand-poker-series/1154072" TargetMode="External"/><Relationship Id="rId13" Type="http://schemas.openxmlformats.org/officeDocument/2006/relationships/hyperlink" Target="https://pokerdb.thehendonmob.com/event.php?a=r&amp;n=939175" TargetMode="External"/><Relationship Id="rId3" Type="http://schemas.openxmlformats.org/officeDocument/2006/relationships/hyperlink" Target="https://www.cardplayer.com/poker-tournaments/10969-2024-grand-poker-series/1154048/results" TargetMode="External"/><Relationship Id="rId7" Type="http://schemas.openxmlformats.org/officeDocument/2006/relationships/hyperlink" Target="https://pokerdb.thehendonmob.com/event.php?a=r&amp;n=1060623" TargetMode="External"/><Relationship Id="rId12" Type="http://schemas.openxmlformats.org/officeDocument/2006/relationships/hyperlink" Target="https://pokerdb.thehendonmob.com/event.php?a=r&amp;n=939197" TargetMode="External"/><Relationship Id="rId2" Type="http://schemas.openxmlformats.org/officeDocument/2006/relationships/hyperlink" Target="https://www.cardplayer.com/poker-tournaments/10969-2024-grand-poker-series/1154036/results" TargetMode="External"/><Relationship Id="rId1" Type="http://schemas.openxmlformats.org/officeDocument/2006/relationships/hyperlink" Target="https://pokerdb.thehendonmob.com/event.php?a=r&amp;n=1060463" TargetMode="External"/><Relationship Id="rId6" Type="http://schemas.openxmlformats.org/officeDocument/2006/relationships/hyperlink" Target="https://www.cardplayer.com/poker-tournaments/10969-2024-grand-poker-series/1154060" TargetMode="External"/><Relationship Id="rId11" Type="http://schemas.openxmlformats.org/officeDocument/2006/relationships/hyperlink" Target="https://www.cardplayer.com/poker-tournaments/10309-2023-orleans-summer-open/1147624" TargetMode="External"/><Relationship Id="rId5" Type="http://schemas.openxmlformats.org/officeDocument/2006/relationships/hyperlink" Target="https://www.cardplayer.com/poker-tournaments/10969-2024-grand-poker-series/1154055" TargetMode="External"/><Relationship Id="rId15" Type="http://schemas.openxmlformats.org/officeDocument/2006/relationships/hyperlink" Target="https://pokerdb.thehendonmob.com/event.php?a=r&amp;n=920695" TargetMode="External"/><Relationship Id="rId10" Type="http://schemas.openxmlformats.org/officeDocument/2006/relationships/hyperlink" Target="https://pokerdb.thehendonmob.com/event.php?a=r&amp;n=939127" TargetMode="External"/><Relationship Id="rId4" Type="http://schemas.openxmlformats.org/officeDocument/2006/relationships/hyperlink" Target="https://www.cardplayer.com/poker-tournaments/10969-2024-grand-poker-series/1154049/results" TargetMode="External"/><Relationship Id="rId9" Type="http://schemas.openxmlformats.org/officeDocument/2006/relationships/hyperlink" Target="https://www.cardplayer.com/poker-tournaments/10969-2024-grand-poker-series/1154086/results" TargetMode="External"/><Relationship Id="rId14" Type="http://schemas.openxmlformats.org/officeDocument/2006/relationships/hyperlink" Target="https://pokerdb.thehendonmob.com/event.php?a=r&amp;n=939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21494-848E-4D13-A494-C9ACED341E3C}">
  <dimension ref="A1:R1024"/>
  <sheetViews>
    <sheetView tabSelected="1" workbookViewId="0">
      <selection activeCell="E975" sqref="E975"/>
    </sheetView>
  </sheetViews>
  <sheetFormatPr defaultRowHeight="15" x14ac:dyDescent="0.25"/>
  <cols>
    <col min="1" max="1" width="9.42578125" bestFit="1" customWidth="1"/>
    <col min="2" max="2" width="14.7109375" bestFit="1" customWidth="1"/>
    <col min="3" max="3" width="27.5703125" bestFit="1" customWidth="1"/>
    <col min="4" max="4" width="36.28515625" bestFit="1" customWidth="1"/>
    <col min="5" max="5" width="28.7109375" bestFit="1" customWidth="1"/>
    <col min="6" max="6" width="11.7109375" bestFit="1" customWidth="1"/>
    <col min="7" max="7" width="9" bestFit="1" customWidth="1"/>
    <col min="8" max="8" width="10" bestFit="1" customWidth="1"/>
    <col min="9" max="9" width="8" bestFit="1" customWidth="1"/>
    <col min="10" max="10" width="8.140625" bestFit="1" customWidth="1"/>
    <col min="11" max="11" width="16.28515625" bestFit="1" customWidth="1"/>
    <col min="12" max="12" width="7.42578125" bestFit="1" customWidth="1"/>
    <col min="13" max="13" width="19.42578125" bestFit="1" customWidth="1"/>
    <col min="14" max="14" width="16" bestFit="1" customWidth="1"/>
    <col min="15" max="15" width="14.85546875" bestFit="1" customWidth="1"/>
    <col min="16" max="16" width="11.85546875" bestFit="1" customWidth="1"/>
  </cols>
  <sheetData>
    <row r="1" spans="1:18" x14ac:dyDescent="0.25">
      <c r="A1" t="s">
        <v>0</v>
      </c>
      <c r="B1" t="s">
        <v>1</v>
      </c>
      <c r="C1" t="s">
        <v>2</v>
      </c>
      <c r="D1" t="s">
        <v>3</v>
      </c>
      <c r="E1" t="s">
        <v>4</v>
      </c>
      <c r="F1" s="1" t="s">
        <v>5</v>
      </c>
      <c r="G1" s="1" t="s">
        <v>6</v>
      </c>
      <c r="H1" s="1" t="s">
        <v>7</v>
      </c>
      <c r="I1" s="1" t="s">
        <v>8</v>
      </c>
      <c r="J1" s="2" t="s">
        <v>9</v>
      </c>
      <c r="K1" s="3" t="s">
        <v>10</v>
      </c>
      <c r="L1" s="4" t="s">
        <v>11</v>
      </c>
      <c r="M1" s="1" t="s">
        <v>12</v>
      </c>
      <c r="N1" s="1" t="s">
        <v>13</v>
      </c>
      <c r="O1" s="1" t="s">
        <v>14</v>
      </c>
      <c r="P1" s="1" t="s">
        <v>15</v>
      </c>
      <c r="Q1" t="s">
        <v>16</v>
      </c>
      <c r="R1" t="s">
        <v>248</v>
      </c>
    </row>
    <row r="2" spans="1:18" x14ac:dyDescent="0.25">
      <c r="A2" s="5">
        <v>45449</v>
      </c>
      <c r="B2" t="s">
        <v>17</v>
      </c>
      <c r="C2" t="s">
        <v>18</v>
      </c>
      <c r="D2" t="s">
        <v>19</v>
      </c>
      <c r="E2" t="s">
        <v>20</v>
      </c>
      <c r="F2" s="1">
        <v>10000</v>
      </c>
      <c r="G2" s="1">
        <v>200</v>
      </c>
      <c r="H2" s="1">
        <v>165</v>
      </c>
      <c r="I2" s="1">
        <v>35</v>
      </c>
      <c r="J2" s="2">
        <v>0.17499999999999999</v>
      </c>
      <c r="K2" s="3">
        <f>F2/H2</f>
        <v>60.606060606060609</v>
      </c>
      <c r="L2" s="4">
        <v>152</v>
      </c>
      <c r="M2" s="1">
        <f>L2*H2</f>
        <v>25080</v>
      </c>
      <c r="N2" s="1">
        <f>IF(Resorts_World[[#This Row],[Overlay]]="Yes",Resorts_World[[#This Row],[Guarantee]],Resorts_World[[#This Row],[Prize Pool Collected]])</f>
        <v>25080</v>
      </c>
      <c r="O2" s="1">
        <f>L2*I2</f>
        <v>5320</v>
      </c>
      <c r="P2" s="1">
        <f>IF(Resorts_World[[#This Row],[Overlay]]="Yes",Resorts_World[[#This Row],[Guarantee]]-Resorts_World[[#This Row],[Prize Pool Collected]],0)</f>
        <v>0</v>
      </c>
      <c r="Q2" t="str">
        <f>IF(ISBLANK(L2),"",IF(M2&gt;=F2,"No","Yes"))</f>
        <v>No</v>
      </c>
    </row>
    <row r="3" spans="1:18" x14ac:dyDescent="0.25">
      <c r="A3" s="5">
        <v>45449</v>
      </c>
      <c r="B3" t="s">
        <v>17</v>
      </c>
      <c r="C3" t="s">
        <v>18</v>
      </c>
      <c r="D3" t="s">
        <v>21</v>
      </c>
      <c r="E3" t="s">
        <v>20</v>
      </c>
      <c r="F3" s="1">
        <v>5000</v>
      </c>
      <c r="G3" s="1">
        <v>200</v>
      </c>
      <c r="H3" s="1">
        <v>165</v>
      </c>
      <c r="I3" s="1">
        <v>35</v>
      </c>
      <c r="J3" s="2">
        <v>0.17499999999999999</v>
      </c>
      <c r="K3" s="3">
        <f t="shared" ref="K3:K66" si="0">F3/H3</f>
        <v>30.303030303030305</v>
      </c>
      <c r="L3" s="4">
        <v>61</v>
      </c>
      <c r="M3" s="1">
        <f t="shared" ref="M3:M66" si="1">L3*H3</f>
        <v>10065</v>
      </c>
      <c r="N3" s="1">
        <f>IF(Resorts_World[[#This Row],[Overlay]]="Yes",Resorts_World[[#This Row],[Guarantee]],Resorts_World[[#This Row],[Prize Pool Collected]])</f>
        <v>10065</v>
      </c>
      <c r="O3" s="1">
        <f t="shared" ref="O3:O66" si="2">L3*I3</f>
        <v>2135</v>
      </c>
      <c r="P3" s="1">
        <f>IF(Resorts_World[[#This Row],[Overlay]]="Yes",Resorts_World[[#This Row],[Guarantee]]-Resorts_World[[#This Row],[Prize Pool Collected]],0)</f>
        <v>0</v>
      </c>
      <c r="Q3" t="str">
        <f t="shared" ref="Q3:Q66" si="3">IF(ISBLANK(L3),"",IF(M3&gt;=F3,"No","Yes"))</f>
        <v>No</v>
      </c>
    </row>
    <row r="4" spans="1:18" x14ac:dyDescent="0.25">
      <c r="A4" s="5">
        <v>45450</v>
      </c>
      <c r="B4" t="s">
        <v>17</v>
      </c>
      <c r="C4" t="s">
        <v>18</v>
      </c>
      <c r="D4" t="s">
        <v>19</v>
      </c>
      <c r="E4" t="s">
        <v>20</v>
      </c>
      <c r="F4" s="1">
        <v>10000</v>
      </c>
      <c r="G4" s="1">
        <v>200</v>
      </c>
      <c r="H4" s="1">
        <v>165</v>
      </c>
      <c r="I4" s="1">
        <v>35</v>
      </c>
      <c r="J4" s="2">
        <v>0.17499999999999999</v>
      </c>
      <c r="K4" s="3">
        <f t="shared" si="0"/>
        <v>60.606060606060609</v>
      </c>
      <c r="L4" s="4">
        <v>105</v>
      </c>
      <c r="M4" s="1">
        <f t="shared" si="1"/>
        <v>17325</v>
      </c>
      <c r="N4" s="1">
        <f>IF(Resorts_World[[#This Row],[Overlay]]="Yes",Resorts_World[[#This Row],[Guarantee]],Resorts_World[[#This Row],[Prize Pool Collected]])</f>
        <v>17325</v>
      </c>
      <c r="O4" s="1">
        <f t="shared" si="2"/>
        <v>3675</v>
      </c>
      <c r="P4" s="1">
        <f>IF(Resorts_World[[#This Row],[Overlay]]="Yes",Resorts_World[[#This Row],[Guarantee]]-Resorts_World[[#This Row],[Prize Pool Collected]],0)</f>
        <v>0</v>
      </c>
      <c r="Q4" t="str">
        <f t="shared" si="3"/>
        <v>No</v>
      </c>
    </row>
    <row r="5" spans="1:18" x14ac:dyDescent="0.25">
      <c r="A5" s="5">
        <v>45450</v>
      </c>
      <c r="B5" t="s">
        <v>17</v>
      </c>
      <c r="C5" t="s">
        <v>18</v>
      </c>
      <c r="D5" t="s">
        <v>21</v>
      </c>
      <c r="E5" t="s">
        <v>20</v>
      </c>
      <c r="F5" s="1">
        <v>5000</v>
      </c>
      <c r="G5" s="1">
        <v>200</v>
      </c>
      <c r="H5" s="1">
        <v>165</v>
      </c>
      <c r="I5" s="1">
        <v>35</v>
      </c>
      <c r="J5" s="2">
        <v>0.17499999999999999</v>
      </c>
      <c r="K5" s="3">
        <f t="shared" si="0"/>
        <v>30.303030303030305</v>
      </c>
      <c r="L5" s="4">
        <v>67</v>
      </c>
      <c r="M5" s="1">
        <f t="shared" si="1"/>
        <v>11055</v>
      </c>
      <c r="N5" s="1">
        <f>IF(Resorts_World[[#This Row],[Overlay]]="Yes",Resorts_World[[#This Row],[Guarantee]],Resorts_World[[#This Row],[Prize Pool Collected]])</f>
        <v>11055</v>
      </c>
      <c r="O5" s="1">
        <f t="shared" si="2"/>
        <v>2345</v>
      </c>
      <c r="P5" s="1">
        <f>IF(Resorts_World[[#This Row],[Overlay]]="Yes",Resorts_World[[#This Row],[Guarantee]]-Resorts_World[[#This Row],[Prize Pool Collected]],0)</f>
        <v>0</v>
      </c>
      <c r="Q5" t="str">
        <f t="shared" si="3"/>
        <v>No</v>
      </c>
    </row>
    <row r="6" spans="1:18" x14ac:dyDescent="0.25">
      <c r="A6" s="5">
        <v>45451</v>
      </c>
      <c r="B6" t="s">
        <v>17</v>
      </c>
      <c r="C6" t="s">
        <v>18</v>
      </c>
      <c r="D6" t="s">
        <v>19</v>
      </c>
      <c r="E6" t="s">
        <v>20</v>
      </c>
      <c r="F6" s="1">
        <v>10000</v>
      </c>
      <c r="G6" s="1">
        <v>200</v>
      </c>
      <c r="H6" s="1">
        <v>165</v>
      </c>
      <c r="I6" s="1">
        <v>35</v>
      </c>
      <c r="J6" s="2">
        <v>0.17499999999999999</v>
      </c>
      <c r="K6" s="3">
        <f t="shared" si="0"/>
        <v>60.606060606060609</v>
      </c>
      <c r="L6" s="4">
        <v>160</v>
      </c>
      <c r="M6" s="1">
        <f t="shared" si="1"/>
        <v>26400</v>
      </c>
      <c r="N6" s="1">
        <f>IF(Resorts_World[[#This Row],[Overlay]]="Yes",Resorts_World[[#This Row],[Guarantee]],Resorts_World[[#This Row],[Prize Pool Collected]])</f>
        <v>26400</v>
      </c>
      <c r="O6" s="1">
        <f t="shared" si="2"/>
        <v>5600</v>
      </c>
      <c r="P6" s="1">
        <f>IF(Resorts_World[[#This Row],[Overlay]]="Yes",Resorts_World[[#This Row],[Guarantee]]-Resorts_World[[#This Row],[Prize Pool Collected]],0)</f>
        <v>0</v>
      </c>
      <c r="Q6" t="str">
        <f t="shared" si="3"/>
        <v>No</v>
      </c>
    </row>
    <row r="7" spans="1:18" x14ac:dyDescent="0.25">
      <c r="A7" s="5">
        <v>45451</v>
      </c>
      <c r="B7" t="s">
        <v>17</v>
      </c>
      <c r="C7" t="s">
        <v>18</v>
      </c>
      <c r="D7" t="s">
        <v>21</v>
      </c>
      <c r="E7" t="s">
        <v>20</v>
      </c>
      <c r="F7" s="1">
        <v>5000</v>
      </c>
      <c r="G7" s="1">
        <v>200</v>
      </c>
      <c r="H7" s="1">
        <v>165</v>
      </c>
      <c r="I7" s="1">
        <v>35</v>
      </c>
      <c r="J7" s="2">
        <v>0.17499999999999999</v>
      </c>
      <c r="K7" s="3">
        <f t="shared" si="0"/>
        <v>30.303030303030305</v>
      </c>
      <c r="L7" s="4">
        <v>85</v>
      </c>
      <c r="M7" s="1">
        <f t="shared" si="1"/>
        <v>14025</v>
      </c>
      <c r="N7" s="1">
        <f>IF(Resorts_World[[#This Row],[Overlay]]="Yes",Resorts_World[[#This Row],[Guarantee]],Resorts_World[[#This Row],[Prize Pool Collected]])</f>
        <v>14025</v>
      </c>
      <c r="O7" s="1">
        <f t="shared" si="2"/>
        <v>2975</v>
      </c>
      <c r="P7" s="1">
        <f>IF(Resorts_World[[#This Row],[Overlay]]="Yes",Resorts_World[[#This Row],[Guarantee]]-Resorts_World[[#This Row],[Prize Pool Collected]],0)</f>
        <v>0</v>
      </c>
      <c r="Q7" t="str">
        <f t="shared" si="3"/>
        <v>No</v>
      </c>
    </row>
    <row r="8" spans="1:18" x14ac:dyDescent="0.25">
      <c r="A8" s="5">
        <v>45452</v>
      </c>
      <c r="B8" t="s">
        <v>17</v>
      </c>
      <c r="C8" t="s">
        <v>18</v>
      </c>
      <c r="D8" t="s">
        <v>19</v>
      </c>
      <c r="E8" t="s">
        <v>20</v>
      </c>
      <c r="F8" s="1">
        <v>10000</v>
      </c>
      <c r="G8" s="1">
        <v>200</v>
      </c>
      <c r="H8" s="1">
        <v>165</v>
      </c>
      <c r="I8" s="1">
        <v>35</v>
      </c>
      <c r="J8" s="2">
        <v>0.17499999999999999</v>
      </c>
      <c r="K8" s="3">
        <f t="shared" si="0"/>
        <v>60.606060606060609</v>
      </c>
      <c r="L8" s="4">
        <v>98</v>
      </c>
      <c r="M8" s="1">
        <f t="shared" si="1"/>
        <v>16170</v>
      </c>
      <c r="N8" s="1">
        <f>IF(Resorts_World[[#This Row],[Overlay]]="Yes",Resorts_World[[#This Row],[Guarantee]],Resorts_World[[#This Row],[Prize Pool Collected]])</f>
        <v>16170</v>
      </c>
      <c r="O8" s="1">
        <f t="shared" si="2"/>
        <v>3430</v>
      </c>
      <c r="P8" s="1">
        <f>IF(Resorts_World[[#This Row],[Overlay]]="Yes",Resorts_World[[#This Row],[Guarantee]]-Resorts_World[[#This Row],[Prize Pool Collected]],0)</f>
        <v>0</v>
      </c>
      <c r="Q8" t="str">
        <f t="shared" si="3"/>
        <v>No</v>
      </c>
    </row>
    <row r="9" spans="1:18" x14ac:dyDescent="0.25">
      <c r="A9" s="5">
        <v>45452</v>
      </c>
      <c r="B9" t="s">
        <v>17</v>
      </c>
      <c r="C9" t="s">
        <v>18</v>
      </c>
      <c r="D9" t="s">
        <v>21</v>
      </c>
      <c r="E9" t="s">
        <v>20</v>
      </c>
      <c r="F9" s="1">
        <v>5000</v>
      </c>
      <c r="G9" s="1">
        <v>200</v>
      </c>
      <c r="H9" s="1">
        <v>165</v>
      </c>
      <c r="I9" s="1">
        <v>35</v>
      </c>
      <c r="J9" s="2">
        <v>0.17499999999999999</v>
      </c>
      <c r="K9" s="3">
        <f t="shared" si="0"/>
        <v>30.303030303030305</v>
      </c>
      <c r="L9" s="4">
        <v>104</v>
      </c>
      <c r="M9" s="1">
        <f t="shared" si="1"/>
        <v>17160</v>
      </c>
      <c r="N9" s="1">
        <f>IF(Resorts_World[[#This Row],[Overlay]]="Yes",Resorts_World[[#This Row],[Guarantee]],Resorts_World[[#This Row],[Prize Pool Collected]])</f>
        <v>17160</v>
      </c>
      <c r="O9" s="1">
        <f t="shared" si="2"/>
        <v>3640</v>
      </c>
      <c r="P9" s="1">
        <f>IF(Resorts_World[[#This Row],[Overlay]]="Yes",Resorts_World[[#This Row],[Guarantee]]-Resorts_World[[#This Row],[Prize Pool Collected]],0)</f>
        <v>0</v>
      </c>
      <c r="Q9" t="str">
        <f t="shared" si="3"/>
        <v>No</v>
      </c>
    </row>
    <row r="10" spans="1:18" x14ac:dyDescent="0.25">
      <c r="A10" s="5">
        <v>45453</v>
      </c>
      <c r="B10" t="s">
        <v>17</v>
      </c>
      <c r="C10" t="s">
        <v>18</v>
      </c>
      <c r="D10" t="s">
        <v>19</v>
      </c>
      <c r="E10" t="s">
        <v>20</v>
      </c>
      <c r="F10" s="1">
        <v>10000</v>
      </c>
      <c r="G10" s="1">
        <v>200</v>
      </c>
      <c r="H10" s="1">
        <v>165</v>
      </c>
      <c r="I10" s="1">
        <v>35</v>
      </c>
      <c r="J10" s="2">
        <v>0.17499999999999999</v>
      </c>
      <c r="K10" s="3">
        <f t="shared" si="0"/>
        <v>60.606060606060609</v>
      </c>
      <c r="L10" s="4">
        <v>133</v>
      </c>
      <c r="M10" s="1">
        <f t="shared" si="1"/>
        <v>21945</v>
      </c>
      <c r="N10" s="1">
        <f>IF(Resorts_World[[#This Row],[Overlay]]="Yes",Resorts_World[[#This Row],[Guarantee]],Resorts_World[[#This Row],[Prize Pool Collected]])</f>
        <v>21945</v>
      </c>
      <c r="O10" s="1">
        <f t="shared" si="2"/>
        <v>4655</v>
      </c>
      <c r="P10" s="1">
        <f>IF(Resorts_World[[#This Row],[Overlay]]="Yes",Resorts_World[[#This Row],[Guarantee]]-Resorts_World[[#This Row],[Prize Pool Collected]],0)</f>
        <v>0</v>
      </c>
      <c r="Q10" t="str">
        <f t="shared" si="3"/>
        <v>No</v>
      </c>
    </row>
    <row r="11" spans="1:18" x14ac:dyDescent="0.25">
      <c r="A11" s="5">
        <v>45453</v>
      </c>
      <c r="B11" t="s">
        <v>17</v>
      </c>
      <c r="C11" t="s">
        <v>18</v>
      </c>
      <c r="D11" t="s">
        <v>21</v>
      </c>
      <c r="E11" t="s">
        <v>20</v>
      </c>
      <c r="F11" s="1">
        <v>5000</v>
      </c>
      <c r="G11" s="1">
        <v>200</v>
      </c>
      <c r="H11" s="1">
        <v>165</v>
      </c>
      <c r="I11" s="1">
        <v>35</v>
      </c>
      <c r="J11" s="2">
        <v>0.17499999999999999</v>
      </c>
      <c r="K11" s="3">
        <f t="shared" si="0"/>
        <v>30.303030303030305</v>
      </c>
      <c r="L11" s="4">
        <v>69</v>
      </c>
      <c r="M11" s="1">
        <f t="shared" si="1"/>
        <v>11385</v>
      </c>
      <c r="N11" s="1">
        <f>IF(Resorts_World[[#This Row],[Overlay]]="Yes",Resorts_World[[#This Row],[Guarantee]],Resorts_World[[#This Row],[Prize Pool Collected]])</f>
        <v>11385</v>
      </c>
      <c r="O11" s="1">
        <f t="shared" si="2"/>
        <v>2415</v>
      </c>
      <c r="P11" s="1">
        <f>IF(Resorts_World[[#This Row],[Overlay]]="Yes",Resorts_World[[#This Row],[Guarantee]]-Resorts_World[[#This Row],[Prize Pool Collected]],0)</f>
        <v>0</v>
      </c>
      <c r="Q11" t="str">
        <f t="shared" si="3"/>
        <v>No</v>
      </c>
    </row>
    <row r="12" spans="1:18" x14ac:dyDescent="0.25">
      <c r="A12" s="5">
        <v>45454</v>
      </c>
      <c r="B12" t="s">
        <v>17</v>
      </c>
      <c r="C12" t="s">
        <v>18</v>
      </c>
      <c r="D12" t="s">
        <v>19</v>
      </c>
      <c r="E12" t="s">
        <v>20</v>
      </c>
      <c r="F12" s="1">
        <v>10000</v>
      </c>
      <c r="G12" s="1">
        <v>200</v>
      </c>
      <c r="H12" s="1">
        <v>165</v>
      </c>
      <c r="I12" s="1">
        <v>35</v>
      </c>
      <c r="J12" s="2">
        <v>0.17499999999999999</v>
      </c>
      <c r="K12" s="3">
        <f t="shared" si="0"/>
        <v>60.606060606060609</v>
      </c>
      <c r="L12" s="4">
        <v>133</v>
      </c>
      <c r="M12" s="1">
        <f t="shared" si="1"/>
        <v>21945</v>
      </c>
      <c r="N12" s="1">
        <f>IF(Resorts_World[[#This Row],[Overlay]]="Yes",Resorts_World[[#This Row],[Guarantee]],Resorts_World[[#This Row],[Prize Pool Collected]])</f>
        <v>21945</v>
      </c>
      <c r="O12" s="1">
        <f t="shared" si="2"/>
        <v>4655</v>
      </c>
      <c r="P12" s="1">
        <f>IF(Resorts_World[[#This Row],[Overlay]]="Yes",Resorts_World[[#This Row],[Guarantee]]-Resorts_World[[#This Row],[Prize Pool Collected]],0)</f>
        <v>0</v>
      </c>
      <c r="Q12" t="str">
        <f t="shared" si="3"/>
        <v>No</v>
      </c>
    </row>
    <row r="13" spans="1:18" x14ac:dyDescent="0.25">
      <c r="A13" s="5">
        <v>45454</v>
      </c>
      <c r="B13" t="s">
        <v>17</v>
      </c>
      <c r="C13" t="s">
        <v>18</v>
      </c>
      <c r="D13" t="s">
        <v>21</v>
      </c>
      <c r="E13" t="s">
        <v>20</v>
      </c>
      <c r="F13" s="1">
        <v>5000</v>
      </c>
      <c r="G13" s="1">
        <v>200</v>
      </c>
      <c r="H13" s="1">
        <v>165</v>
      </c>
      <c r="I13" s="1">
        <v>35</v>
      </c>
      <c r="J13" s="2">
        <v>0.17499999999999999</v>
      </c>
      <c r="K13" s="3">
        <f t="shared" si="0"/>
        <v>30.303030303030305</v>
      </c>
      <c r="L13" s="4">
        <v>69</v>
      </c>
      <c r="M13" s="1">
        <f t="shared" si="1"/>
        <v>11385</v>
      </c>
      <c r="N13" s="1">
        <f>IF(Resorts_World[[#This Row],[Overlay]]="Yes",Resorts_World[[#This Row],[Guarantee]],Resorts_World[[#This Row],[Prize Pool Collected]])</f>
        <v>11385</v>
      </c>
      <c r="O13" s="1">
        <f t="shared" si="2"/>
        <v>2415</v>
      </c>
      <c r="P13" s="1">
        <f>IF(Resorts_World[[#This Row],[Overlay]]="Yes",Resorts_World[[#This Row],[Guarantee]]-Resorts_World[[#This Row],[Prize Pool Collected]],0)</f>
        <v>0</v>
      </c>
      <c r="Q13" t="str">
        <f t="shared" si="3"/>
        <v>No</v>
      </c>
    </row>
    <row r="14" spans="1:18" x14ac:dyDescent="0.25">
      <c r="A14" s="5">
        <v>45455</v>
      </c>
      <c r="B14" t="s">
        <v>17</v>
      </c>
      <c r="C14" t="s">
        <v>18</v>
      </c>
      <c r="D14" t="s">
        <v>19</v>
      </c>
      <c r="E14" t="s">
        <v>20</v>
      </c>
      <c r="F14" s="1">
        <v>10000</v>
      </c>
      <c r="G14" s="1">
        <v>200</v>
      </c>
      <c r="H14" s="1">
        <v>165</v>
      </c>
      <c r="I14" s="1">
        <v>35</v>
      </c>
      <c r="J14" s="2">
        <v>0.17499999999999999</v>
      </c>
      <c r="K14" s="3">
        <f t="shared" si="0"/>
        <v>60.606060606060609</v>
      </c>
      <c r="L14" s="4">
        <v>148</v>
      </c>
      <c r="M14" s="1">
        <f t="shared" si="1"/>
        <v>24420</v>
      </c>
      <c r="N14" s="1">
        <f>IF(Resorts_World[[#This Row],[Overlay]]="Yes",Resorts_World[[#This Row],[Guarantee]],Resorts_World[[#This Row],[Prize Pool Collected]])</f>
        <v>24420</v>
      </c>
      <c r="O14" s="1">
        <f t="shared" si="2"/>
        <v>5180</v>
      </c>
      <c r="P14" s="1">
        <f>IF(Resorts_World[[#This Row],[Overlay]]="Yes",Resorts_World[[#This Row],[Guarantee]]-Resorts_World[[#This Row],[Prize Pool Collected]],0)</f>
        <v>0</v>
      </c>
      <c r="Q14" t="str">
        <f t="shared" si="3"/>
        <v>No</v>
      </c>
    </row>
    <row r="15" spans="1:18" x14ac:dyDescent="0.25">
      <c r="A15" s="5">
        <v>45455</v>
      </c>
      <c r="B15" t="s">
        <v>17</v>
      </c>
      <c r="C15" t="s">
        <v>18</v>
      </c>
      <c r="D15" t="s">
        <v>21</v>
      </c>
      <c r="E15" t="s">
        <v>20</v>
      </c>
      <c r="F15" s="1">
        <v>5000</v>
      </c>
      <c r="G15" s="1">
        <v>200</v>
      </c>
      <c r="H15" s="1">
        <v>165</v>
      </c>
      <c r="I15" s="1">
        <v>35</v>
      </c>
      <c r="J15" s="2">
        <v>0.17499999999999999</v>
      </c>
      <c r="K15" s="3">
        <f t="shared" si="0"/>
        <v>30.303030303030305</v>
      </c>
      <c r="L15" s="4">
        <v>63</v>
      </c>
      <c r="M15" s="1">
        <f t="shared" si="1"/>
        <v>10395</v>
      </c>
      <c r="N15" s="1">
        <f>IF(Resorts_World[[#This Row],[Overlay]]="Yes",Resorts_World[[#This Row],[Guarantee]],Resorts_World[[#This Row],[Prize Pool Collected]])</f>
        <v>10395</v>
      </c>
      <c r="O15" s="1">
        <f t="shared" si="2"/>
        <v>2205</v>
      </c>
      <c r="P15" s="1">
        <f>IF(Resorts_World[[#This Row],[Overlay]]="Yes",Resorts_World[[#This Row],[Guarantee]]-Resorts_World[[#This Row],[Prize Pool Collected]],0)</f>
        <v>0</v>
      </c>
      <c r="Q15" t="str">
        <f t="shared" si="3"/>
        <v>No</v>
      </c>
    </row>
    <row r="16" spans="1:18" x14ac:dyDescent="0.25">
      <c r="A16" s="5">
        <v>45456</v>
      </c>
      <c r="B16" t="s">
        <v>17</v>
      </c>
      <c r="C16" t="s">
        <v>18</v>
      </c>
      <c r="D16" t="s">
        <v>19</v>
      </c>
      <c r="E16" t="s">
        <v>20</v>
      </c>
      <c r="F16" s="1">
        <v>10000</v>
      </c>
      <c r="G16" s="1">
        <v>200</v>
      </c>
      <c r="H16" s="1">
        <v>165</v>
      </c>
      <c r="I16" s="1">
        <v>35</v>
      </c>
      <c r="J16" s="2">
        <v>0.17499999999999999</v>
      </c>
      <c r="K16" s="3">
        <f t="shared" si="0"/>
        <v>60.606060606060609</v>
      </c>
      <c r="L16" s="4">
        <v>100</v>
      </c>
      <c r="M16" s="1">
        <f t="shared" si="1"/>
        <v>16500</v>
      </c>
      <c r="N16" s="1">
        <f>IF(Resorts_World[[#This Row],[Overlay]]="Yes",Resorts_World[[#This Row],[Guarantee]],Resorts_World[[#This Row],[Prize Pool Collected]])</f>
        <v>16500</v>
      </c>
      <c r="O16" s="1">
        <f t="shared" si="2"/>
        <v>3500</v>
      </c>
      <c r="P16" s="1">
        <f>IF(Resorts_World[[#This Row],[Overlay]]="Yes",Resorts_World[[#This Row],[Guarantee]]-Resorts_World[[#This Row],[Prize Pool Collected]],0)</f>
        <v>0</v>
      </c>
      <c r="Q16" t="str">
        <f t="shared" si="3"/>
        <v>No</v>
      </c>
    </row>
    <row r="17" spans="1:17" x14ac:dyDescent="0.25">
      <c r="A17" s="5">
        <v>45456</v>
      </c>
      <c r="B17" t="s">
        <v>17</v>
      </c>
      <c r="C17" t="s">
        <v>18</v>
      </c>
      <c r="D17" t="s">
        <v>22</v>
      </c>
      <c r="E17" t="s">
        <v>20</v>
      </c>
      <c r="F17" s="1">
        <v>5000</v>
      </c>
      <c r="G17" s="1">
        <v>200</v>
      </c>
      <c r="H17" s="1">
        <v>165</v>
      </c>
      <c r="I17" s="1">
        <v>35</v>
      </c>
      <c r="J17" s="2">
        <v>0.17499999999999999</v>
      </c>
      <c r="K17" s="3">
        <f t="shared" si="0"/>
        <v>30.303030303030305</v>
      </c>
      <c r="L17" s="4">
        <v>59</v>
      </c>
      <c r="M17" s="1">
        <f t="shared" si="1"/>
        <v>9735</v>
      </c>
      <c r="N17" s="1">
        <f>IF(Resorts_World[[#This Row],[Overlay]]="Yes",Resorts_World[[#This Row],[Guarantee]],Resorts_World[[#This Row],[Prize Pool Collected]])</f>
        <v>9735</v>
      </c>
      <c r="O17" s="1">
        <f t="shared" si="2"/>
        <v>2065</v>
      </c>
      <c r="P17" s="1">
        <f>IF(Resorts_World[[#This Row],[Overlay]]="Yes",Resorts_World[[#This Row],[Guarantee]]-Resorts_World[[#This Row],[Prize Pool Collected]],0)</f>
        <v>0</v>
      </c>
      <c r="Q17" t="str">
        <f t="shared" si="3"/>
        <v>No</v>
      </c>
    </row>
    <row r="18" spans="1:17" x14ac:dyDescent="0.25">
      <c r="A18" s="5">
        <v>45457</v>
      </c>
      <c r="B18" t="s">
        <v>17</v>
      </c>
      <c r="C18" t="s">
        <v>18</v>
      </c>
      <c r="D18" t="s">
        <v>19</v>
      </c>
      <c r="E18" t="s">
        <v>20</v>
      </c>
      <c r="F18" s="1">
        <v>10000</v>
      </c>
      <c r="G18" s="1">
        <v>200</v>
      </c>
      <c r="H18" s="1">
        <v>165</v>
      </c>
      <c r="I18" s="1">
        <v>35</v>
      </c>
      <c r="J18" s="2">
        <v>0.17499999999999999</v>
      </c>
      <c r="K18" s="3">
        <f t="shared" si="0"/>
        <v>60.606060606060609</v>
      </c>
      <c r="L18" s="4">
        <v>158</v>
      </c>
      <c r="M18" s="1">
        <f t="shared" si="1"/>
        <v>26070</v>
      </c>
      <c r="N18" s="1">
        <f>IF(Resorts_World[[#This Row],[Overlay]]="Yes",Resorts_World[[#This Row],[Guarantee]],Resorts_World[[#This Row],[Prize Pool Collected]])</f>
        <v>26070</v>
      </c>
      <c r="O18" s="1">
        <f t="shared" si="2"/>
        <v>5530</v>
      </c>
      <c r="P18" s="1">
        <f>IF(Resorts_World[[#This Row],[Overlay]]="Yes",Resorts_World[[#This Row],[Guarantee]]-Resorts_World[[#This Row],[Prize Pool Collected]],0)</f>
        <v>0</v>
      </c>
      <c r="Q18" t="str">
        <f t="shared" si="3"/>
        <v>No</v>
      </c>
    </row>
    <row r="19" spans="1:17" x14ac:dyDescent="0.25">
      <c r="A19" s="5">
        <v>45457</v>
      </c>
      <c r="B19" t="s">
        <v>17</v>
      </c>
      <c r="C19" t="s">
        <v>18</v>
      </c>
      <c r="D19" t="s">
        <v>21</v>
      </c>
      <c r="E19" t="s">
        <v>20</v>
      </c>
      <c r="F19" s="1">
        <v>5000</v>
      </c>
      <c r="G19" s="1">
        <v>200</v>
      </c>
      <c r="H19" s="1">
        <v>165</v>
      </c>
      <c r="I19" s="1">
        <v>35</v>
      </c>
      <c r="J19" s="2">
        <v>0.17499999999999999</v>
      </c>
      <c r="K19" s="3">
        <f t="shared" si="0"/>
        <v>30.303030303030305</v>
      </c>
      <c r="L19" s="4">
        <v>91</v>
      </c>
      <c r="M19" s="1">
        <f t="shared" si="1"/>
        <v>15015</v>
      </c>
      <c r="N19" s="1">
        <f>IF(Resorts_World[[#This Row],[Overlay]]="Yes",Resorts_World[[#This Row],[Guarantee]],Resorts_World[[#This Row],[Prize Pool Collected]])</f>
        <v>15015</v>
      </c>
      <c r="O19" s="1">
        <f t="shared" si="2"/>
        <v>3185</v>
      </c>
      <c r="P19" s="1">
        <f>IF(Resorts_World[[#This Row],[Overlay]]="Yes",Resorts_World[[#This Row],[Guarantee]]-Resorts_World[[#This Row],[Prize Pool Collected]],0)</f>
        <v>0</v>
      </c>
      <c r="Q19" t="str">
        <f t="shared" si="3"/>
        <v>No</v>
      </c>
    </row>
    <row r="20" spans="1:17" x14ac:dyDescent="0.25">
      <c r="A20" s="5">
        <v>45458</v>
      </c>
      <c r="B20" t="s">
        <v>17</v>
      </c>
      <c r="C20" t="s">
        <v>18</v>
      </c>
      <c r="D20" t="s">
        <v>19</v>
      </c>
      <c r="E20" t="s">
        <v>20</v>
      </c>
      <c r="F20" s="1">
        <v>10000</v>
      </c>
      <c r="G20" s="1">
        <v>200</v>
      </c>
      <c r="H20" s="1">
        <v>165</v>
      </c>
      <c r="I20" s="1">
        <v>35</v>
      </c>
      <c r="J20" s="2">
        <v>0.17499999999999999</v>
      </c>
      <c r="K20" s="3">
        <f t="shared" si="0"/>
        <v>60.606060606060609</v>
      </c>
      <c r="L20" s="4">
        <v>156</v>
      </c>
      <c r="M20" s="1">
        <f t="shared" si="1"/>
        <v>25740</v>
      </c>
      <c r="N20" s="1">
        <f>IF(Resorts_World[[#This Row],[Overlay]]="Yes",Resorts_World[[#This Row],[Guarantee]],Resorts_World[[#This Row],[Prize Pool Collected]])</f>
        <v>25740</v>
      </c>
      <c r="O20" s="1">
        <f t="shared" si="2"/>
        <v>5460</v>
      </c>
      <c r="P20" s="1">
        <f>IF(Resorts_World[[#This Row],[Overlay]]="Yes",Resorts_World[[#This Row],[Guarantee]]-Resorts_World[[#This Row],[Prize Pool Collected]],0)</f>
        <v>0</v>
      </c>
      <c r="Q20" t="str">
        <f t="shared" si="3"/>
        <v>No</v>
      </c>
    </row>
    <row r="21" spans="1:17" x14ac:dyDescent="0.25">
      <c r="A21" s="5">
        <v>45458</v>
      </c>
      <c r="B21" t="s">
        <v>17</v>
      </c>
      <c r="C21" t="s">
        <v>18</v>
      </c>
      <c r="D21" t="s">
        <v>21</v>
      </c>
      <c r="E21" t="s">
        <v>20</v>
      </c>
      <c r="F21" s="1">
        <v>5000</v>
      </c>
      <c r="G21" s="1">
        <v>200</v>
      </c>
      <c r="H21" s="1">
        <v>165</v>
      </c>
      <c r="I21" s="1">
        <v>35</v>
      </c>
      <c r="J21" s="2">
        <v>0.17499999999999999</v>
      </c>
      <c r="K21" s="3">
        <f t="shared" si="0"/>
        <v>30.303030303030305</v>
      </c>
      <c r="L21" s="4">
        <v>70</v>
      </c>
      <c r="M21" s="1">
        <f t="shared" si="1"/>
        <v>11550</v>
      </c>
      <c r="N21" s="1">
        <f>IF(Resorts_World[[#This Row],[Overlay]]="Yes",Resorts_World[[#This Row],[Guarantee]],Resorts_World[[#This Row],[Prize Pool Collected]])</f>
        <v>11550</v>
      </c>
      <c r="O21" s="1">
        <f t="shared" si="2"/>
        <v>2450</v>
      </c>
      <c r="P21" s="1">
        <f>IF(Resorts_World[[#This Row],[Overlay]]="Yes",Resorts_World[[#This Row],[Guarantee]]-Resorts_World[[#This Row],[Prize Pool Collected]],0)</f>
        <v>0</v>
      </c>
      <c r="Q21" t="str">
        <f t="shared" si="3"/>
        <v>No</v>
      </c>
    </row>
    <row r="22" spans="1:17" x14ac:dyDescent="0.25">
      <c r="A22" s="5">
        <v>45459</v>
      </c>
      <c r="B22" t="s">
        <v>17</v>
      </c>
      <c r="C22" t="s">
        <v>18</v>
      </c>
      <c r="D22" t="s">
        <v>19</v>
      </c>
      <c r="E22" t="s">
        <v>20</v>
      </c>
      <c r="F22" s="1">
        <v>10000</v>
      </c>
      <c r="G22" s="1">
        <v>200</v>
      </c>
      <c r="H22" s="1">
        <v>165</v>
      </c>
      <c r="I22" s="1">
        <v>35</v>
      </c>
      <c r="J22" s="2">
        <v>0.17499999999999999</v>
      </c>
      <c r="K22" s="3">
        <f t="shared" si="0"/>
        <v>60.606060606060609</v>
      </c>
      <c r="L22" s="4">
        <v>134</v>
      </c>
      <c r="M22" s="1">
        <f t="shared" si="1"/>
        <v>22110</v>
      </c>
      <c r="N22" s="1">
        <f>IF(Resorts_World[[#This Row],[Overlay]]="Yes",Resorts_World[[#This Row],[Guarantee]],Resorts_World[[#This Row],[Prize Pool Collected]])</f>
        <v>22110</v>
      </c>
      <c r="O22" s="1">
        <f t="shared" si="2"/>
        <v>4690</v>
      </c>
      <c r="P22" s="1">
        <f>IF(Resorts_World[[#This Row],[Overlay]]="Yes",Resorts_World[[#This Row],[Guarantee]]-Resorts_World[[#This Row],[Prize Pool Collected]],0)</f>
        <v>0</v>
      </c>
      <c r="Q22" t="str">
        <f t="shared" si="3"/>
        <v>No</v>
      </c>
    </row>
    <row r="23" spans="1:17" x14ac:dyDescent="0.25">
      <c r="A23" s="5">
        <v>45459</v>
      </c>
      <c r="B23" t="s">
        <v>17</v>
      </c>
      <c r="C23" t="s">
        <v>18</v>
      </c>
      <c r="D23" t="s">
        <v>21</v>
      </c>
      <c r="E23" t="s">
        <v>20</v>
      </c>
      <c r="F23" s="1">
        <v>5000</v>
      </c>
      <c r="G23" s="1">
        <v>200</v>
      </c>
      <c r="H23" s="1">
        <v>165</v>
      </c>
      <c r="I23" s="1">
        <v>35</v>
      </c>
      <c r="J23" s="2">
        <v>0.17499999999999999</v>
      </c>
      <c r="K23" s="3">
        <f t="shared" si="0"/>
        <v>30.303030303030305</v>
      </c>
      <c r="L23" s="4">
        <v>66</v>
      </c>
      <c r="M23" s="1">
        <f t="shared" si="1"/>
        <v>10890</v>
      </c>
      <c r="N23" s="1">
        <f>IF(Resorts_World[[#This Row],[Overlay]]="Yes",Resorts_World[[#This Row],[Guarantee]],Resorts_World[[#This Row],[Prize Pool Collected]])</f>
        <v>10890</v>
      </c>
      <c r="O23" s="1">
        <f t="shared" si="2"/>
        <v>2310</v>
      </c>
      <c r="P23" s="1">
        <f>IF(Resorts_World[[#This Row],[Overlay]]="Yes",Resorts_World[[#This Row],[Guarantee]]-Resorts_World[[#This Row],[Prize Pool Collected]],0)</f>
        <v>0</v>
      </c>
      <c r="Q23" t="str">
        <f t="shared" si="3"/>
        <v>No</v>
      </c>
    </row>
    <row r="24" spans="1:17" x14ac:dyDescent="0.25">
      <c r="A24" s="5">
        <v>45460</v>
      </c>
      <c r="B24" t="s">
        <v>17</v>
      </c>
      <c r="C24" t="s">
        <v>18</v>
      </c>
      <c r="D24" t="s">
        <v>19</v>
      </c>
      <c r="E24" t="s">
        <v>20</v>
      </c>
      <c r="F24" s="1">
        <v>10000</v>
      </c>
      <c r="G24" s="1">
        <v>200</v>
      </c>
      <c r="H24" s="1">
        <v>165</v>
      </c>
      <c r="I24" s="1">
        <v>35</v>
      </c>
      <c r="J24" s="2">
        <v>0.17499999999999999</v>
      </c>
      <c r="K24" s="3">
        <f t="shared" si="0"/>
        <v>60.606060606060609</v>
      </c>
      <c r="L24" s="4">
        <v>161</v>
      </c>
      <c r="M24" s="1">
        <f t="shared" si="1"/>
        <v>26565</v>
      </c>
      <c r="N24" s="1">
        <f>IF(Resorts_World[[#This Row],[Overlay]]="Yes",Resorts_World[[#This Row],[Guarantee]],Resorts_World[[#This Row],[Prize Pool Collected]])</f>
        <v>26565</v>
      </c>
      <c r="O24" s="1">
        <f t="shared" si="2"/>
        <v>5635</v>
      </c>
      <c r="P24" s="1">
        <f>IF(Resorts_World[[#This Row],[Overlay]]="Yes",Resorts_World[[#This Row],[Guarantee]]-Resorts_World[[#This Row],[Prize Pool Collected]],0)</f>
        <v>0</v>
      </c>
      <c r="Q24" t="str">
        <f t="shared" si="3"/>
        <v>No</v>
      </c>
    </row>
    <row r="25" spans="1:17" x14ac:dyDescent="0.25">
      <c r="A25" s="5">
        <v>45460</v>
      </c>
      <c r="B25" t="s">
        <v>17</v>
      </c>
      <c r="C25" t="s">
        <v>18</v>
      </c>
      <c r="D25" t="s">
        <v>21</v>
      </c>
      <c r="E25" t="s">
        <v>20</v>
      </c>
      <c r="F25" s="1">
        <v>5000</v>
      </c>
      <c r="G25" s="1">
        <v>200</v>
      </c>
      <c r="H25" s="1">
        <v>165</v>
      </c>
      <c r="I25" s="1">
        <v>35</v>
      </c>
      <c r="J25" s="2">
        <v>0.17499999999999999</v>
      </c>
      <c r="K25" s="3">
        <f t="shared" si="0"/>
        <v>30.303030303030305</v>
      </c>
      <c r="L25" s="4">
        <v>92</v>
      </c>
      <c r="M25" s="1">
        <f t="shared" si="1"/>
        <v>15180</v>
      </c>
      <c r="N25" s="1">
        <f>IF(Resorts_World[[#This Row],[Overlay]]="Yes",Resorts_World[[#This Row],[Guarantee]],Resorts_World[[#This Row],[Prize Pool Collected]])</f>
        <v>15180</v>
      </c>
      <c r="O25" s="1">
        <f t="shared" si="2"/>
        <v>3220</v>
      </c>
      <c r="P25" s="1">
        <f>IF(Resorts_World[[#This Row],[Overlay]]="Yes",Resorts_World[[#This Row],[Guarantee]]-Resorts_World[[#This Row],[Prize Pool Collected]],0)</f>
        <v>0</v>
      </c>
      <c r="Q25" t="str">
        <f t="shared" si="3"/>
        <v>No</v>
      </c>
    </row>
    <row r="26" spans="1:17" x14ac:dyDescent="0.25">
      <c r="A26" s="5">
        <v>45461</v>
      </c>
      <c r="B26" t="s">
        <v>17</v>
      </c>
      <c r="C26" t="s">
        <v>18</v>
      </c>
      <c r="D26" t="s">
        <v>19</v>
      </c>
      <c r="E26" t="s">
        <v>20</v>
      </c>
      <c r="F26" s="1">
        <v>10000</v>
      </c>
      <c r="G26" s="1">
        <v>200</v>
      </c>
      <c r="H26" s="1">
        <v>165</v>
      </c>
      <c r="I26" s="1">
        <v>35</v>
      </c>
      <c r="J26" s="2">
        <v>0.17499999999999999</v>
      </c>
      <c r="K26" s="3">
        <f t="shared" si="0"/>
        <v>60.606060606060609</v>
      </c>
      <c r="L26" s="4">
        <v>139</v>
      </c>
      <c r="M26" s="1">
        <f t="shared" si="1"/>
        <v>22935</v>
      </c>
      <c r="N26" s="1">
        <f>IF(Resorts_World[[#This Row],[Overlay]]="Yes",Resorts_World[[#This Row],[Guarantee]],Resorts_World[[#This Row],[Prize Pool Collected]])</f>
        <v>22935</v>
      </c>
      <c r="O26" s="1">
        <f t="shared" si="2"/>
        <v>4865</v>
      </c>
      <c r="P26" s="1">
        <f>IF(Resorts_World[[#This Row],[Overlay]]="Yes",Resorts_World[[#This Row],[Guarantee]]-Resorts_World[[#This Row],[Prize Pool Collected]],0)</f>
        <v>0</v>
      </c>
      <c r="Q26" t="str">
        <f t="shared" si="3"/>
        <v>No</v>
      </c>
    </row>
    <row r="27" spans="1:17" x14ac:dyDescent="0.25">
      <c r="A27" s="5">
        <v>45461</v>
      </c>
      <c r="B27" t="s">
        <v>17</v>
      </c>
      <c r="C27" t="s">
        <v>18</v>
      </c>
      <c r="D27" t="s">
        <v>21</v>
      </c>
      <c r="E27" t="s">
        <v>20</v>
      </c>
      <c r="F27" s="1">
        <v>5000</v>
      </c>
      <c r="G27" s="1">
        <v>200</v>
      </c>
      <c r="H27" s="1">
        <v>165</v>
      </c>
      <c r="I27" s="1">
        <v>35</v>
      </c>
      <c r="J27" s="2">
        <v>0.17499999999999999</v>
      </c>
      <c r="K27" s="3">
        <f t="shared" si="0"/>
        <v>30.303030303030305</v>
      </c>
      <c r="L27" s="4">
        <v>73</v>
      </c>
      <c r="M27" s="1">
        <f t="shared" si="1"/>
        <v>12045</v>
      </c>
      <c r="N27" s="1">
        <f>IF(Resorts_World[[#This Row],[Overlay]]="Yes",Resorts_World[[#This Row],[Guarantee]],Resorts_World[[#This Row],[Prize Pool Collected]])</f>
        <v>12045</v>
      </c>
      <c r="O27" s="1">
        <f t="shared" si="2"/>
        <v>2555</v>
      </c>
      <c r="P27" s="1">
        <f>IF(Resorts_World[[#This Row],[Overlay]]="Yes",Resorts_World[[#This Row],[Guarantee]]-Resorts_World[[#This Row],[Prize Pool Collected]],0)</f>
        <v>0</v>
      </c>
      <c r="Q27" t="str">
        <f t="shared" si="3"/>
        <v>No</v>
      </c>
    </row>
    <row r="28" spans="1:17" x14ac:dyDescent="0.25">
      <c r="A28" s="5">
        <v>45462</v>
      </c>
      <c r="B28" t="s">
        <v>17</v>
      </c>
      <c r="C28" t="s">
        <v>18</v>
      </c>
      <c r="D28" t="s">
        <v>19</v>
      </c>
      <c r="E28" t="s">
        <v>20</v>
      </c>
      <c r="F28" s="1">
        <v>10000</v>
      </c>
      <c r="G28" s="1">
        <v>200</v>
      </c>
      <c r="H28" s="1">
        <v>165</v>
      </c>
      <c r="I28" s="1">
        <v>35</v>
      </c>
      <c r="J28" s="2">
        <v>0.17499999999999999</v>
      </c>
      <c r="K28" s="3">
        <f t="shared" si="0"/>
        <v>60.606060606060609</v>
      </c>
      <c r="L28" s="4">
        <v>173</v>
      </c>
      <c r="M28" s="1">
        <f t="shared" si="1"/>
        <v>28545</v>
      </c>
      <c r="N28" s="1">
        <f>IF(Resorts_World[[#This Row],[Overlay]]="Yes",Resorts_World[[#This Row],[Guarantee]],Resorts_World[[#This Row],[Prize Pool Collected]])</f>
        <v>28545</v>
      </c>
      <c r="O28" s="1">
        <f t="shared" si="2"/>
        <v>6055</v>
      </c>
      <c r="P28" s="1">
        <f>IF(Resorts_World[[#This Row],[Overlay]]="Yes",Resorts_World[[#This Row],[Guarantee]]-Resorts_World[[#This Row],[Prize Pool Collected]],0)</f>
        <v>0</v>
      </c>
      <c r="Q28" t="str">
        <f t="shared" si="3"/>
        <v>No</v>
      </c>
    </row>
    <row r="29" spans="1:17" x14ac:dyDescent="0.25">
      <c r="A29" s="5">
        <v>45462</v>
      </c>
      <c r="B29" t="s">
        <v>17</v>
      </c>
      <c r="C29" t="s">
        <v>18</v>
      </c>
      <c r="D29" t="s">
        <v>21</v>
      </c>
      <c r="E29" t="s">
        <v>20</v>
      </c>
      <c r="F29" s="1">
        <v>5000</v>
      </c>
      <c r="G29" s="1">
        <v>200</v>
      </c>
      <c r="H29" s="1">
        <v>165</v>
      </c>
      <c r="I29" s="1">
        <v>35</v>
      </c>
      <c r="J29" s="2">
        <v>0.17499999999999999</v>
      </c>
      <c r="K29" s="3">
        <f t="shared" si="0"/>
        <v>30.303030303030305</v>
      </c>
      <c r="L29" s="4">
        <v>89</v>
      </c>
      <c r="M29" s="1">
        <f t="shared" si="1"/>
        <v>14685</v>
      </c>
      <c r="N29" s="1">
        <f>IF(Resorts_World[[#This Row],[Overlay]]="Yes",Resorts_World[[#This Row],[Guarantee]],Resorts_World[[#This Row],[Prize Pool Collected]])</f>
        <v>14685</v>
      </c>
      <c r="O29" s="1">
        <f t="shared" si="2"/>
        <v>3115</v>
      </c>
      <c r="P29" s="1">
        <f>IF(Resorts_World[[#This Row],[Overlay]]="Yes",Resorts_World[[#This Row],[Guarantee]]-Resorts_World[[#This Row],[Prize Pool Collected]],0)</f>
        <v>0</v>
      </c>
      <c r="Q29" t="str">
        <f t="shared" si="3"/>
        <v>No</v>
      </c>
    </row>
    <row r="30" spans="1:17" x14ac:dyDescent="0.25">
      <c r="A30" s="5">
        <v>45463</v>
      </c>
      <c r="B30" t="s">
        <v>17</v>
      </c>
      <c r="C30" t="s">
        <v>18</v>
      </c>
      <c r="D30" t="s">
        <v>23</v>
      </c>
      <c r="E30" t="s">
        <v>24</v>
      </c>
      <c r="F30" s="1">
        <v>100000</v>
      </c>
      <c r="G30" s="1">
        <v>400</v>
      </c>
      <c r="H30" s="1">
        <v>350</v>
      </c>
      <c r="I30" s="1">
        <v>50</v>
      </c>
      <c r="J30" s="2">
        <v>0.125</v>
      </c>
      <c r="K30" s="3">
        <f t="shared" si="0"/>
        <v>285.71428571428572</v>
      </c>
      <c r="L30" s="4">
        <v>777</v>
      </c>
      <c r="M30" s="1">
        <f t="shared" si="1"/>
        <v>271950</v>
      </c>
      <c r="N30" s="1">
        <f>IF(Resorts_World[[#This Row],[Overlay]]="Yes",Resorts_World[[#This Row],[Guarantee]],Resorts_World[[#This Row],[Prize Pool Collected]])</f>
        <v>271950</v>
      </c>
      <c r="O30" s="1">
        <f t="shared" si="2"/>
        <v>38850</v>
      </c>
      <c r="P30" s="1">
        <f>IF(Resorts_World[[#This Row],[Overlay]]="Yes",Resorts_World[[#This Row],[Guarantee]]-Resorts_World[[#This Row],[Prize Pool Collected]],0)</f>
        <v>0</v>
      </c>
      <c r="Q30" t="str">
        <f t="shared" si="3"/>
        <v>No</v>
      </c>
    </row>
    <row r="31" spans="1:17" x14ac:dyDescent="0.25">
      <c r="A31" s="5">
        <v>45466</v>
      </c>
      <c r="B31" t="s">
        <v>17</v>
      </c>
      <c r="C31" t="s">
        <v>18</v>
      </c>
      <c r="D31" t="s">
        <v>21</v>
      </c>
      <c r="E31" t="s">
        <v>20</v>
      </c>
      <c r="F31" s="1">
        <v>5000</v>
      </c>
      <c r="G31" s="1">
        <v>200</v>
      </c>
      <c r="H31" s="1">
        <v>165</v>
      </c>
      <c r="I31" s="1">
        <v>35</v>
      </c>
      <c r="J31" s="2">
        <v>0.17599999999999999</v>
      </c>
      <c r="K31" s="3">
        <f t="shared" si="0"/>
        <v>30.303030303030305</v>
      </c>
      <c r="L31" s="4">
        <v>71</v>
      </c>
      <c r="M31" s="1">
        <f t="shared" si="1"/>
        <v>11715</v>
      </c>
      <c r="N31" s="1">
        <f>IF(Resorts_World[[#This Row],[Overlay]]="Yes",Resorts_World[[#This Row],[Guarantee]],Resorts_World[[#This Row],[Prize Pool Collected]])</f>
        <v>11715</v>
      </c>
      <c r="O31" s="1">
        <f t="shared" si="2"/>
        <v>2485</v>
      </c>
      <c r="P31" s="1">
        <f>IF(Resorts_World[[#This Row],[Overlay]]="Yes",Resorts_World[[#This Row],[Guarantee]]-Resorts_World[[#This Row],[Prize Pool Collected]],0)</f>
        <v>0</v>
      </c>
      <c r="Q31" t="str">
        <f t="shared" si="3"/>
        <v>No</v>
      </c>
    </row>
    <row r="32" spans="1:17" x14ac:dyDescent="0.25">
      <c r="A32" s="5">
        <v>45467</v>
      </c>
      <c r="B32" t="s">
        <v>17</v>
      </c>
      <c r="C32" t="s">
        <v>18</v>
      </c>
      <c r="D32" t="s">
        <v>25</v>
      </c>
      <c r="E32" t="s">
        <v>26</v>
      </c>
      <c r="F32" s="1">
        <v>40000</v>
      </c>
      <c r="G32" s="1">
        <v>360</v>
      </c>
      <c r="H32" s="1">
        <v>300</v>
      </c>
      <c r="I32" s="1">
        <v>60</v>
      </c>
      <c r="J32" s="2">
        <v>0.16600000000000001</v>
      </c>
      <c r="K32" s="3">
        <f t="shared" si="0"/>
        <v>133.33333333333334</v>
      </c>
      <c r="L32" s="4">
        <v>259</v>
      </c>
      <c r="M32" s="1">
        <f t="shared" si="1"/>
        <v>77700</v>
      </c>
      <c r="N32" s="1">
        <f>IF(Resorts_World[[#This Row],[Overlay]]="Yes",Resorts_World[[#This Row],[Guarantee]],Resorts_World[[#This Row],[Prize Pool Collected]])</f>
        <v>77700</v>
      </c>
      <c r="O32" s="1">
        <f t="shared" si="2"/>
        <v>15540</v>
      </c>
      <c r="P32" s="1">
        <f>IF(Resorts_World[[#This Row],[Overlay]]="Yes",Resorts_World[[#This Row],[Guarantee]]-Resorts_World[[#This Row],[Prize Pool Collected]],0)</f>
        <v>0</v>
      </c>
      <c r="Q32" t="str">
        <f t="shared" si="3"/>
        <v>No</v>
      </c>
    </row>
    <row r="33" spans="1:17" x14ac:dyDescent="0.25">
      <c r="A33" s="5">
        <v>45467</v>
      </c>
      <c r="B33" t="s">
        <v>17</v>
      </c>
      <c r="C33" t="s">
        <v>18</v>
      </c>
      <c r="D33" t="s">
        <v>21</v>
      </c>
      <c r="E33" t="s">
        <v>20</v>
      </c>
      <c r="F33" s="1">
        <v>5000</v>
      </c>
      <c r="G33" s="1">
        <v>200</v>
      </c>
      <c r="H33" s="1">
        <v>165</v>
      </c>
      <c r="I33" s="1">
        <v>35</v>
      </c>
      <c r="J33" s="2">
        <v>0.17499999999999999</v>
      </c>
      <c r="K33" s="3">
        <f t="shared" si="0"/>
        <v>30.303030303030305</v>
      </c>
      <c r="L33" s="4">
        <v>79</v>
      </c>
      <c r="M33" s="1">
        <f t="shared" si="1"/>
        <v>13035</v>
      </c>
      <c r="N33" s="1">
        <f>IF(Resorts_World[[#This Row],[Overlay]]="Yes",Resorts_World[[#This Row],[Guarantee]],Resorts_World[[#This Row],[Prize Pool Collected]])</f>
        <v>13035</v>
      </c>
      <c r="O33" s="1">
        <f t="shared" si="2"/>
        <v>2765</v>
      </c>
      <c r="P33" s="1">
        <f>IF(Resorts_World[[#This Row],[Overlay]]="Yes",Resorts_World[[#This Row],[Guarantee]]-Resorts_World[[#This Row],[Prize Pool Collected]],0)</f>
        <v>0</v>
      </c>
      <c r="Q33" t="str">
        <f t="shared" si="3"/>
        <v>No</v>
      </c>
    </row>
    <row r="34" spans="1:17" x14ac:dyDescent="0.25">
      <c r="A34" s="5">
        <v>45468</v>
      </c>
      <c r="B34" t="s">
        <v>17</v>
      </c>
      <c r="C34" t="s">
        <v>18</v>
      </c>
      <c r="D34" t="s">
        <v>27</v>
      </c>
      <c r="E34" t="s">
        <v>20</v>
      </c>
      <c r="F34" s="1">
        <v>15000</v>
      </c>
      <c r="G34" s="1">
        <v>300</v>
      </c>
      <c r="H34" s="1">
        <v>260</v>
      </c>
      <c r="I34" s="1">
        <v>40</v>
      </c>
      <c r="J34" s="2">
        <v>0.13300000000000001</v>
      </c>
      <c r="K34" s="3">
        <f t="shared" si="0"/>
        <v>57.692307692307693</v>
      </c>
      <c r="L34" s="4">
        <v>171</v>
      </c>
      <c r="M34" s="1">
        <f t="shared" si="1"/>
        <v>44460</v>
      </c>
      <c r="N34" s="1">
        <f>IF(Resorts_World[[#This Row],[Overlay]]="Yes",Resorts_World[[#This Row],[Guarantee]],Resorts_World[[#This Row],[Prize Pool Collected]])</f>
        <v>44460</v>
      </c>
      <c r="O34" s="1">
        <f t="shared" si="2"/>
        <v>6840</v>
      </c>
      <c r="P34" s="1">
        <f>IF(Resorts_World[[#This Row],[Overlay]]="Yes",Resorts_World[[#This Row],[Guarantee]]-Resorts_World[[#This Row],[Prize Pool Collected]],0)</f>
        <v>0</v>
      </c>
      <c r="Q34" t="str">
        <f t="shared" si="3"/>
        <v>No</v>
      </c>
    </row>
    <row r="35" spans="1:17" x14ac:dyDescent="0.25">
      <c r="A35" s="5">
        <v>45468</v>
      </c>
      <c r="B35" t="s">
        <v>17</v>
      </c>
      <c r="C35" t="s">
        <v>18</v>
      </c>
      <c r="D35" t="s">
        <v>21</v>
      </c>
      <c r="E35" t="s">
        <v>20</v>
      </c>
      <c r="F35" s="1">
        <v>5000</v>
      </c>
      <c r="G35" s="1">
        <v>200</v>
      </c>
      <c r="H35" s="1">
        <v>165</v>
      </c>
      <c r="I35" s="1">
        <v>35</v>
      </c>
      <c r="J35" s="2">
        <v>0.17499999999999999</v>
      </c>
      <c r="K35" s="3">
        <f t="shared" si="0"/>
        <v>30.303030303030305</v>
      </c>
      <c r="L35" s="4">
        <v>71</v>
      </c>
      <c r="M35" s="1">
        <f t="shared" si="1"/>
        <v>11715</v>
      </c>
      <c r="N35" s="1">
        <f>IF(Resorts_World[[#This Row],[Overlay]]="Yes",Resorts_World[[#This Row],[Guarantee]],Resorts_World[[#This Row],[Prize Pool Collected]])</f>
        <v>11715</v>
      </c>
      <c r="O35" s="1">
        <f t="shared" si="2"/>
        <v>2485</v>
      </c>
      <c r="P35" s="1">
        <f>IF(Resorts_World[[#This Row],[Overlay]]="Yes",Resorts_World[[#This Row],[Guarantee]]-Resorts_World[[#This Row],[Prize Pool Collected]],0)</f>
        <v>0</v>
      </c>
      <c r="Q35" t="str">
        <f t="shared" si="3"/>
        <v>No</v>
      </c>
    </row>
    <row r="36" spans="1:17" x14ac:dyDescent="0.25">
      <c r="A36" s="5">
        <v>45469</v>
      </c>
      <c r="B36" t="s">
        <v>17</v>
      </c>
      <c r="C36" t="s">
        <v>18</v>
      </c>
      <c r="D36" t="s">
        <v>27</v>
      </c>
      <c r="E36" t="s">
        <v>20</v>
      </c>
      <c r="F36" s="1">
        <v>15000</v>
      </c>
      <c r="G36" s="1">
        <v>300</v>
      </c>
      <c r="H36" s="1">
        <v>260</v>
      </c>
      <c r="I36" s="1">
        <v>40</v>
      </c>
      <c r="J36" s="2">
        <v>0.13300000000000001</v>
      </c>
      <c r="K36" s="3">
        <f t="shared" si="0"/>
        <v>57.692307692307693</v>
      </c>
      <c r="L36" s="4">
        <v>169</v>
      </c>
      <c r="M36" s="1">
        <f t="shared" si="1"/>
        <v>43940</v>
      </c>
      <c r="N36" s="1">
        <f>IF(Resorts_World[[#This Row],[Overlay]]="Yes",Resorts_World[[#This Row],[Guarantee]],Resorts_World[[#This Row],[Prize Pool Collected]])</f>
        <v>43940</v>
      </c>
      <c r="O36" s="1">
        <f t="shared" si="2"/>
        <v>6760</v>
      </c>
      <c r="P36" s="1">
        <f>IF(Resorts_World[[#This Row],[Overlay]]="Yes",Resorts_World[[#This Row],[Guarantee]]-Resorts_World[[#This Row],[Prize Pool Collected]],0)</f>
        <v>0</v>
      </c>
      <c r="Q36" t="str">
        <f t="shared" si="3"/>
        <v>No</v>
      </c>
    </row>
    <row r="37" spans="1:17" x14ac:dyDescent="0.25">
      <c r="A37" s="5">
        <v>45469</v>
      </c>
      <c r="B37" t="s">
        <v>17</v>
      </c>
      <c r="C37" t="s">
        <v>18</v>
      </c>
      <c r="D37" t="s">
        <v>21</v>
      </c>
      <c r="E37" t="s">
        <v>20</v>
      </c>
      <c r="F37" s="1">
        <v>5000</v>
      </c>
      <c r="G37" s="1">
        <v>200</v>
      </c>
      <c r="H37" s="1">
        <v>165</v>
      </c>
      <c r="I37" s="1">
        <v>35</v>
      </c>
      <c r="J37" s="2">
        <v>0.17499999999999999</v>
      </c>
      <c r="K37" s="3">
        <f t="shared" si="0"/>
        <v>30.303030303030305</v>
      </c>
      <c r="L37" s="4">
        <v>113</v>
      </c>
      <c r="M37" s="1">
        <f t="shared" si="1"/>
        <v>18645</v>
      </c>
      <c r="N37" s="1">
        <f>IF(Resorts_World[[#This Row],[Overlay]]="Yes",Resorts_World[[#This Row],[Guarantee]],Resorts_World[[#This Row],[Prize Pool Collected]])</f>
        <v>18645</v>
      </c>
      <c r="O37" s="1">
        <f t="shared" si="2"/>
        <v>3955</v>
      </c>
      <c r="P37" s="1">
        <f>IF(Resorts_World[[#This Row],[Overlay]]="Yes",Resorts_World[[#This Row],[Guarantee]]-Resorts_World[[#This Row],[Prize Pool Collected]],0)</f>
        <v>0</v>
      </c>
      <c r="Q37" t="str">
        <f t="shared" si="3"/>
        <v>No</v>
      </c>
    </row>
    <row r="38" spans="1:17" x14ac:dyDescent="0.25">
      <c r="A38" s="5">
        <v>45470</v>
      </c>
      <c r="B38" t="s">
        <v>17</v>
      </c>
      <c r="C38" t="s">
        <v>18</v>
      </c>
      <c r="D38" t="s">
        <v>23</v>
      </c>
      <c r="E38" t="s">
        <v>24</v>
      </c>
      <c r="F38" s="1">
        <v>100000</v>
      </c>
      <c r="G38" s="1">
        <v>400</v>
      </c>
      <c r="H38" s="1">
        <v>350</v>
      </c>
      <c r="I38" s="1">
        <v>50</v>
      </c>
      <c r="J38" s="2">
        <v>0.125</v>
      </c>
      <c r="K38" s="3">
        <f t="shared" si="0"/>
        <v>285.71428571428572</v>
      </c>
      <c r="L38" s="4">
        <v>467</v>
      </c>
      <c r="M38" s="1">
        <f t="shared" si="1"/>
        <v>163450</v>
      </c>
      <c r="N38" s="1">
        <f>IF(Resorts_World[[#This Row],[Overlay]]="Yes",Resorts_World[[#This Row],[Guarantee]],Resorts_World[[#This Row],[Prize Pool Collected]])</f>
        <v>163450</v>
      </c>
      <c r="O38" s="1">
        <f t="shared" si="2"/>
        <v>23350</v>
      </c>
      <c r="P38" s="1">
        <f>IF(Resorts_World[[#This Row],[Overlay]]="Yes",Resorts_World[[#This Row],[Guarantee]]-Resorts_World[[#This Row],[Prize Pool Collected]],0)</f>
        <v>0</v>
      </c>
      <c r="Q38" t="str">
        <f t="shared" si="3"/>
        <v>No</v>
      </c>
    </row>
    <row r="39" spans="1:17" x14ac:dyDescent="0.25">
      <c r="A39" s="5">
        <v>45470</v>
      </c>
      <c r="B39" t="s">
        <v>17</v>
      </c>
      <c r="C39" t="s">
        <v>18</v>
      </c>
      <c r="D39" t="s">
        <v>21</v>
      </c>
      <c r="E39" t="s">
        <v>20</v>
      </c>
      <c r="F39" s="1">
        <v>5000</v>
      </c>
      <c r="G39" s="1">
        <v>200</v>
      </c>
      <c r="H39" s="1">
        <v>165</v>
      </c>
      <c r="I39" s="1">
        <v>35</v>
      </c>
      <c r="J39" s="2">
        <v>0.17499999999999999</v>
      </c>
      <c r="K39" s="3">
        <f t="shared" si="0"/>
        <v>30.303030303030305</v>
      </c>
      <c r="L39" s="4">
        <v>108</v>
      </c>
      <c r="M39" s="1">
        <f t="shared" si="1"/>
        <v>17820</v>
      </c>
      <c r="N39" s="1">
        <f>IF(Resorts_World[[#This Row],[Overlay]]="Yes",Resorts_World[[#This Row],[Guarantee]],Resorts_World[[#This Row],[Prize Pool Collected]])</f>
        <v>17820</v>
      </c>
      <c r="O39" s="1">
        <f t="shared" si="2"/>
        <v>3780</v>
      </c>
      <c r="P39" s="1">
        <f>IF(Resorts_World[[#This Row],[Overlay]]="Yes",Resorts_World[[#This Row],[Guarantee]]-Resorts_World[[#This Row],[Prize Pool Collected]],0)</f>
        <v>0</v>
      </c>
      <c r="Q39" t="str">
        <f t="shared" si="3"/>
        <v>No</v>
      </c>
    </row>
    <row r="40" spans="1:17" x14ac:dyDescent="0.25">
      <c r="A40" s="5">
        <v>45473</v>
      </c>
      <c r="B40" t="s">
        <v>17</v>
      </c>
      <c r="C40" t="s">
        <v>18</v>
      </c>
      <c r="D40" t="s">
        <v>28</v>
      </c>
      <c r="E40" t="s">
        <v>20</v>
      </c>
      <c r="F40" s="1">
        <v>20000</v>
      </c>
      <c r="G40" s="1">
        <v>400</v>
      </c>
      <c r="H40" s="1">
        <v>350</v>
      </c>
      <c r="I40" s="1">
        <v>50</v>
      </c>
      <c r="J40" s="2">
        <v>0.125</v>
      </c>
      <c r="K40" s="3">
        <f t="shared" si="0"/>
        <v>57.142857142857146</v>
      </c>
      <c r="L40" s="4">
        <v>123</v>
      </c>
      <c r="M40" s="1">
        <f t="shared" si="1"/>
        <v>43050</v>
      </c>
      <c r="N40" s="1">
        <f>IF(Resorts_World[[#This Row],[Overlay]]="Yes",Resorts_World[[#This Row],[Guarantee]],Resorts_World[[#This Row],[Prize Pool Collected]])</f>
        <v>43050</v>
      </c>
      <c r="O40" s="1">
        <f t="shared" si="2"/>
        <v>6150</v>
      </c>
      <c r="P40" s="1">
        <f>IF(Resorts_World[[#This Row],[Overlay]]="Yes",Resorts_World[[#This Row],[Guarantee]]-Resorts_World[[#This Row],[Prize Pool Collected]],0)</f>
        <v>0</v>
      </c>
      <c r="Q40" t="str">
        <f t="shared" si="3"/>
        <v>No</v>
      </c>
    </row>
    <row r="41" spans="1:17" x14ac:dyDescent="0.25">
      <c r="A41" s="5">
        <v>45473</v>
      </c>
      <c r="B41" t="s">
        <v>17</v>
      </c>
      <c r="C41" t="s">
        <v>18</v>
      </c>
      <c r="D41" t="s">
        <v>21</v>
      </c>
      <c r="E41" t="s">
        <v>20</v>
      </c>
      <c r="F41" s="1">
        <v>5000</v>
      </c>
      <c r="G41" s="1">
        <v>200</v>
      </c>
      <c r="H41" s="1">
        <v>165</v>
      </c>
      <c r="I41" s="1">
        <v>35</v>
      </c>
      <c r="J41" s="2">
        <v>0.17499999999999999</v>
      </c>
      <c r="K41" s="3">
        <f t="shared" si="0"/>
        <v>30.303030303030305</v>
      </c>
      <c r="L41" s="4">
        <v>96</v>
      </c>
      <c r="M41" s="1">
        <f t="shared" si="1"/>
        <v>15840</v>
      </c>
      <c r="N41" s="1">
        <f>IF(Resorts_World[[#This Row],[Overlay]]="Yes",Resorts_World[[#This Row],[Guarantee]],Resorts_World[[#This Row],[Prize Pool Collected]])</f>
        <v>15840</v>
      </c>
      <c r="O41" s="1">
        <f t="shared" si="2"/>
        <v>3360</v>
      </c>
      <c r="P41" s="1">
        <f>IF(Resorts_World[[#This Row],[Overlay]]="Yes",Resorts_World[[#This Row],[Guarantee]]-Resorts_World[[#This Row],[Prize Pool Collected]],0)</f>
        <v>0</v>
      </c>
      <c r="Q41" t="str">
        <f t="shared" si="3"/>
        <v>No</v>
      </c>
    </row>
    <row r="42" spans="1:17" x14ac:dyDescent="0.25">
      <c r="A42" s="5">
        <v>45474</v>
      </c>
      <c r="B42" t="s">
        <v>17</v>
      </c>
      <c r="C42" t="s">
        <v>18</v>
      </c>
      <c r="D42" t="s">
        <v>27</v>
      </c>
      <c r="E42" t="s">
        <v>20</v>
      </c>
      <c r="F42" s="1">
        <v>15000</v>
      </c>
      <c r="G42" s="1">
        <v>300</v>
      </c>
      <c r="H42" s="1">
        <v>260</v>
      </c>
      <c r="I42" s="1">
        <v>40</v>
      </c>
      <c r="J42" s="2">
        <v>0.13300000000000001</v>
      </c>
      <c r="K42" s="3">
        <f t="shared" si="0"/>
        <v>57.692307692307693</v>
      </c>
      <c r="L42" s="4">
        <v>159</v>
      </c>
      <c r="M42" s="1">
        <f t="shared" si="1"/>
        <v>41340</v>
      </c>
      <c r="N42" s="1">
        <f>IF(Resorts_World[[#This Row],[Overlay]]="Yes",Resorts_World[[#This Row],[Guarantee]],Resorts_World[[#This Row],[Prize Pool Collected]])</f>
        <v>41340</v>
      </c>
      <c r="O42" s="1">
        <f t="shared" si="2"/>
        <v>6360</v>
      </c>
      <c r="P42" s="1">
        <f>IF(Resorts_World[[#This Row],[Overlay]]="Yes",Resorts_World[[#This Row],[Guarantee]]-Resorts_World[[#This Row],[Prize Pool Collected]],0)</f>
        <v>0</v>
      </c>
      <c r="Q42" t="str">
        <f t="shared" si="3"/>
        <v>No</v>
      </c>
    </row>
    <row r="43" spans="1:17" x14ac:dyDescent="0.25">
      <c r="A43" s="5">
        <v>45474</v>
      </c>
      <c r="B43" t="s">
        <v>17</v>
      </c>
      <c r="C43" t="s">
        <v>18</v>
      </c>
      <c r="D43" t="s">
        <v>21</v>
      </c>
      <c r="E43" t="s">
        <v>20</v>
      </c>
      <c r="F43" s="1">
        <v>5000</v>
      </c>
      <c r="G43" s="1">
        <v>200</v>
      </c>
      <c r="H43" s="1">
        <v>165</v>
      </c>
      <c r="I43" s="1">
        <v>35</v>
      </c>
      <c r="J43" s="2">
        <v>0.17499999999999999</v>
      </c>
      <c r="K43" s="3">
        <f t="shared" si="0"/>
        <v>30.303030303030305</v>
      </c>
      <c r="L43" s="4">
        <v>117</v>
      </c>
      <c r="M43" s="1">
        <f t="shared" si="1"/>
        <v>19305</v>
      </c>
      <c r="N43" s="1">
        <f>IF(Resorts_World[[#This Row],[Overlay]]="Yes",Resorts_World[[#This Row],[Guarantee]],Resorts_World[[#This Row],[Prize Pool Collected]])</f>
        <v>19305</v>
      </c>
      <c r="O43" s="1">
        <f t="shared" si="2"/>
        <v>4095</v>
      </c>
      <c r="P43" s="1">
        <f>IF(Resorts_World[[#This Row],[Overlay]]="Yes",Resorts_World[[#This Row],[Guarantee]]-Resorts_World[[#This Row],[Prize Pool Collected]],0)</f>
        <v>0</v>
      </c>
      <c r="Q43" t="str">
        <f t="shared" si="3"/>
        <v>No</v>
      </c>
    </row>
    <row r="44" spans="1:17" x14ac:dyDescent="0.25">
      <c r="A44" s="5">
        <v>45475</v>
      </c>
      <c r="B44" t="s">
        <v>17</v>
      </c>
      <c r="C44" t="s">
        <v>18</v>
      </c>
      <c r="D44" t="s">
        <v>27</v>
      </c>
      <c r="E44" t="s">
        <v>20</v>
      </c>
      <c r="F44" s="1">
        <v>15000</v>
      </c>
      <c r="G44" s="1">
        <v>300</v>
      </c>
      <c r="H44" s="1">
        <v>260</v>
      </c>
      <c r="I44" s="1">
        <v>40</v>
      </c>
      <c r="J44" s="2">
        <v>0.13300000000000001</v>
      </c>
      <c r="K44" s="3">
        <f t="shared" si="0"/>
        <v>57.692307692307693</v>
      </c>
      <c r="L44" s="4">
        <v>172</v>
      </c>
      <c r="M44" s="1">
        <f t="shared" si="1"/>
        <v>44720</v>
      </c>
      <c r="N44" s="1">
        <f>IF(Resorts_World[[#This Row],[Overlay]]="Yes",Resorts_World[[#This Row],[Guarantee]],Resorts_World[[#This Row],[Prize Pool Collected]])</f>
        <v>44720</v>
      </c>
      <c r="O44" s="1">
        <f t="shared" si="2"/>
        <v>6880</v>
      </c>
      <c r="P44" s="1">
        <f>IF(Resorts_World[[#This Row],[Overlay]]="Yes",Resorts_World[[#This Row],[Guarantee]]-Resorts_World[[#This Row],[Prize Pool Collected]],0)</f>
        <v>0</v>
      </c>
      <c r="Q44" t="str">
        <f t="shared" si="3"/>
        <v>No</v>
      </c>
    </row>
    <row r="45" spans="1:17" x14ac:dyDescent="0.25">
      <c r="A45" s="5">
        <v>45475</v>
      </c>
      <c r="B45" t="s">
        <v>17</v>
      </c>
      <c r="C45" t="s">
        <v>18</v>
      </c>
      <c r="D45" t="s">
        <v>21</v>
      </c>
      <c r="E45" t="s">
        <v>20</v>
      </c>
      <c r="F45" s="1">
        <v>5000</v>
      </c>
      <c r="G45" s="1">
        <v>200</v>
      </c>
      <c r="H45" s="1">
        <v>165</v>
      </c>
      <c r="I45" s="1">
        <v>35</v>
      </c>
      <c r="J45" s="2">
        <v>0.17499999999999999</v>
      </c>
      <c r="K45" s="3">
        <f t="shared" si="0"/>
        <v>30.303030303030305</v>
      </c>
      <c r="L45" s="4">
        <v>137</v>
      </c>
      <c r="M45" s="1">
        <f t="shared" si="1"/>
        <v>22605</v>
      </c>
      <c r="N45" s="1">
        <f>IF(Resorts_World[[#This Row],[Overlay]]="Yes",Resorts_World[[#This Row],[Guarantee]],Resorts_World[[#This Row],[Prize Pool Collected]])</f>
        <v>22605</v>
      </c>
      <c r="O45" s="1">
        <f t="shared" si="2"/>
        <v>4795</v>
      </c>
      <c r="P45" s="1">
        <f>IF(Resorts_World[[#This Row],[Overlay]]="Yes",Resorts_World[[#This Row],[Guarantee]]-Resorts_World[[#This Row],[Prize Pool Collected]],0)</f>
        <v>0</v>
      </c>
      <c r="Q45" t="str">
        <f t="shared" si="3"/>
        <v>No</v>
      </c>
    </row>
    <row r="46" spans="1:17" x14ac:dyDescent="0.25">
      <c r="A46" s="5">
        <v>45476</v>
      </c>
      <c r="B46" t="s">
        <v>17</v>
      </c>
      <c r="C46" t="s">
        <v>18</v>
      </c>
      <c r="D46" t="s">
        <v>27</v>
      </c>
      <c r="E46" t="s">
        <v>20</v>
      </c>
      <c r="F46" s="1">
        <v>15000</v>
      </c>
      <c r="G46" s="1">
        <v>300</v>
      </c>
      <c r="H46" s="1">
        <v>260</v>
      </c>
      <c r="I46" s="1">
        <v>40</v>
      </c>
      <c r="J46" s="2">
        <v>0.13300000000000001</v>
      </c>
      <c r="K46" s="3">
        <f t="shared" si="0"/>
        <v>57.692307692307693</v>
      </c>
      <c r="L46" s="4">
        <v>296</v>
      </c>
      <c r="M46" s="1">
        <f t="shared" si="1"/>
        <v>76960</v>
      </c>
      <c r="N46" s="1">
        <f>IF(Resorts_World[[#This Row],[Overlay]]="Yes",Resorts_World[[#This Row],[Guarantee]],Resorts_World[[#This Row],[Prize Pool Collected]])</f>
        <v>76960</v>
      </c>
      <c r="O46" s="1">
        <f t="shared" si="2"/>
        <v>11840</v>
      </c>
      <c r="P46" s="1">
        <f>IF(Resorts_World[[#This Row],[Overlay]]="Yes",Resorts_World[[#This Row],[Guarantee]]-Resorts_World[[#This Row],[Prize Pool Collected]],0)</f>
        <v>0</v>
      </c>
      <c r="Q46" t="str">
        <f t="shared" si="3"/>
        <v>No</v>
      </c>
    </row>
    <row r="47" spans="1:17" x14ac:dyDescent="0.25">
      <c r="A47" s="5">
        <v>45476</v>
      </c>
      <c r="B47" t="s">
        <v>17</v>
      </c>
      <c r="C47" t="s">
        <v>18</v>
      </c>
      <c r="D47" t="s">
        <v>21</v>
      </c>
      <c r="E47" t="s">
        <v>20</v>
      </c>
      <c r="F47" s="1">
        <v>5000</v>
      </c>
      <c r="G47" s="1">
        <v>200</v>
      </c>
      <c r="H47" s="1">
        <v>165</v>
      </c>
      <c r="I47" s="1">
        <v>35</v>
      </c>
      <c r="J47" s="2">
        <v>0.17499999999999999</v>
      </c>
      <c r="K47" s="3">
        <f t="shared" si="0"/>
        <v>30.303030303030305</v>
      </c>
      <c r="L47" s="4">
        <v>154</v>
      </c>
      <c r="M47" s="1">
        <f t="shared" si="1"/>
        <v>25410</v>
      </c>
      <c r="N47" s="1">
        <f>IF(Resorts_World[[#This Row],[Overlay]]="Yes",Resorts_World[[#This Row],[Guarantee]],Resorts_World[[#This Row],[Prize Pool Collected]])</f>
        <v>25410</v>
      </c>
      <c r="O47" s="1">
        <f t="shared" si="2"/>
        <v>5390</v>
      </c>
      <c r="P47" s="1">
        <f>IF(Resorts_World[[#This Row],[Overlay]]="Yes",Resorts_World[[#This Row],[Guarantee]]-Resorts_World[[#This Row],[Prize Pool Collected]],0)</f>
        <v>0</v>
      </c>
      <c r="Q47" t="str">
        <f t="shared" si="3"/>
        <v>No</v>
      </c>
    </row>
    <row r="48" spans="1:17" x14ac:dyDescent="0.25">
      <c r="A48" s="5">
        <v>45477</v>
      </c>
      <c r="B48" t="s">
        <v>17</v>
      </c>
      <c r="C48" t="s">
        <v>18</v>
      </c>
      <c r="D48" t="s">
        <v>27</v>
      </c>
      <c r="E48" t="s">
        <v>20</v>
      </c>
      <c r="F48" s="1">
        <v>15000</v>
      </c>
      <c r="G48" s="1">
        <v>300</v>
      </c>
      <c r="H48" s="1">
        <v>260</v>
      </c>
      <c r="I48" s="1">
        <v>40</v>
      </c>
      <c r="J48" s="2">
        <v>0.13300000000000001</v>
      </c>
      <c r="K48" s="3">
        <f t="shared" si="0"/>
        <v>57.692307692307693</v>
      </c>
      <c r="L48" s="4">
        <v>186</v>
      </c>
      <c r="M48" s="1">
        <f t="shared" si="1"/>
        <v>48360</v>
      </c>
      <c r="N48" s="1">
        <f>IF(Resorts_World[[#This Row],[Overlay]]="Yes",Resorts_World[[#This Row],[Guarantee]],Resorts_World[[#This Row],[Prize Pool Collected]])</f>
        <v>48360</v>
      </c>
      <c r="O48" s="1">
        <f t="shared" si="2"/>
        <v>7440</v>
      </c>
      <c r="P48" s="1">
        <f>IF(Resorts_World[[#This Row],[Overlay]]="Yes",Resorts_World[[#This Row],[Guarantee]]-Resorts_World[[#This Row],[Prize Pool Collected]],0)</f>
        <v>0</v>
      </c>
      <c r="Q48" t="str">
        <f t="shared" si="3"/>
        <v>No</v>
      </c>
    </row>
    <row r="49" spans="1:17" x14ac:dyDescent="0.25">
      <c r="A49" s="5">
        <v>45477</v>
      </c>
      <c r="B49" t="s">
        <v>17</v>
      </c>
      <c r="C49" t="s">
        <v>18</v>
      </c>
      <c r="D49" t="s">
        <v>21</v>
      </c>
      <c r="E49" t="s">
        <v>20</v>
      </c>
      <c r="F49" s="1">
        <v>5000</v>
      </c>
      <c r="G49" s="1">
        <v>200</v>
      </c>
      <c r="H49" s="1">
        <v>165</v>
      </c>
      <c r="I49" s="1">
        <v>35</v>
      </c>
      <c r="J49" s="2">
        <v>0.17499999999999999</v>
      </c>
      <c r="K49" s="3">
        <f t="shared" si="0"/>
        <v>30.303030303030305</v>
      </c>
      <c r="L49" s="4">
        <v>119</v>
      </c>
      <c r="M49" s="1">
        <f t="shared" si="1"/>
        <v>19635</v>
      </c>
      <c r="N49" s="1">
        <f>IF(Resorts_World[[#This Row],[Overlay]]="Yes",Resorts_World[[#This Row],[Guarantee]],Resorts_World[[#This Row],[Prize Pool Collected]])</f>
        <v>19635</v>
      </c>
      <c r="O49" s="1">
        <f t="shared" si="2"/>
        <v>4165</v>
      </c>
      <c r="P49" s="1">
        <f>IF(Resorts_World[[#This Row],[Overlay]]="Yes",Resorts_World[[#This Row],[Guarantee]]-Resorts_World[[#This Row],[Prize Pool Collected]],0)</f>
        <v>0</v>
      </c>
      <c r="Q49" t="str">
        <f t="shared" si="3"/>
        <v>No</v>
      </c>
    </row>
    <row r="50" spans="1:17" x14ac:dyDescent="0.25">
      <c r="A50" s="5">
        <v>45478</v>
      </c>
      <c r="B50" t="s">
        <v>17</v>
      </c>
      <c r="C50" t="s">
        <v>18</v>
      </c>
      <c r="D50" t="s">
        <v>27</v>
      </c>
      <c r="E50" t="s">
        <v>20</v>
      </c>
      <c r="F50" s="1">
        <v>15000</v>
      </c>
      <c r="G50" s="1">
        <v>300</v>
      </c>
      <c r="H50" s="1">
        <v>260</v>
      </c>
      <c r="I50" s="1">
        <v>40</v>
      </c>
      <c r="J50" s="2">
        <v>0.13300000000000001</v>
      </c>
      <c r="K50" s="3">
        <f t="shared" si="0"/>
        <v>57.692307692307693</v>
      </c>
      <c r="L50" s="4">
        <v>186</v>
      </c>
      <c r="M50" s="1">
        <f t="shared" si="1"/>
        <v>48360</v>
      </c>
      <c r="N50" s="1">
        <f>IF(Resorts_World[[#This Row],[Overlay]]="Yes",Resorts_World[[#This Row],[Guarantee]],Resorts_World[[#This Row],[Prize Pool Collected]])</f>
        <v>48360</v>
      </c>
      <c r="O50" s="1">
        <f t="shared" si="2"/>
        <v>7440</v>
      </c>
      <c r="P50" s="1">
        <f>IF(Resorts_World[[#This Row],[Overlay]]="Yes",Resorts_World[[#This Row],[Guarantee]]-Resorts_World[[#This Row],[Prize Pool Collected]],0)</f>
        <v>0</v>
      </c>
      <c r="Q50" t="str">
        <f t="shared" si="3"/>
        <v>No</v>
      </c>
    </row>
    <row r="51" spans="1:17" x14ac:dyDescent="0.25">
      <c r="A51" s="5">
        <v>45478</v>
      </c>
      <c r="B51" t="s">
        <v>17</v>
      </c>
      <c r="C51" t="s">
        <v>18</v>
      </c>
      <c r="D51" t="s">
        <v>21</v>
      </c>
      <c r="E51" t="s">
        <v>20</v>
      </c>
      <c r="F51" s="1">
        <v>5000</v>
      </c>
      <c r="G51" s="1">
        <v>200</v>
      </c>
      <c r="H51" s="1">
        <v>165</v>
      </c>
      <c r="I51" s="1">
        <v>35</v>
      </c>
      <c r="J51" s="2">
        <v>0.17499999999999999</v>
      </c>
      <c r="K51" s="3">
        <f t="shared" si="0"/>
        <v>30.303030303030305</v>
      </c>
      <c r="L51" s="4">
        <v>119</v>
      </c>
      <c r="M51" s="1">
        <f t="shared" si="1"/>
        <v>19635</v>
      </c>
      <c r="N51" s="1">
        <f>IF(Resorts_World[[#This Row],[Overlay]]="Yes",Resorts_World[[#This Row],[Guarantee]],Resorts_World[[#This Row],[Prize Pool Collected]])</f>
        <v>19635</v>
      </c>
      <c r="O51" s="1">
        <f t="shared" si="2"/>
        <v>4165</v>
      </c>
      <c r="P51" s="1">
        <f>IF(Resorts_World[[#This Row],[Overlay]]="Yes",Resorts_World[[#This Row],[Guarantee]]-Resorts_World[[#This Row],[Prize Pool Collected]],0)</f>
        <v>0</v>
      </c>
      <c r="Q51" t="str">
        <f t="shared" si="3"/>
        <v>No</v>
      </c>
    </row>
    <row r="52" spans="1:17" x14ac:dyDescent="0.25">
      <c r="A52" s="5">
        <v>45479</v>
      </c>
      <c r="B52" t="s">
        <v>17</v>
      </c>
      <c r="C52" t="s">
        <v>18</v>
      </c>
      <c r="D52" t="s">
        <v>27</v>
      </c>
      <c r="E52" t="s">
        <v>20</v>
      </c>
      <c r="F52" s="1">
        <v>15000</v>
      </c>
      <c r="G52" s="1">
        <v>300</v>
      </c>
      <c r="H52" s="1">
        <v>260</v>
      </c>
      <c r="I52" s="1">
        <v>40</v>
      </c>
      <c r="J52" s="2">
        <v>0.13300000000000001</v>
      </c>
      <c r="K52" s="3">
        <f t="shared" si="0"/>
        <v>57.692307692307693</v>
      </c>
      <c r="L52" s="4">
        <v>198</v>
      </c>
      <c r="M52" s="1">
        <f t="shared" si="1"/>
        <v>51480</v>
      </c>
      <c r="N52" s="1">
        <f>IF(Resorts_World[[#This Row],[Overlay]]="Yes",Resorts_World[[#This Row],[Guarantee]],Resorts_World[[#This Row],[Prize Pool Collected]])</f>
        <v>51480</v>
      </c>
      <c r="O52" s="1">
        <f t="shared" si="2"/>
        <v>7920</v>
      </c>
      <c r="P52" s="1">
        <f>IF(Resorts_World[[#This Row],[Overlay]]="Yes",Resorts_World[[#This Row],[Guarantee]]-Resorts_World[[#This Row],[Prize Pool Collected]],0)</f>
        <v>0</v>
      </c>
      <c r="Q52" t="str">
        <f t="shared" si="3"/>
        <v>No</v>
      </c>
    </row>
    <row r="53" spans="1:17" x14ac:dyDescent="0.25">
      <c r="A53" s="5">
        <v>45479</v>
      </c>
      <c r="B53" t="s">
        <v>17</v>
      </c>
      <c r="C53" t="s">
        <v>18</v>
      </c>
      <c r="D53" t="s">
        <v>21</v>
      </c>
      <c r="E53" t="s">
        <v>20</v>
      </c>
      <c r="F53" s="1">
        <v>5000</v>
      </c>
      <c r="G53" s="1">
        <v>200</v>
      </c>
      <c r="H53" s="1">
        <v>165</v>
      </c>
      <c r="I53" s="1">
        <v>35</v>
      </c>
      <c r="J53" s="2">
        <v>0.17499999999999999</v>
      </c>
      <c r="K53" s="3">
        <f t="shared" si="0"/>
        <v>30.303030303030305</v>
      </c>
      <c r="L53" s="4">
        <v>108</v>
      </c>
      <c r="M53" s="1">
        <f t="shared" si="1"/>
        <v>17820</v>
      </c>
      <c r="N53" s="1">
        <f>IF(Resorts_World[[#This Row],[Overlay]]="Yes",Resorts_World[[#This Row],[Guarantee]],Resorts_World[[#This Row],[Prize Pool Collected]])</f>
        <v>17820</v>
      </c>
      <c r="O53" s="1">
        <f t="shared" si="2"/>
        <v>3780</v>
      </c>
      <c r="P53" s="1">
        <f>IF(Resorts_World[[#This Row],[Overlay]]="Yes",Resorts_World[[#This Row],[Guarantee]]-Resorts_World[[#This Row],[Prize Pool Collected]],0)</f>
        <v>0</v>
      </c>
      <c r="Q53" t="str">
        <f t="shared" si="3"/>
        <v>No</v>
      </c>
    </row>
    <row r="54" spans="1:17" x14ac:dyDescent="0.25">
      <c r="A54" s="5">
        <v>45480</v>
      </c>
      <c r="B54" t="s">
        <v>17</v>
      </c>
      <c r="C54" t="s">
        <v>18</v>
      </c>
      <c r="D54" t="s">
        <v>27</v>
      </c>
      <c r="E54" t="s">
        <v>20</v>
      </c>
      <c r="F54" s="1">
        <v>15000</v>
      </c>
      <c r="G54" s="1">
        <v>300</v>
      </c>
      <c r="H54" s="1">
        <v>260</v>
      </c>
      <c r="I54" s="1">
        <v>40</v>
      </c>
      <c r="J54" s="2">
        <v>0.13300000000000001</v>
      </c>
      <c r="K54" s="3">
        <f t="shared" si="0"/>
        <v>57.692307692307693</v>
      </c>
      <c r="L54" s="4">
        <v>114</v>
      </c>
      <c r="M54" s="1">
        <f t="shared" si="1"/>
        <v>29640</v>
      </c>
      <c r="N54" s="1">
        <f>IF(Resorts_World[[#This Row],[Overlay]]="Yes",Resorts_World[[#This Row],[Guarantee]],Resorts_World[[#This Row],[Prize Pool Collected]])</f>
        <v>29640</v>
      </c>
      <c r="O54" s="1">
        <f t="shared" si="2"/>
        <v>4560</v>
      </c>
      <c r="P54" s="1">
        <f>IF(Resorts_World[[#This Row],[Overlay]]="Yes",Resorts_World[[#This Row],[Guarantee]]-Resorts_World[[#This Row],[Prize Pool Collected]],0)</f>
        <v>0</v>
      </c>
      <c r="Q54" t="str">
        <f t="shared" si="3"/>
        <v>No</v>
      </c>
    </row>
    <row r="55" spans="1:17" x14ac:dyDescent="0.25">
      <c r="A55" s="5">
        <v>45480</v>
      </c>
      <c r="B55" t="s">
        <v>17</v>
      </c>
      <c r="C55" t="s">
        <v>18</v>
      </c>
      <c r="D55" t="s">
        <v>21</v>
      </c>
      <c r="E55" t="s">
        <v>20</v>
      </c>
      <c r="F55" s="1">
        <v>5000</v>
      </c>
      <c r="G55" s="1">
        <v>200</v>
      </c>
      <c r="H55" s="1">
        <v>165</v>
      </c>
      <c r="I55" s="1">
        <v>35</v>
      </c>
      <c r="J55" s="2">
        <v>0.17499999999999999</v>
      </c>
      <c r="K55" s="3">
        <f t="shared" si="0"/>
        <v>30.303030303030305</v>
      </c>
      <c r="L55" s="4">
        <v>92</v>
      </c>
      <c r="M55" s="1">
        <f t="shared" si="1"/>
        <v>15180</v>
      </c>
      <c r="N55" s="1">
        <f>IF(Resorts_World[[#This Row],[Overlay]]="Yes",Resorts_World[[#This Row],[Guarantee]],Resorts_World[[#This Row],[Prize Pool Collected]])</f>
        <v>15180</v>
      </c>
      <c r="O55" s="1">
        <f t="shared" si="2"/>
        <v>3220</v>
      </c>
      <c r="P55" s="1">
        <f>IF(Resorts_World[[#This Row],[Overlay]]="Yes",Resorts_World[[#This Row],[Guarantee]]-Resorts_World[[#This Row],[Prize Pool Collected]],0)</f>
        <v>0</v>
      </c>
      <c r="Q55" t="str">
        <f t="shared" si="3"/>
        <v>No</v>
      </c>
    </row>
    <row r="56" spans="1:17" x14ac:dyDescent="0.25">
      <c r="A56" s="5">
        <v>45481</v>
      </c>
      <c r="B56" t="s">
        <v>17</v>
      </c>
      <c r="C56" t="s">
        <v>18</v>
      </c>
      <c r="D56" t="s">
        <v>27</v>
      </c>
      <c r="E56" t="s">
        <v>20</v>
      </c>
      <c r="F56" s="1">
        <v>15000</v>
      </c>
      <c r="G56" s="1">
        <v>300</v>
      </c>
      <c r="H56" s="1">
        <v>260</v>
      </c>
      <c r="I56" s="1">
        <v>40</v>
      </c>
      <c r="J56" s="2">
        <v>0.13300000000000001</v>
      </c>
      <c r="K56" s="3">
        <f t="shared" si="0"/>
        <v>57.692307692307693</v>
      </c>
      <c r="L56" s="4">
        <v>94</v>
      </c>
      <c r="M56" s="1">
        <f t="shared" si="1"/>
        <v>24440</v>
      </c>
      <c r="N56" s="1">
        <f>IF(Resorts_World[[#This Row],[Overlay]]="Yes",Resorts_World[[#This Row],[Guarantee]],Resorts_World[[#This Row],[Prize Pool Collected]])</f>
        <v>24440</v>
      </c>
      <c r="O56" s="1">
        <f t="shared" si="2"/>
        <v>3760</v>
      </c>
      <c r="P56" s="1">
        <f>IF(Resorts_World[[#This Row],[Overlay]]="Yes",Resorts_World[[#This Row],[Guarantee]]-Resorts_World[[#This Row],[Prize Pool Collected]],0)</f>
        <v>0</v>
      </c>
      <c r="Q56" t="str">
        <f t="shared" si="3"/>
        <v>No</v>
      </c>
    </row>
    <row r="57" spans="1:17" x14ac:dyDescent="0.25">
      <c r="A57" s="5">
        <v>45481</v>
      </c>
      <c r="B57" t="s">
        <v>17</v>
      </c>
      <c r="C57" t="s">
        <v>18</v>
      </c>
      <c r="D57" t="s">
        <v>21</v>
      </c>
      <c r="E57" t="s">
        <v>20</v>
      </c>
      <c r="F57" s="1">
        <v>5000</v>
      </c>
      <c r="G57" s="1">
        <v>200</v>
      </c>
      <c r="H57" s="1">
        <v>165</v>
      </c>
      <c r="I57" s="1">
        <v>35</v>
      </c>
      <c r="J57" s="2">
        <v>0.17499999999999999</v>
      </c>
      <c r="K57" s="3">
        <f t="shared" si="0"/>
        <v>30.303030303030305</v>
      </c>
      <c r="L57" s="4">
        <v>86</v>
      </c>
      <c r="M57" s="1">
        <f t="shared" si="1"/>
        <v>14190</v>
      </c>
      <c r="N57" s="1">
        <f>IF(Resorts_World[[#This Row],[Overlay]]="Yes",Resorts_World[[#This Row],[Guarantee]],Resorts_World[[#This Row],[Prize Pool Collected]])</f>
        <v>14190</v>
      </c>
      <c r="O57" s="1">
        <f t="shared" si="2"/>
        <v>3010</v>
      </c>
      <c r="P57" s="1">
        <f>IF(Resorts_World[[#This Row],[Overlay]]="Yes",Resorts_World[[#This Row],[Guarantee]]-Resorts_World[[#This Row],[Prize Pool Collected]],0)</f>
        <v>0</v>
      </c>
      <c r="Q57" t="str">
        <f t="shared" si="3"/>
        <v>No</v>
      </c>
    </row>
    <row r="58" spans="1:17" x14ac:dyDescent="0.25">
      <c r="A58" s="5">
        <v>45482</v>
      </c>
      <c r="B58" t="s">
        <v>17</v>
      </c>
      <c r="C58" t="s">
        <v>18</v>
      </c>
      <c r="D58" t="s">
        <v>19</v>
      </c>
      <c r="E58" t="s">
        <v>20</v>
      </c>
      <c r="F58" s="1">
        <v>10000</v>
      </c>
      <c r="G58" s="1">
        <v>200</v>
      </c>
      <c r="H58" s="1">
        <v>165</v>
      </c>
      <c r="I58" s="1">
        <v>35</v>
      </c>
      <c r="J58" s="2">
        <v>0.17499999999999999</v>
      </c>
      <c r="K58" s="3">
        <f t="shared" si="0"/>
        <v>60.606060606060609</v>
      </c>
      <c r="L58" s="4">
        <v>210</v>
      </c>
      <c r="M58" s="1">
        <f t="shared" si="1"/>
        <v>34650</v>
      </c>
      <c r="N58" s="1">
        <f>IF(Resorts_World[[#This Row],[Overlay]]="Yes",Resorts_World[[#This Row],[Guarantee]],Resorts_World[[#This Row],[Prize Pool Collected]])</f>
        <v>34650</v>
      </c>
      <c r="O58" s="1">
        <f t="shared" si="2"/>
        <v>7350</v>
      </c>
      <c r="P58" s="1">
        <f>IF(Resorts_World[[#This Row],[Overlay]]="Yes",Resorts_World[[#This Row],[Guarantee]]-Resorts_World[[#This Row],[Prize Pool Collected]],0)</f>
        <v>0</v>
      </c>
      <c r="Q58" t="str">
        <f t="shared" si="3"/>
        <v>No</v>
      </c>
    </row>
    <row r="59" spans="1:17" x14ac:dyDescent="0.25">
      <c r="A59" s="5">
        <v>45482</v>
      </c>
      <c r="B59" t="s">
        <v>17</v>
      </c>
      <c r="C59" t="s">
        <v>18</v>
      </c>
      <c r="D59" t="s">
        <v>21</v>
      </c>
      <c r="E59" t="s">
        <v>20</v>
      </c>
      <c r="F59" s="1">
        <v>5000</v>
      </c>
      <c r="G59" s="1">
        <v>200</v>
      </c>
      <c r="H59" s="1">
        <v>165</v>
      </c>
      <c r="I59" s="1">
        <v>35</v>
      </c>
      <c r="J59" s="2">
        <v>0.17499999999999999</v>
      </c>
      <c r="K59" s="3">
        <f t="shared" si="0"/>
        <v>30.303030303030305</v>
      </c>
      <c r="L59" s="4">
        <v>130</v>
      </c>
      <c r="M59" s="1">
        <f t="shared" si="1"/>
        <v>21450</v>
      </c>
      <c r="N59" s="1">
        <f>IF(Resorts_World[[#This Row],[Overlay]]="Yes",Resorts_World[[#This Row],[Guarantee]],Resorts_World[[#This Row],[Prize Pool Collected]])</f>
        <v>21450</v>
      </c>
      <c r="O59" s="1">
        <f t="shared" si="2"/>
        <v>4550</v>
      </c>
      <c r="P59" s="1">
        <f>IF(Resorts_World[[#This Row],[Overlay]]="Yes",Resorts_World[[#This Row],[Guarantee]]-Resorts_World[[#This Row],[Prize Pool Collected]],0)</f>
        <v>0</v>
      </c>
      <c r="Q59" t="str">
        <f t="shared" si="3"/>
        <v>No</v>
      </c>
    </row>
    <row r="60" spans="1:17" x14ac:dyDescent="0.25">
      <c r="A60" s="5">
        <v>45483</v>
      </c>
      <c r="B60" t="s">
        <v>17</v>
      </c>
      <c r="C60" t="s">
        <v>18</v>
      </c>
      <c r="D60" t="s">
        <v>19</v>
      </c>
      <c r="E60" t="s">
        <v>20</v>
      </c>
      <c r="F60" s="1">
        <v>10000</v>
      </c>
      <c r="G60" s="1">
        <v>200</v>
      </c>
      <c r="H60" s="1">
        <v>165</v>
      </c>
      <c r="I60" s="1">
        <v>35</v>
      </c>
      <c r="J60" s="2">
        <v>0.17499999999999999</v>
      </c>
      <c r="K60" s="3">
        <f t="shared" si="0"/>
        <v>60.606060606060609</v>
      </c>
      <c r="L60" s="4">
        <v>132</v>
      </c>
      <c r="M60" s="1">
        <f t="shared" si="1"/>
        <v>21780</v>
      </c>
      <c r="N60" s="1">
        <f>IF(Resorts_World[[#This Row],[Overlay]]="Yes",Resorts_World[[#This Row],[Guarantee]],Resorts_World[[#This Row],[Prize Pool Collected]])</f>
        <v>21780</v>
      </c>
      <c r="O60" s="1">
        <f t="shared" si="2"/>
        <v>4620</v>
      </c>
      <c r="P60" s="1">
        <f>IF(Resorts_World[[#This Row],[Overlay]]="Yes",Resorts_World[[#This Row],[Guarantee]]-Resorts_World[[#This Row],[Prize Pool Collected]],0)</f>
        <v>0</v>
      </c>
      <c r="Q60" t="str">
        <f t="shared" si="3"/>
        <v>No</v>
      </c>
    </row>
    <row r="61" spans="1:17" x14ac:dyDescent="0.25">
      <c r="A61" s="5">
        <v>45483</v>
      </c>
      <c r="B61" t="s">
        <v>17</v>
      </c>
      <c r="C61" t="s">
        <v>18</v>
      </c>
      <c r="D61" t="s">
        <v>21</v>
      </c>
      <c r="E61" t="s">
        <v>20</v>
      </c>
      <c r="F61" s="1">
        <v>5000</v>
      </c>
      <c r="G61" s="1">
        <v>200</v>
      </c>
      <c r="H61" s="1">
        <v>165</v>
      </c>
      <c r="I61" s="1">
        <v>35</v>
      </c>
      <c r="J61" s="2">
        <v>0.17499999999999999</v>
      </c>
      <c r="K61" s="3">
        <f t="shared" si="0"/>
        <v>30.303030303030305</v>
      </c>
      <c r="L61" s="4">
        <v>151</v>
      </c>
      <c r="M61" s="1">
        <f t="shared" si="1"/>
        <v>24915</v>
      </c>
      <c r="N61" s="1">
        <f>IF(Resorts_World[[#This Row],[Overlay]]="Yes",Resorts_World[[#This Row],[Guarantee]],Resorts_World[[#This Row],[Prize Pool Collected]])</f>
        <v>24915</v>
      </c>
      <c r="O61" s="1">
        <f t="shared" si="2"/>
        <v>5285</v>
      </c>
      <c r="P61" s="1">
        <f>IF(Resorts_World[[#This Row],[Overlay]]="Yes",Resorts_World[[#This Row],[Guarantee]]-Resorts_World[[#This Row],[Prize Pool Collected]],0)</f>
        <v>0</v>
      </c>
      <c r="Q61" t="str">
        <f t="shared" si="3"/>
        <v>No</v>
      </c>
    </row>
    <row r="62" spans="1:17" x14ac:dyDescent="0.25">
      <c r="A62" s="5">
        <v>45484</v>
      </c>
      <c r="B62" t="s">
        <v>17</v>
      </c>
      <c r="C62" t="s">
        <v>18</v>
      </c>
      <c r="D62" t="s">
        <v>19</v>
      </c>
      <c r="E62" t="s">
        <v>20</v>
      </c>
      <c r="F62" s="1">
        <v>10000</v>
      </c>
      <c r="G62" s="1">
        <v>200</v>
      </c>
      <c r="H62" s="1">
        <v>165</v>
      </c>
      <c r="I62" s="1">
        <v>35</v>
      </c>
      <c r="J62" s="2">
        <v>0.17499999999999999</v>
      </c>
      <c r="K62" s="3">
        <f t="shared" si="0"/>
        <v>60.606060606060609</v>
      </c>
      <c r="L62" s="4">
        <v>129</v>
      </c>
      <c r="M62" s="1">
        <f t="shared" si="1"/>
        <v>21285</v>
      </c>
      <c r="N62" s="1">
        <f>IF(Resorts_World[[#This Row],[Overlay]]="Yes",Resorts_World[[#This Row],[Guarantee]],Resorts_World[[#This Row],[Prize Pool Collected]])</f>
        <v>21285</v>
      </c>
      <c r="O62" s="1">
        <f t="shared" si="2"/>
        <v>4515</v>
      </c>
      <c r="P62" s="1">
        <f>IF(Resorts_World[[#This Row],[Overlay]]="Yes",Resorts_World[[#This Row],[Guarantee]]-Resorts_World[[#This Row],[Prize Pool Collected]],0)</f>
        <v>0</v>
      </c>
      <c r="Q62" t="str">
        <f t="shared" si="3"/>
        <v>No</v>
      </c>
    </row>
    <row r="63" spans="1:17" x14ac:dyDescent="0.25">
      <c r="A63" s="5">
        <v>45484</v>
      </c>
      <c r="B63" t="s">
        <v>17</v>
      </c>
      <c r="C63" t="s">
        <v>18</v>
      </c>
      <c r="D63" t="s">
        <v>21</v>
      </c>
      <c r="E63" t="s">
        <v>20</v>
      </c>
      <c r="F63" s="1">
        <v>5000</v>
      </c>
      <c r="G63" s="1">
        <v>200</v>
      </c>
      <c r="H63" s="1">
        <v>165</v>
      </c>
      <c r="I63" s="1">
        <v>35</v>
      </c>
      <c r="J63" s="2">
        <v>0.17499999999999999</v>
      </c>
      <c r="K63" s="3">
        <f t="shared" si="0"/>
        <v>30.303030303030305</v>
      </c>
      <c r="L63" s="4">
        <v>114</v>
      </c>
      <c r="M63" s="1">
        <f t="shared" si="1"/>
        <v>18810</v>
      </c>
      <c r="N63" s="1">
        <f>IF(Resorts_World[[#This Row],[Overlay]]="Yes",Resorts_World[[#This Row],[Guarantee]],Resorts_World[[#This Row],[Prize Pool Collected]])</f>
        <v>18810</v>
      </c>
      <c r="O63" s="1">
        <f t="shared" si="2"/>
        <v>3990</v>
      </c>
      <c r="P63" s="1">
        <f>IF(Resorts_World[[#This Row],[Overlay]]="Yes",Resorts_World[[#This Row],[Guarantee]]-Resorts_World[[#This Row],[Prize Pool Collected]],0)</f>
        <v>0</v>
      </c>
      <c r="Q63" t="str">
        <f t="shared" si="3"/>
        <v>No</v>
      </c>
    </row>
    <row r="64" spans="1:17" x14ac:dyDescent="0.25">
      <c r="A64" s="5">
        <v>45485</v>
      </c>
      <c r="B64" t="s">
        <v>17</v>
      </c>
      <c r="C64" t="s">
        <v>18</v>
      </c>
      <c r="D64" t="s">
        <v>19</v>
      </c>
      <c r="E64" t="s">
        <v>20</v>
      </c>
      <c r="F64" s="1">
        <v>10000</v>
      </c>
      <c r="G64" s="1">
        <v>200</v>
      </c>
      <c r="H64" s="1">
        <v>165</v>
      </c>
      <c r="I64" s="1">
        <v>35</v>
      </c>
      <c r="J64" s="2">
        <v>0.17499999999999999</v>
      </c>
      <c r="K64" s="3">
        <f t="shared" si="0"/>
        <v>60.606060606060609</v>
      </c>
      <c r="L64" s="4">
        <v>106</v>
      </c>
      <c r="M64" s="1">
        <f t="shared" si="1"/>
        <v>17490</v>
      </c>
      <c r="N64" s="1">
        <f>IF(Resorts_World[[#This Row],[Overlay]]="Yes",Resorts_World[[#This Row],[Guarantee]],Resorts_World[[#This Row],[Prize Pool Collected]])</f>
        <v>17490</v>
      </c>
      <c r="O64" s="1">
        <f t="shared" si="2"/>
        <v>3710</v>
      </c>
      <c r="P64" s="1">
        <f>IF(Resorts_World[[#This Row],[Overlay]]="Yes",Resorts_World[[#This Row],[Guarantee]]-Resorts_World[[#This Row],[Prize Pool Collected]],0)</f>
        <v>0</v>
      </c>
      <c r="Q64" t="str">
        <f t="shared" si="3"/>
        <v>No</v>
      </c>
    </row>
    <row r="65" spans="1:17" x14ac:dyDescent="0.25">
      <c r="A65" s="5">
        <v>45485</v>
      </c>
      <c r="B65" t="s">
        <v>17</v>
      </c>
      <c r="C65" t="s">
        <v>18</v>
      </c>
      <c r="D65" t="s">
        <v>21</v>
      </c>
      <c r="E65" t="s">
        <v>20</v>
      </c>
      <c r="F65" s="1">
        <v>5000</v>
      </c>
      <c r="G65" s="1">
        <v>200</v>
      </c>
      <c r="H65" s="1">
        <v>165</v>
      </c>
      <c r="I65" s="1">
        <v>35</v>
      </c>
      <c r="J65" s="2">
        <v>0.17499999999999999</v>
      </c>
      <c r="K65" s="3">
        <f t="shared" si="0"/>
        <v>30.303030303030305</v>
      </c>
      <c r="L65" s="4">
        <v>47</v>
      </c>
      <c r="M65" s="1">
        <f t="shared" si="1"/>
        <v>7755</v>
      </c>
      <c r="N65" s="1">
        <f>IF(Resorts_World[[#This Row],[Overlay]]="Yes",Resorts_World[[#This Row],[Guarantee]],Resorts_World[[#This Row],[Prize Pool Collected]])</f>
        <v>7755</v>
      </c>
      <c r="O65" s="1">
        <f t="shared" si="2"/>
        <v>1645</v>
      </c>
      <c r="P65" s="1">
        <f>IF(Resorts_World[[#This Row],[Overlay]]="Yes",Resorts_World[[#This Row],[Guarantee]]-Resorts_World[[#This Row],[Prize Pool Collected]],0)</f>
        <v>0</v>
      </c>
      <c r="Q65" t="str">
        <f t="shared" si="3"/>
        <v>No</v>
      </c>
    </row>
    <row r="66" spans="1:17" x14ac:dyDescent="0.25">
      <c r="A66" s="5">
        <v>45486</v>
      </c>
      <c r="B66" t="s">
        <v>17</v>
      </c>
      <c r="C66" t="s">
        <v>18</v>
      </c>
      <c r="D66" t="s">
        <v>19</v>
      </c>
      <c r="E66" t="s">
        <v>20</v>
      </c>
      <c r="F66" s="1">
        <v>10000</v>
      </c>
      <c r="G66" s="1">
        <v>200</v>
      </c>
      <c r="H66" s="1">
        <v>165</v>
      </c>
      <c r="I66" s="1">
        <v>35</v>
      </c>
      <c r="J66" s="2">
        <v>0.17499999999999999</v>
      </c>
      <c r="K66" s="3">
        <f t="shared" si="0"/>
        <v>60.606060606060609</v>
      </c>
      <c r="L66" s="4">
        <v>100</v>
      </c>
      <c r="M66" s="1">
        <f t="shared" si="1"/>
        <v>16500</v>
      </c>
      <c r="N66" s="1">
        <f>IF(Resorts_World[[#This Row],[Overlay]]="Yes",Resorts_World[[#This Row],[Guarantee]],Resorts_World[[#This Row],[Prize Pool Collected]])</f>
        <v>16500</v>
      </c>
      <c r="O66" s="1">
        <f t="shared" si="2"/>
        <v>3500</v>
      </c>
      <c r="P66" s="1">
        <f>IF(Resorts_World[[#This Row],[Overlay]]="Yes",Resorts_World[[#This Row],[Guarantee]]-Resorts_World[[#This Row],[Prize Pool Collected]],0)</f>
        <v>0</v>
      </c>
      <c r="Q66" t="str">
        <f t="shared" si="3"/>
        <v>No</v>
      </c>
    </row>
    <row r="67" spans="1:17" x14ac:dyDescent="0.25">
      <c r="A67" s="5">
        <v>45486</v>
      </c>
      <c r="B67" t="s">
        <v>17</v>
      </c>
      <c r="C67" t="s">
        <v>18</v>
      </c>
      <c r="D67" t="s">
        <v>21</v>
      </c>
      <c r="E67" t="s">
        <v>20</v>
      </c>
      <c r="F67" s="1">
        <v>5000</v>
      </c>
      <c r="G67" s="1">
        <v>200</v>
      </c>
      <c r="H67" s="1">
        <v>165</v>
      </c>
      <c r="I67" s="1">
        <v>35</v>
      </c>
      <c r="J67" s="2">
        <v>0.17499999999999999</v>
      </c>
      <c r="K67" s="3">
        <f t="shared" ref="K67:K107" si="4">F67/H67</f>
        <v>30.303030303030305</v>
      </c>
      <c r="L67" s="4">
        <v>59</v>
      </c>
      <c r="M67" s="1">
        <f t="shared" ref="M67:M107" si="5">L67*H67</f>
        <v>9735</v>
      </c>
      <c r="N67" s="1">
        <f>IF(Resorts_World[[#This Row],[Overlay]]="Yes",Resorts_World[[#This Row],[Guarantee]],Resorts_World[[#This Row],[Prize Pool Collected]])</f>
        <v>9735</v>
      </c>
      <c r="O67" s="1">
        <f t="shared" ref="O67:O107" si="6">L67*I67</f>
        <v>2065</v>
      </c>
      <c r="P67" s="1">
        <f>IF(Resorts_World[[#This Row],[Overlay]]="Yes",Resorts_World[[#This Row],[Guarantee]]-Resorts_World[[#This Row],[Prize Pool Collected]],0)</f>
        <v>0</v>
      </c>
      <c r="Q67" t="str">
        <f t="shared" ref="Q67:Q107" si="7">IF(ISBLANK(L67),"",IF(M67&gt;=F67,"No","Yes"))</f>
        <v>No</v>
      </c>
    </row>
    <row r="68" spans="1:17" x14ac:dyDescent="0.25">
      <c r="A68" s="5">
        <v>45487</v>
      </c>
      <c r="B68" t="s">
        <v>17</v>
      </c>
      <c r="C68" t="s">
        <v>18</v>
      </c>
      <c r="D68" t="s">
        <v>19</v>
      </c>
      <c r="E68" t="s">
        <v>20</v>
      </c>
      <c r="F68" s="1">
        <v>10000</v>
      </c>
      <c r="G68" s="1">
        <v>200</v>
      </c>
      <c r="H68" s="1">
        <v>165</v>
      </c>
      <c r="I68" s="1">
        <v>35</v>
      </c>
      <c r="J68" s="2">
        <v>0.17499999999999999</v>
      </c>
      <c r="K68" s="3">
        <f t="shared" si="4"/>
        <v>60.606060606060609</v>
      </c>
      <c r="L68" s="4"/>
      <c r="M68" s="1">
        <f t="shared" si="5"/>
        <v>0</v>
      </c>
      <c r="N68" s="1">
        <f>IF(Resorts_World[[#This Row],[Overlay]]="Yes",Resorts_World[[#This Row],[Guarantee]],Resorts_World[[#This Row],[Prize Pool Collected]])</f>
        <v>0</v>
      </c>
      <c r="O68" s="1">
        <f t="shared" si="6"/>
        <v>0</v>
      </c>
      <c r="P68" s="1">
        <f>IF(Resorts_World[[#This Row],[Overlay]]="Yes",Resorts_World[[#This Row],[Guarantee]]-Resorts_World[[#This Row],[Prize Pool Collected]],0)</f>
        <v>0</v>
      </c>
      <c r="Q68" t="str">
        <f t="shared" si="7"/>
        <v/>
      </c>
    </row>
    <row r="69" spans="1:17" x14ac:dyDescent="0.25">
      <c r="A69" s="5">
        <v>45487</v>
      </c>
      <c r="B69" t="s">
        <v>17</v>
      </c>
      <c r="C69" t="s">
        <v>18</v>
      </c>
      <c r="D69" t="s">
        <v>21</v>
      </c>
      <c r="E69" t="s">
        <v>20</v>
      </c>
      <c r="F69" s="1">
        <v>5000</v>
      </c>
      <c r="G69" s="1">
        <v>200</v>
      </c>
      <c r="H69" s="1">
        <v>165</v>
      </c>
      <c r="I69" s="1">
        <v>35</v>
      </c>
      <c r="J69" s="2">
        <v>0.17499999999999999</v>
      </c>
      <c r="K69" s="3">
        <f t="shared" si="4"/>
        <v>30.303030303030305</v>
      </c>
      <c r="L69" s="4">
        <v>91</v>
      </c>
      <c r="M69" s="1">
        <f t="shared" si="5"/>
        <v>15015</v>
      </c>
      <c r="N69" s="1">
        <f>IF(Resorts_World[[#This Row],[Overlay]]="Yes",Resorts_World[[#This Row],[Guarantee]],Resorts_World[[#This Row],[Prize Pool Collected]])</f>
        <v>15015</v>
      </c>
      <c r="O69" s="1">
        <f t="shared" si="6"/>
        <v>3185</v>
      </c>
      <c r="P69" s="1">
        <f>IF(Resorts_World[[#This Row],[Overlay]]="Yes",Resorts_World[[#This Row],[Guarantee]]-Resorts_World[[#This Row],[Prize Pool Collected]],0)</f>
        <v>0</v>
      </c>
      <c r="Q69" t="str">
        <f t="shared" si="7"/>
        <v>No</v>
      </c>
    </row>
    <row r="70" spans="1:17" x14ac:dyDescent="0.25">
      <c r="A70" s="5">
        <v>45488</v>
      </c>
      <c r="B70" t="s">
        <v>17</v>
      </c>
      <c r="C70" t="s">
        <v>18</v>
      </c>
      <c r="D70" t="s">
        <v>19</v>
      </c>
      <c r="E70" t="s">
        <v>20</v>
      </c>
      <c r="F70" s="1">
        <v>10000</v>
      </c>
      <c r="G70" s="1">
        <v>200</v>
      </c>
      <c r="H70" s="1">
        <v>165</v>
      </c>
      <c r="I70" s="1">
        <v>35</v>
      </c>
      <c r="J70" s="2">
        <v>0.17499999999999999</v>
      </c>
      <c r="K70" s="3">
        <f t="shared" si="4"/>
        <v>60.606060606060609</v>
      </c>
      <c r="L70" s="4">
        <v>83</v>
      </c>
      <c r="M70" s="1">
        <f t="shared" si="5"/>
        <v>13695</v>
      </c>
      <c r="N70" s="1">
        <f>IF(Resorts_World[[#This Row],[Overlay]]="Yes",Resorts_World[[#This Row],[Guarantee]],Resorts_World[[#This Row],[Prize Pool Collected]])</f>
        <v>13695</v>
      </c>
      <c r="O70" s="1">
        <f t="shared" si="6"/>
        <v>2905</v>
      </c>
      <c r="P70" s="1">
        <f>IF(Resorts_World[[#This Row],[Overlay]]="Yes",Resorts_World[[#This Row],[Guarantee]]-Resorts_World[[#This Row],[Prize Pool Collected]],0)</f>
        <v>0</v>
      </c>
      <c r="Q70" t="str">
        <f t="shared" si="7"/>
        <v>No</v>
      </c>
    </row>
    <row r="71" spans="1:17" x14ac:dyDescent="0.25">
      <c r="A71" s="5">
        <v>45488</v>
      </c>
      <c r="B71" t="s">
        <v>17</v>
      </c>
      <c r="C71" t="s">
        <v>18</v>
      </c>
      <c r="D71" t="s">
        <v>21</v>
      </c>
      <c r="E71" t="s">
        <v>20</v>
      </c>
      <c r="F71" s="1">
        <v>5000</v>
      </c>
      <c r="G71" s="1">
        <v>200</v>
      </c>
      <c r="H71" s="1">
        <v>165</v>
      </c>
      <c r="I71" s="1">
        <v>35</v>
      </c>
      <c r="J71" s="2">
        <v>0.17499999999999999</v>
      </c>
      <c r="K71" s="3">
        <f t="shared" si="4"/>
        <v>30.303030303030305</v>
      </c>
      <c r="L71" s="4">
        <v>35</v>
      </c>
      <c r="M71" s="1">
        <f t="shared" si="5"/>
        <v>5775</v>
      </c>
      <c r="N71" s="1">
        <f>IF(Resorts_World[[#This Row],[Overlay]]="Yes",Resorts_World[[#This Row],[Guarantee]],Resorts_World[[#This Row],[Prize Pool Collected]])</f>
        <v>5775</v>
      </c>
      <c r="O71" s="1">
        <f t="shared" si="6"/>
        <v>1225</v>
      </c>
      <c r="P71" s="1">
        <f>IF(Resorts_World[[#This Row],[Overlay]]="Yes",Resorts_World[[#This Row],[Guarantee]]-Resorts_World[[#This Row],[Prize Pool Collected]],0)</f>
        <v>0</v>
      </c>
      <c r="Q71" t="str">
        <f t="shared" si="7"/>
        <v>No</v>
      </c>
    </row>
    <row r="72" spans="1:17" x14ac:dyDescent="0.25">
      <c r="A72" s="5">
        <v>45489</v>
      </c>
      <c r="B72" t="s">
        <v>17</v>
      </c>
      <c r="C72" t="s">
        <v>18</v>
      </c>
      <c r="D72" t="s">
        <v>19</v>
      </c>
      <c r="E72" t="s">
        <v>20</v>
      </c>
      <c r="F72" s="1">
        <v>10000</v>
      </c>
      <c r="G72" s="1">
        <v>200</v>
      </c>
      <c r="H72" s="1">
        <v>165</v>
      </c>
      <c r="I72" s="1">
        <v>35</v>
      </c>
      <c r="J72" s="2">
        <v>0.17499999999999999</v>
      </c>
      <c r="K72" s="3">
        <f t="shared" si="4"/>
        <v>60.606060606060609</v>
      </c>
      <c r="L72" s="4">
        <v>117</v>
      </c>
      <c r="M72" s="1">
        <f t="shared" si="5"/>
        <v>19305</v>
      </c>
      <c r="N72" s="1">
        <f>IF(Resorts_World[[#This Row],[Overlay]]="Yes",Resorts_World[[#This Row],[Guarantee]],Resorts_World[[#This Row],[Prize Pool Collected]])</f>
        <v>19305</v>
      </c>
      <c r="O72" s="1">
        <f t="shared" si="6"/>
        <v>4095</v>
      </c>
      <c r="P72" s="1">
        <f>IF(Resorts_World[[#This Row],[Overlay]]="Yes",Resorts_World[[#This Row],[Guarantee]]-Resorts_World[[#This Row],[Prize Pool Collected]],0)</f>
        <v>0</v>
      </c>
      <c r="Q72" t="str">
        <f t="shared" si="7"/>
        <v>No</v>
      </c>
    </row>
    <row r="73" spans="1:17" x14ac:dyDescent="0.25">
      <c r="A73" s="5">
        <v>45489</v>
      </c>
      <c r="B73" t="s">
        <v>17</v>
      </c>
      <c r="C73" t="s">
        <v>18</v>
      </c>
      <c r="D73" t="s">
        <v>21</v>
      </c>
      <c r="E73" t="s">
        <v>20</v>
      </c>
      <c r="F73" s="1">
        <v>5000</v>
      </c>
      <c r="G73" s="1">
        <v>200</v>
      </c>
      <c r="H73" s="1">
        <v>165</v>
      </c>
      <c r="I73" s="1">
        <v>35</v>
      </c>
      <c r="J73" s="2">
        <v>0.17499999999999999</v>
      </c>
      <c r="K73" s="3">
        <f t="shared" si="4"/>
        <v>30.303030303030305</v>
      </c>
      <c r="L73" s="4">
        <v>42</v>
      </c>
      <c r="M73" s="1">
        <f t="shared" si="5"/>
        <v>6930</v>
      </c>
      <c r="N73" s="1">
        <f>IF(Resorts_World[[#This Row],[Overlay]]="Yes",Resorts_World[[#This Row],[Guarantee]],Resorts_World[[#This Row],[Prize Pool Collected]])</f>
        <v>6930</v>
      </c>
      <c r="O73" s="1">
        <f t="shared" si="6"/>
        <v>1470</v>
      </c>
      <c r="P73" s="1">
        <f>IF(Resorts_World[[#This Row],[Overlay]]="Yes",Resorts_World[[#This Row],[Guarantee]]-Resorts_World[[#This Row],[Prize Pool Collected]],0)</f>
        <v>0</v>
      </c>
      <c r="Q73" t="str">
        <f t="shared" si="7"/>
        <v>No</v>
      </c>
    </row>
    <row r="74" spans="1:17" x14ac:dyDescent="0.25">
      <c r="A74" s="5">
        <v>45490</v>
      </c>
      <c r="B74" t="s">
        <v>17</v>
      </c>
      <c r="C74" t="s">
        <v>18</v>
      </c>
      <c r="D74" t="s">
        <v>19</v>
      </c>
      <c r="E74" t="s">
        <v>20</v>
      </c>
      <c r="F74" s="1">
        <v>10000</v>
      </c>
      <c r="G74" s="1">
        <v>200</v>
      </c>
      <c r="H74" s="1">
        <v>165</v>
      </c>
      <c r="I74" s="1">
        <v>35</v>
      </c>
      <c r="J74" s="2">
        <v>0.17499999999999999</v>
      </c>
      <c r="K74" s="3">
        <f t="shared" si="4"/>
        <v>60.606060606060609</v>
      </c>
      <c r="L74" s="4">
        <v>117</v>
      </c>
      <c r="M74" s="1">
        <f t="shared" si="5"/>
        <v>19305</v>
      </c>
      <c r="N74" s="1">
        <f>IF(Resorts_World[[#This Row],[Overlay]]="Yes",Resorts_World[[#This Row],[Guarantee]],Resorts_World[[#This Row],[Prize Pool Collected]])</f>
        <v>19305</v>
      </c>
      <c r="O74" s="1">
        <f t="shared" si="6"/>
        <v>4095</v>
      </c>
      <c r="P74" s="1">
        <f>IF(Resorts_World[[#This Row],[Overlay]]="Yes",Resorts_World[[#This Row],[Guarantee]]-Resorts_World[[#This Row],[Prize Pool Collected]],0)</f>
        <v>0</v>
      </c>
      <c r="Q74" t="str">
        <f t="shared" si="7"/>
        <v>No</v>
      </c>
    </row>
    <row r="75" spans="1:17" x14ac:dyDescent="0.25">
      <c r="A75" s="5">
        <v>45490</v>
      </c>
      <c r="B75" t="s">
        <v>17</v>
      </c>
      <c r="C75" t="s">
        <v>18</v>
      </c>
      <c r="D75" t="s">
        <v>21</v>
      </c>
      <c r="E75" t="s">
        <v>20</v>
      </c>
      <c r="F75" s="1">
        <v>5000</v>
      </c>
      <c r="G75" s="1">
        <v>200</v>
      </c>
      <c r="H75" s="1">
        <v>165</v>
      </c>
      <c r="I75" s="1">
        <v>35</v>
      </c>
      <c r="J75" s="2">
        <v>0.17499999999999999</v>
      </c>
      <c r="K75" s="3">
        <f t="shared" si="4"/>
        <v>30.303030303030305</v>
      </c>
      <c r="L75" s="4">
        <v>42</v>
      </c>
      <c r="M75" s="1">
        <f t="shared" si="5"/>
        <v>6930</v>
      </c>
      <c r="N75" s="1">
        <f>IF(Resorts_World[[#This Row],[Overlay]]="Yes",Resorts_World[[#This Row],[Guarantee]],Resorts_World[[#This Row],[Prize Pool Collected]])</f>
        <v>6930</v>
      </c>
      <c r="O75" s="1">
        <f t="shared" si="6"/>
        <v>1470</v>
      </c>
      <c r="P75" s="1">
        <f>IF(Resorts_World[[#This Row],[Overlay]]="Yes",Resorts_World[[#This Row],[Guarantee]]-Resorts_World[[#This Row],[Prize Pool Collected]],0)</f>
        <v>0</v>
      </c>
      <c r="Q75" t="str">
        <f t="shared" si="7"/>
        <v>No</v>
      </c>
    </row>
    <row r="76" spans="1:17" x14ac:dyDescent="0.25">
      <c r="A76" s="5">
        <v>45491</v>
      </c>
      <c r="B76" t="s">
        <v>17</v>
      </c>
      <c r="C76" t="s">
        <v>18</v>
      </c>
      <c r="D76" t="s">
        <v>19</v>
      </c>
      <c r="E76" t="s">
        <v>20</v>
      </c>
      <c r="F76" s="1">
        <v>10000</v>
      </c>
      <c r="G76" s="1">
        <v>200</v>
      </c>
      <c r="H76" s="1">
        <v>165</v>
      </c>
      <c r="I76" s="1">
        <v>35</v>
      </c>
      <c r="J76" s="2">
        <v>0.17499999999999999</v>
      </c>
      <c r="K76" s="3">
        <f t="shared" si="4"/>
        <v>60.606060606060609</v>
      </c>
      <c r="L76" s="4">
        <v>99</v>
      </c>
      <c r="M76" s="1">
        <f t="shared" si="5"/>
        <v>16335</v>
      </c>
      <c r="N76" s="1">
        <f>IF(Resorts_World[[#This Row],[Overlay]]="Yes",Resorts_World[[#This Row],[Guarantee]],Resorts_World[[#This Row],[Prize Pool Collected]])</f>
        <v>16335</v>
      </c>
      <c r="O76" s="1">
        <f t="shared" si="6"/>
        <v>3465</v>
      </c>
      <c r="P76" s="1">
        <f>IF(Resorts_World[[#This Row],[Overlay]]="Yes",Resorts_World[[#This Row],[Guarantee]]-Resorts_World[[#This Row],[Prize Pool Collected]],0)</f>
        <v>0</v>
      </c>
      <c r="Q76" t="str">
        <f t="shared" si="7"/>
        <v>No</v>
      </c>
    </row>
    <row r="77" spans="1:17" x14ac:dyDescent="0.25">
      <c r="A77" s="5">
        <v>45491</v>
      </c>
      <c r="B77" t="s">
        <v>17</v>
      </c>
      <c r="C77" t="s">
        <v>18</v>
      </c>
      <c r="D77" t="s">
        <v>21</v>
      </c>
      <c r="E77" t="s">
        <v>20</v>
      </c>
      <c r="F77" s="1">
        <v>5000</v>
      </c>
      <c r="G77" s="1">
        <v>200</v>
      </c>
      <c r="H77" s="1">
        <v>165</v>
      </c>
      <c r="I77" s="1">
        <v>35</v>
      </c>
      <c r="J77" s="2">
        <v>0.17499999999999999</v>
      </c>
      <c r="K77" s="3">
        <f t="shared" si="4"/>
        <v>30.303030303030305</v>
      </c>
      <c r="L77" s="4">
        <v>55</v>
      </c>
      <c r="M77" s="1">
        <f t="shared" si="5"/>
        <v>9075</v>
      </c>
      <c r="N77" s="1">
        <f>IF(Resorts_World[[#This Row],[Overlay]]="Yes",Resorts_World[[#This Row],[Guarantee]],Resorts_World[[#This Row],[Prize Pool Collected]])</f>
        <v>9075</v>
      </c>
      <c r="O77" s="1">
        <f t="shared" si="6"/>
        <v>1925</v>
      </c>
      <c r="P77" s="1">
        <f>IF(Resorts_World[[#This Row],[Overlay]]="Yes",Resorts_World[[#This Row],[Guarantee]]-Resorts_World[[#This Row],[Prize Pool Collected]],0)</f>
        <v>0</v>
      </c>
      <c r="Q77" t="str">
        <f t="shared" si="7"/>
        <v>No</v>
      </c>
    </row>
    <row r="78" spans="1:17" x14ac:dyDescent="0.25">
      <c r="A78" s="5">
        <v>45492</v>
      </c>
      <c r="B78" t="s">
        <v>17</v>
      </c>
      <c r="C78" t="s">
        <v>18</v>
      </c>
      <c r="D78" t="s">
        <v>19</v>
      </c>
      <c r="E78" t="s">
        <v>20</v>
      </c>
      <c r="F78" s="1">
        <v>10000</v>
      </c>
      <c r="G78" s="1">
        <v>200</v>
      </c>
      <c r="H78" s="1">
        <v>165</v>
      </c>
      <c r="I78" s="1">
        <v>35</v>
      </c>
      <c r="J78" s="2">
        <v>0.17499999999999999</v>
      </c>
      <c r="K78" s="3">
        <f t="shared" si="4"/>
        <v>60.606060606060609</v>
      </c>
      <c r="L78" s="4">
        <v>71</v>
      </c>
      <c r="M78" s="1">
        <f t="shared" si="5"/>
        <v>11715</v>
      </c>
      <c r="N78" s="1">
        <f>IF(Resorts_World[[#This Row],[Overlay]]="Yes",Resorts_World[[#This Row],[Guarantee]],Resorts_World[[#This Row],[Prize Pool Collected]])</f>
        <v>11715</v>
      </c>
      <c r="O78" s="1">
        <f t="shared" si="6"/>
        <v>2485</v>
      </c>
      <c r="P78" s="1">
        <f>IF(Resorts_World[[#This Row],[Overlay]]="Yes",Resorts_World[[#This Row],[Guarantee]]-Resorts_World[[#This Row],[Prize Pool Collected]],0)</f>
        <v>0</v>
      </c>
      <c r="Q78" t="str">
        <f t="shared" si="7"/>
        <v>No</v>
      </c>
    </row>
    <row r="79" spans="1:17" x14ac:dyDescent="0.25">
      <c r="A79" s="5">
        <v>45492</v>
      </c>
      <c r="B79" t="s">
        <v>17</v>
      </c>
      <c r="C79" t="s">
        <v>18</v>
      </c>
      <c r="D79" t="s">
        <v>21</v>
      </c>
      <c r="E79" t="s">
        <v>20</v>
      </c>
      <c r="F79" s="1">
        <v>5000</v>
      </c>
      <c r="G79" s="1">
        <v>200</v>
      </c>
      <c r="H79" s="1">
        <v>165</v>
      </c>
      <c r="I79" s="1">
        <v>35</v>
      </c>
      <c r="J79" s="2">
        <v>0.17499999999999999</v>
      </c>
      <c r="K79" s="3">
        <f t="shared" si="4"/>
        <v>30.303030303030305</v>
      </c>
      <c r="L79" s="4">
        <v>54</v>
      </c>
      <c r="M79" s="1">
        <f t="shared" si="5"/>
        <v>8910</v>
      </c>
      <c r="N79" s="1">
        <f>IF(Resorts_World[[#This Row],[Overlay]]="Yes",Resorts_World[[#This Row],[Guarantee]],Resorts_World[[#This Row],[Prize Pool Collected]])</f>
        <v>8910</v>
      </c>
      <c r="O79" s="1">
        <f t="shared" si="6"/>
        <v>1890</v>
      </c>
      <c r="P79" s="1">
        <f>IF(Resorts_World[[#This Row],[Overlay]]="Yes",Resorts_World[[#This Row],[Guarantee]]-Resorts_World[[#This Row],[Prize Pool Collected]],0)</f>
        <v>0</v>
      </c>
      <c r="Q79" t="str">
        <f t="shared" si="7"/>
        <v>No</v>
      </c>
    </row>
    <row r="80" spans="1:17" x14ac:dyDescent="0.25">
      <c r="A80" s="5">
        <v>45493</v>
      </c>
      <c r="B80" t="s">
        <v>17</v>
      </c>
      <c r="C80" t="s">
        <v>18</v>
      </c>
      <c r="D80" t="s">
        <v>19</v>
      </c>
      <c r="E80" t="s">
        <v>20</v>
      </c>
      <c r="F80" s="1">
        <v>10000</v>
      </c>
      <c r="G80" s="1">
        <v>200</v>
      </c>
      <c r="H80" s="1">
        <v>165</v>
      </c>
      <c r="I80" s="1">
        <v>35</v>
      </c>
      <c r="J80" s="2">
        <v>0.17499999999999999</v>
      </c>
      <c r="K80" s="3">
        <f t="shared" si="4"/>
        <v>60.606060606060609</v>
      </c>
      <c r="L80" s="4">
        <v>67</v>
      </c>
      <c r="M80" s="1">
        <f t="shared" si="5"/>
        <v>11055</v>
      </c>
      <c r="N80" s="1">
        <f>IF(Resorts_World[[#This Row],[Overlay]]="Yes",Resorts_World[[#This Row],[Guarantee]],Resorts_World[[#This Row],[Prize Pool Collected]])</f>
        <v>11055</v>
      </c>
      <c r="O80" s="1">
        <f t="shared" si="6"/>
        <v>2345</v>
      </c>
      <c r="P80" s="1">
        <f>IF(Resorts_World[[#This Row],[Overlay]]="Yes",Resorts_World[[#This Row],[Guarantee]]-Resorts_World[[#This Row],[Prize Pool Collected]],0)</f>
        <v>0</v>
      </c>
      <c r="Q80" t="str">
        <f t="shared" si="7"/>
        <v>No</v>
      </c>
    </row>
    <row r="81" spans="1:17" x14ac:dyDescent="0.25">
      <c r="A81" s="5">
        <v>45493</v>
      </c>
      <c r="B81" t="s">
        <v>17</v>
      </c>
      <c r="C81" t="s">
        <v>18</v>
      </c>
      <c r="D81" t="s">
        <v>21</v>
      </c>
      <c r="E81" t="s">
        <v>20</v>
      </c>
      <c r="F81" s="1">
        <v>5000</v>
      </c>
      <c r="G81" s="1">
        <v>200</v>
      </c>
      <c r="H81" s="1">
        <v>165</v>
      </c>
      <c r="I81" s="1">
        <v>35</v>
      </c>
      <c r="J81" s="2">
        <v>0.17499999999999999</v>
      </c>
      <c r="K81" s="3">
        <f t="shared" si="4"/>
        <v>30.303030303030305</v>
      </c>
      <c r="L81" s="4">
        <v>45</v>
      </c>
      <c r="M81" s="1">
        <f t="shared" si="5"/>
        <v>7425</v>
      </c>
      <c r="N81" s="1">
        <f>IF(Resorts_World[[#This Row],[Overlay]]="Yes",Resorts_World[[#This Row],[Guarantee]],Resorts_World[[#This Row],[Prize Pool Collected]])</f>
        <v>7425</v>
      </c>
      <c r="O81" s="1">
        <f t="shared" si="6"/>
        <v>1575</v>
      </c>
      <c r="P81" s="1">
        <f>IF(Resorts_World[[#This Row],[Overlay]]="Yes",Resorts_World[[#This Row],[Guarantee]]-Resorts_World[[#This Row],[Prize Pool Collected]],0)</f>
        <v>0</v>
      </c>
      <c r="Q81" t="str">
        <f t="shared" si="7"/>
        <v>No</v>
      </c>
    </row>
    <row r="82" spans="1:17" x14ac:dyDescent="0.25">
      <c r="A82" s="5">
        <v>45494</v>
      </c>
      <c r="B82" t="s">
        <v>17</v>
      </c>
      <c r="C82" t="s">
        <v>18</v>
      </c>
      <c r="D82" t="s">
        <v>19</v>
      </c>
      <c r="E82" t="s">
        <v>20</v>
      </c>
      <c r="F82" s="1">
        <v>10000</v>
      </c>
      <c r="G82" s="1">
        <v>200</v>
      </c>
      <c r="H82" s="1">
        <v>165</v>
      </c>
      <c r="I82" s="1">
        <v>35</v>
      </c>
      <c r="J82" s="2">
        <v>0.17499999999999999</v>
      </c>
      <c r="K82" s="3">
        <f t="shared" si="4"/>
        <v>60.606060606060609</v>
      </c>
      <c r="L82" s="4">
        <v>49</v>
      </c>
      <c r="M82" s="1">
        <f t="shared" si="5"/>
        <v>8085</v>
      </c>
      <c r="N82" s="1">
        <f>IF(Resorts_World[[#This Row],[Overlay]]="Yes",Resorts_World[[#This Row],[Guarantee]],Resorts_World[[#This Row],[Prize Pool Collected]])</f>
        <v>10000</v>
      </c>
      <c r="O82" s="1">
        <f t="shared" si="6"/>
        <v>1715</v>
      </c>
      <c r="P82" s="1">
        <f>IF(Resorts_World[[#This Row],[Overlay]]="Yes",Resorts_World[[#This Row],[Guarantee]]-Resorts_World[[#This Row],[Prize Pool Collected]],0)</f>
        <v>1915</v>
      </c>
      <c r="Q82" t="str">
        <f t="shared" si="7"/>
        <v>Yes</v>
      </c>
    </row>
    <row r="83" spans="1:17" x14ac:dyDescent="0.25">
      <c r="A83" s="5">
        <v>45494</v>
      </c>
      <c r="B83" t="s">
        <v>17</v>
      </c>
      <c r="C83" t="s">
        <v>18</v>
      </c>
      <c r="D83" t="s">
        <v>21</v>
      </c>
      <c r="E83" t="s">
        <v>20</v>
      </c>
      <c r="F83" s="1">
        <v>5000</v>
      </c>
      <c r="G83" s="1">
        <v>200</v>
      </c>
      <c r="H83" s="1">
        <v>165</v>
      </c>
      <c r="I83" s="1">
        <v>35</v>
      </c>
      <c r="J83" s="2">
        <v>0.17499999999999999</v>
      </c>
      <c r="K83" s="3">
        <f t="shared" si="4"/>
        <v>30.303030303030305</v>
      </c>
      <c r="L83" s="4">
        <v>35</v>
      </c>
      <c r="M83" s="1">
        <f t="shared" si="5"/>
        <v>5775</v>
      </c>
      <c r="N83" s="1">
        <f>IF(Resorts_World[[#This Row],[Overlay]]="Yes",Resorts_World[[#This Row],[Guarantee]],Resorts_World[[#This Row],[Prize Pool Collected]])</f>
        <v>5775</v>
      </c>
      <c r="O83" s="1">
        <f t="shared" si="6"/>
        <v>1225</v>
      </c>
      <c r="P83" s="1">
        <f>IF(Resorts_World[[#This Row],[Overlay]]="Yes",Resorts_World[[#This Row],[Guarantee]]-Resorts_World[[#This Row],[Prize Pool Collected]],0)</f>
        <v>0</v>
      </c>
      <c r="Q83" t="str">
        <f t="shared" si="7"/>
        <v>No</v>
      </c>
    </row>
    <row r="84" spans="1:17" x14ac:dyDescent="0.25">
      <c r="A84" s="5">
        <v>45495</v>
      </c>
      <c r="B84" t="s">
        <v>17</v>
      </c>
      <c r="C84" t="s">
        <v>18</v>
      </c>
      <c r="D84" t="s">
        <v>19</v>
      </c>
      <c r="E84" t="s">
        <v>20</v>
      </c>
      <c r="F84" s="1">
        <v>10000</v>
      </c>
      <c r="G84" s="1">
        <v>200</v>
      </c>
      <c r="H84" s="1">
        <v>165</v>
      </c>
      <c r="I84" s="1">
        <v>35</v>
      </c>
      <c r="J84" s="2">
        <v>0.17499999999999999</v>
      </c>
      <c r="K84" s="3">
        <f t="shared" si="4"/>
        <v>60.606060606060609</v>
      </c>
      <c r="L84" s="4">
        <v>65</v>
      </c>
      <c r="M84" s="1">
        <f t="shared" si="5"/>
        <v>10725</v>
      </c>
      <c r="N84" s="1">
        <f>IF(Resorts_World[[#This Row],[Overlay]]="Yes",Resorts_World[[#This Row],[Guarantee]],Resorts_World[[#This Row],[Prize Pool Collected]])</f>
        <v>10725</v>
      </c>
      <c r="O84" s="1">
        <f t="shared" si="6"/>
        <v>2275</v>
      </c>
      <c r="P84" s="1">
        <f>IF(Resorts_World[[#This Row],[Overlay]]="Yes",Resorts_World[[#This Row],[Guarantee]]-Resorts_World[[#This Row],[Prize Pool Collected]],0)</f>
        <v>0</v>
      </c>
      <c r="Q84" t="str">
        <f t="shared" si="7"/>
        <v>No</v>
      </c>
    </row>
    <row r="85" spans="1:17" x14ac:dyDescent="0.25">
      <c r="A85" s="5">
        <v>45495</v>
      </c>
      <c r="B85" t="s">
        <v>17</v>
      </c>
      <c r="C85" t="s">
        <v>18</v>
      </c>
      <c r="D85" t="s">
        <v>21</v>
      </c>
      <c r="E85" t="s">
        <v>20</v>
      </c>
      <c r="F85" s="1">
        <v>5000</v>
      </c>
      <c r="G85" s="1">
        <v>200</v>
      </c>
      <c r="H85" s="1">
        <v>165</v>
      </c>
      <c r="I85" s="1">
        <v>35</v>
      </c>
      <c r="J85" s="2">
        <v>0.17499999999999999</v>
      </c>
      <c r="K85" s="3">
        <f t="shared" si="4"/>
        <v>30.303030303030305</v>
      </c>
      <c r="L85" s="4">
        <v>24</v>
      </c>
      <c r="M85" s="1">
        <f t="shared" si="5"/>
        <v>3960</v>
      </c>
      <c r="N85" s="1">
        <f>IF(Resorts_World[[#This Row],[Overlay]]="Yes",Resorts_World[[#This Row],[Guarantee]],Resorts_World[[#This Row],[Prize Pool Collected]])</f>
        <v>5000</v>
      </c>
      <c r="O85" s="1">
        <f t="shared" si="6"/>
        <v>840</v>
      </c>
      <c r="P85" s="1">
        <f>IF(Resorts_World[[#This Row],[Overlay]]="Yes",Resorts_World[[#This Row],[Guarantee]]-Resorts_World[[#This Row],[Prize Pool Collected]],0)</f>
        <v>1040</v>
      </c>
      <c r="Q85" t="str">
        <f t="shared" si="7"/>
        <v>Yes</v>
      </c>
    </row>
    <row r="86" spans="1:17" x14ac:dyDescent="0.25">
      <c r="A86" s="5">
        <v>45441</v>
      </c>
      <c r="B86" t="s">
        <v>29</v>
      </c>
      <c r="C86" t="s">
        <v>30</v>
      </c>
      <c r="D86" t="s">
        <v>31</v>
      </c>
      <c r="E86" t="s">
        <v>31</v>
      </c>
      <c r="F86" s="1">
        <v>150000</v>
      </c>
      <c r="G86" s="1">
        <v>800</v>
      </c>
      <c r="H86" s="1">
        <f>G86-I86</f>
        <v>700</v>
      </c>
      <c r="I86" s="1">
        <f>J86*G86</f>
        <v>100</v>
      </c>
      <c r="J86" s="2">
        <v>0.125</v>
      </c>
      <c r="K86" s="3">
        <f t="shared" si="4"/>
        <v>214.28571428571428</v>
      </c>
      <c r="L86" s="4">
        <v>274</v>
      </c>
      <c r="M86" s="1">
        <f t="shared" si="5"/>
        <v>191800</v>
      </c>
      <c r="N86" s="1">
        <f>IF(Resorts_World[[#This Row],[Overlay]]="Yes",Resorts_World[[#This Row],[Guarantee]],Resorts_World[[#This Row],[Prize Pool Collected]])</f>
        <v>191800</v>
      </c>
      <c r="O86" s="1">
        <f t="shared" si="6"/>
        <v>27400</v>
      </c>
      <c r="P86" s="1">
        <f>IF(Resorts_World[[#This Row],[Overlay]]="Yes",Resorts_World[[#This Row],[Guarantee]]-Resorts_World[[#This Row],[Prize Pool Collected]],0)</f>
        <v>0</v>
      </c>
      <c r="Q86" t="str">
        <f t="shared" si="7"/>
        <v>No</v>
      </c>
    </row>
    <row r="87" spans="1:17" x14ac:dyDescent="0.25">
      <c r="A87" s="5">
        <v>45442</v>
      </c>
      <c r="B87" t="s">
        <v>29</v>
      </c>
      <c r="C87" t="s">
        <v>30</v>
      </c>
      <c r="D87" t="s">
        <v>32</v>
      </c>
      <c r="E87" t="s">
        <v>32</v>
      </c>
      <c r="F87" s="1">
        <v>100000</v>
      </c>
      <c r="G87" s="1">
        <v>600</v>
      </c>
      <c r="H87" s="1">
        <v>510</v>
      </c>
      <c r="I87" s="1">
        <v>90</v>
      </c>
      <c r="J87" s="2">
        <f>I87/G87</f>
        <v>0.15</v>
      </c>
      <c r="K87" s="3">
        <f t="shared" si="4"/>
        <v>196.07843137254903</v>
      </c>
      <c r="L87" s="4">
        <v>216</v>
      </c>
      <c r="M87" s="1">
        <f t="shared" si="5"/>
        <v>110160</v>
      </c>
      <c r="N87" s="1">
        <f>IF(Resorts_World[[#This Row],[Overlay]]="Yes",Resorts_World[[#This Row],[Guarantee]],Resorts_World[[#This Row],[Prize Pool Collected]])</f>
        <v>110160</v>
      </c>
      <c r="O87" s="1">
        <f t="shared" si="6"/>
        <v>19440</v>
      </c>
      <c r="P87" s="1">
        <f>IF(Resorts_World[[#This Row],[Overlay]]="Yes",Resorts_World[[#This Row],[Guarantee]]-Resorts_World[[#This Row],[Prize Pool Collected]],0)</f>
        <v>0</v>
      </c>
      <c r="Q87" t="str">
        <f t="shared" si="7"/>
        <v>No</v>
      </c>
    </row>
    <row r="88" spans="1:17" x14ac:dyDescent="0.25">
      <c r="A88" s="5">
        <v>45443</v>
      </c>
      <c r="B88" t="s">
        <v>29</v>
      </c>
      <c r="C88" t="s">
        <v>30</v>
      </c>
      <c r="D88" t="s">
        <v>20</v>
      </c>
      <c r="E88" t="s">
        <v>20</v>
      </c>
      <c r="F88" s="1">
        <v>150000</v>
      </c>
      <c r="G88" s="1">
        <v>600</v>
      </c>
      <c r="H88" s="1">
        <v>510</v>
      </c>
      <c r="I88" s="1">
        <v>90</v>
      </c>
      <c r="J88" s="2">
        <f t="shared" ref="J88:J107" si="8">I88/G88</f>
        <v>0.15</v>
      </c>
      <c r="K88" s="3">
        <f t="shared" si="4"/>
        <v>294.11764705882354</v>
      </c>
      <c r="L88" s="4">
        <v>413</v>
      </c>
      <c r="M88" s="1">
        <f t="shared" si="5"/>
        <v>210630</v>
      </c>
      <c r="N88" s="1">
        <f>IF(Resorts_World[[#This Row],[Overlay]]="Yes",Resorts_World[[#This Row],[Guarantee]],Resorts_World[[#This Row],[Prize Pool Collected]])</f>
        <v>210630</v>
      </c>
      <c r="O88" s="1">
        <f t="shared" si="6"/>
        <v>37170</v>
      </c>
      <c r="P88" s="1">
        <f>IF(Resorts_World[[#This Row],[Overlay]]="Yes",Resorts_World[[#This Row],[Guarantee]]-Resorts_World[[#This Row],[Prize Pool Collected]],0)</f>
        <v>0</v>
      </c>
      <c r="Q88" t="str">
        <f t="shared" si="7"/>
        <v>No</v>
      </c>
    </row>
    <row r="89" spans="1:17" x14ac:dyDescent="0.25">
      <c r="A89" s="5">
        <v>45444</v>
      </c>
      <c r="B89" t="s">
        <v>29</v>
      </c>
      <c r="C89" t="s">
        <v>30</v>
      </c>
      <c r="D89" t="s">
        <v>20</v>
      </c>
      <c r="E89" t="s">
        <v>20</v>
      </c>
      <c r="F89" s="1">
        <v>150000</v>
      </c>
      <c r="G89" s="1">
        <v>600</v>
      </c>
      <c r="H89" s="1">
        <v>510</v>
      </c>
      <c r="I89" s="1">
        <v>90</v>
      </c>
      <c r="J89" s="2">
        <f t="shared" si="8"/>
        <v>0.15</v>
      </c>
      <c r="K89" s="3">
        <f t="shared" si="4"/>
        <v>294.11764705882354</v>
      </c>
      <c r="L89" s="4">
        <v>365</v>
      </c>
      <c r="M89" s="1">
        <f t="shared" si="5"/>
        <v>186150</v>
      </c>
      <c r="N89" s="1">
        <f>IF(Resorts_World[[#This Row],[Overlay]]="Yes",Resorts_World[[#This Row],[Guarantee]],Resorts_World[[#This Row],[Prize Pool Collected]])</f>
        <v>186150</v>
      </c>
      <c r="O89" s="1">
        <f t="shared" si="6"/>
        <v>32850</v>
      </c>
      <c r="P89" s="1">
        <f>IF(Resorts_World[[#This Row],[Overlay]]="Yes",Resorts_World[[#This Row],[Guarantee]]-Resorts_World[[#This Row],[Prize Pool Collected]],0)</f>
        <v>0</v>
      </c>
      <c r="Q89" t="str">
        <f t="shared" si="7"/>
        <v>No</v>
      </c>
    </row>
    <row r="90" spans="1:17" x14ac:dyDescent="0.25">
      <c r="A90" s="5">
        <v>45445</v>
      </c>
      <c r="B90" t="s">
        <v>29</v>
      </c>
      <c r="C90" t="s">
        <v>30</v>
      </c>
      <c r="D90" t="s">
        <v>32</v>
      </c>
      <c r="E90" t="s">
        <v>32</v>
      </c>
      <c r="F90" s="1">
        <v>100000</v>
      </c>
      <c r="G90" s="1">
        <v>600</v>
      </c>
      <c r="H90" s="1">
        <v>510</v>
      </c>
      <c r="I90" s="1">
        <v>90</v>
      </c>
      <c r="J90" s="2">
        <f t="shared" si="8"/>
        <v>0.15</v>
      </c>
      <c r="K90" s="3">
        <f t="shared" si="4"/>
        <v>196.07843137254903</v>
      </c>
      <c r="L90" s="4">
        <v>256</v>
      </c>
      <c r="M90" s="1">
        <f t="shared" si="5"/>
        <v>130560</v>
      </c>
      <c r="N90" s="1">
        <f>IF(Resorts_World[[#This Row],[Overlay]]="Yes",Resorts_World[[#This Row],[Guarantee]],Resorts_World[[#This Row],[Prize Pool Collected]])</f>
        <v>130560</v>
      </c>
      <c r="O90" s="1">
        <f t="shared" si="6"/>
        <v>23040</v>
      </c>
      <c r="P90" s="1">
        <f>IF(Resorts_World[[#This Row],[Overlay]]="Yes",Resorts_World[[#This Row],[Guarantee]]-Resorts_World[[#This Row],[Prize Pool Collected]],0)</f>
        <v>0</v>
      </c>
      <c r="Q90" t="str">
        <f t="shared" si="7"/>
        <v>No</v>
      </c>
    </row>
    <row r="91" spans="1:17" x14ac:dyDescent="0.25">
      <c r="A91" s="5">
        <v>45446</v>
      </c>
      <c r="B91" t="s">
        <v>29</v>
      </c>
      <c r="C91" t="s">
        <v>30</v>
      </c>
      <c r="D91" t="s">
        <v>33</v>
      </c>
      <c r="E91" t="s">
        <v>34</v>
      </c>
      <c r="F91" s="1">
        <v>150000</v>
      </c>
      <c r="G91" s="1">
        <v>800</v>
      </c>
      <c r="H91" s="1">
        <v>700</v>
      </c>
      <c r="I91" s="1">
        <v>100</v>
      </c>
      <c r="J91" s="2">
        <f t="shared" si="8"/>
        <v>0.125</v>
      </c>
      <c r="K91" s="3">
        <f t="shared" si="4"/>
        <v>214.28571428571428</v>
      </c>
      <c r="L91" s="4">
        <v>396</v>
      </c>
      <c r="M91" s="1">
        <f t="shared" si="5"/>
        <v>277200</v>
      </c>
      <c r="N91" s="1">
        <f>IF(Resorts_World[[#This Row],[Overlay]]="Yes",Resorts_World[[#This Row],[Guarantee]],Resorts_World[[#This Row],[Prize Pool Collected]])</f>
        <v>277200</v>
      </c>
      <c r="O91" s="1">
        <f t="shared" si="6"/>
        <v>39600</v>
      </c>
      <c r="P91" s="1">
        <f>IF(Resorts_World[[#This Row],[Overlay]]="Yes",Resorts_World[[#This Row],[Guarantee]]-Resorts_World[[#This Row],[Prize Pool Collected]],0)</f>
        <v>0</v>
      </c>
      <c r="Q91" t="str">
        <f t="shared" si="7"/>
        <v>No</v>
      </c>
    </row>
    <row r="92" spans="1:17" x14ac:dyDescent="0.25">
      <c r="A92" s="5">
        <v>45447</v>
      </c>
      <c r="B92" t="s">
        <v>29</v>
      </c>
      <c r="C92" t="s">
        <v>30</v>
      </c>
      <c r="D92" t="s">
        <v>20</v>
      </c>
      <c r="E92" t="s">
        <v>20</v>
      </c>
      <c r="F92" s="1">
        <v>150000</v>
      </c>
      <c r="G92" s="1">
        <v>600</v>
      </c>
      <c r="H92" s="1">
        <v>510</v>
      </c>
      <c r="I92" s="1">
        <v>90</v>
      </c>
      <c r="J92" s="2">
        <f t="shared" si="8"/>
        <v>0.15</v>
      </c>
      <c r="K92" s="3">
        <f t="shared" si="4"/>
        <v>294.11764705882354</v>
      </c>
      <c r="L92" s="4">
        <v>659</v>
      </c>
      <c r="M92" s="1">
        <f t="shared" si="5"/>
        <v>336090</v>
      </c>
      <c r="N92" s="1">
        <f>IF(Resorts_World[[#This Row],[Overlay]]="Yes",Resorts_World[[#This Row],[Guarantee]],Resorts_World[[#This Row],[Prize Pool Collected]])</f>
        <v>336090</v>
      </c>
      <c r="O92" s="1">
        <f t="shared" si="6"/>
        <v>59310</v>
      </c>
      <c r="P92" s="1">
        <f>IF(Resorts_World[[#This Row],[Overlay]]="Yes",Resorts_World[[#This Row],[Guarantee]]-Resorts_World[[#This Row],[Prize Pool Collected]],0)</f>
        <v>0</v>
      </c>
      <c r="Q92" t="str">
        <f t="shared" si="7"/>
        <v>No</v>
      </c>
    </row>
    <row r="93" spans="1:17" x14ac:dyDescent="0.25">
      <c r="A93" s="5">
        <v>45448</v>
      </c>
      <c r="B93" t="s">
        <v>29</v>
      </c>
      <c r="C93" t="s">
        <v>30</v>
      </c>
      <c r="D93" t="s">
        <v>35</v>
      </c>
      <c r="E93" t="s">
        <v>35</v>
      </c>
      <c r="F93" s="1">
        <v>200000</v>
      </c>
      <c r="G93" s="1">
        <v>800</v>
      </c>
      <c r="H93" s="1">
        <v>700</v>
      </c>
      <c r="I93" s="1">
        <v>100</v>
      </c>
      <c r="J93" s="2">
        <f t="shared" si="8"/>
        <v>0.125</v>
      </c>
      <c r="K93" s="3">
        <f t="shared" si="4"/>
        <v>285.71428571428572</v>
      </c>
      <c r="L93" s="4">
        <v>285</v>
      </c>
      <c r="M93" s="1">
        <f t="shared" si="5"/>
        <v>199500</v>
      </c>
      <c r="N93" s="1">
        <f>IF(Resorts_World[[#This Row],[Overlay]]="Yes",Resorts_World[[#This Row],[Guarantee]],Resorts_World[[#This Row],[Prize Pool Collected]])</f>
        <v>200000</v>
      </c>
      <c r="O93" s="1">
        <f t="shared" si="6"/>
        <v>28500</v>
      </c>
      <c r="P93" s="1">
        <f>IF(Resorts_World[[#This Row],[Overlay]]="Yes",Resorts_World[[#This Row],[Guarantee]]-Resorts_World[[#This Row],[Prize Pool Collected]],0)</f>
        <v>500</v>
      </c>
      <c r="Q93" t="str">
        <f t="shared" si="7"/>
        <v>Yes</v>
      </c>
    </row>
    <row r="94" spans="1:17" x14ac:dyDescent="0.25">
      <c r="A94" s="5">
        <v>45449</v>
      </c>
      <c r="B94" t="s">
        <v>29</v>
      </c>
      <c r="C94" t="s">
        <v>30</v>
      </c>
      <c r="D94" t="s">
        <v>36</v>
      </c>
      <c r="E94" t="s">
        <v>36</v>
      </c>
      <c r="F94" s="1">
        <v>500000</v>
      </c>
      <c r="G94" s="1">
        <v>1100</v>
      </c>
      <c r="H94" s="1">
        <v>970</v>
      </c>
      <c r="I94" s="1">
        <v>130</v>
      </c>
      <c r="J94" s="2">
        <f t="shared" si="8"/>
        <v>0.11818181818181818</v>
      </c>
      <c r="K94" s="3">
        <f t="shared" si="4"/>
        <v>515.46391752577324</v>
      </c>
      <c r="L94" s="4">
        <v>887</v>
      </c>
      <c r="M94" s="1">
        <f t="shared" si="5"/>
        <v>860390</v>
      </c>
      <c r="N94" s="1">
        <f>IF(Resorts_World[[#This Row],[Overlay]]="Yes",Resorts_World[[#This Row],[Guarantee]],Resorts_World[[#This Row],[Prize Pool Collected]])</f>
        <v>860390</v>
      </c>
      <c r="O94" s="1">
        <f t="shared" si="6"/>
        <v>115310</v>
      </c>
      <c r="P94" s="1">
        <f>IF(Resorts_World[[#This Row],[Overlay]]="Yes",Resorts_World[[#This Row],[Guarantee]]-Resorts_World[[#This Row],[Prize Pool Collected]],0)</f>
        <v>0</v>
      </c>
      <c r="Q94" t="str">
        <f t="shared" si="7"/>
        <v>No</v>
      </c>
    </row>
    <row r="95" spans="1:17" x14ac:dyDescent="0.25">
      <c r="A95" s="5">
        <v>45450</v>
      </c>
      <c r="B95" t="s">
        <v>29</v>
      </c>
      <c r="C95" t="s">
        <v>30</v>
      </c>
      <c r="D95" t="s">
        <v>37</v>
      </c>
      <c r="E95" t="s">
        <v>38</v>
      </c>
      <c r="F95" s="1">
        <v>3000000</v>
      </c>
      <c r="G95" s="1">
        <v>3500</v>
      </c>
      <c r="H95" s="1">
        <v>3200</v>
      </c>
      <c r="I95" s="1">
        <v>300</v>
      </c>
      <c r="J95" s="2">
        <f t="shared" si="8"/>
        <v>8.5714285714285715E-2</v>
      </c>
      <c r="K95" s="3">
        <f t="shared" si="4"/>
        <v>937.5</v>
      </c>
      <c r="L95" s="4">
        <v>1141</v>
      </c>
      <c r="M95" s="1">
        <f t="shared" si="5"/>
        <v>3651200</v>
      </c>
      <c r="N95" s="1">
        <f>IF(Resorts_World[[#This Row],[Overlay]]="Yes",Resorts_World[[#This Row],[Guarantee]],Resorts_World[[#This Row],[Prize Pool Collected]])</f>
        <v>3651200</v>
      </c>
      <c r="O95" s="1">
        <f t="shared" si="6"/>
        <v>342300</v>
      </c>
      <c r="P95" s="1">
        <f>IF(Resorts_World[[#This Row],[Overlay]]="Yes",Resorts_World[[#This Row],[Guarantee]]-Resorts_World[[#This Row],[Prize Pool Collected]],0)</f>
        <v>0</v>
      </c>
      <c r="Q95" t="str">
        <f t="shared" si="7"/>
        <v>No</v>
      </c>
    </row>
    <row r="96" spans="1:17" x14ac:dyDescent="0.25">
      <c r="A96" s="5">
        <v>45453</v>
      </c>
      <c r="B96" t="s">
        <v>29</v>
      </c>
      <c r="C96" t="s">
        <v>30</v>
      </c>
      <c r="D96" t="s">
        <v>20</v>
      </c>
      <c r="E96" t="s">
        <v>20</v>
      </c>
      <c r="F96" s="1">
        <v>200000</v>
      </c>
      <c r="G96" s="1">
        <v>800</v>
      </c>
      <c r="H96" s="1">
        <v>700</v>
      </c>
      <c r="I96" s="1">
        <v>100</v>
      </c>
      <c r="J96" s="2">
        <f t="shared" si="8"/>
        <v>0.125</v>
      </c>
      <c r="K96" s="3">
        <f t="shared" si="4"/>
        <v>285.71428571428572</v>
      </c>
      <c r="L96" s="4">
        <v>499</v>
      </c>
      <c r="M96" s="1">
        <f t="shared" si="5"/>
        <v>349300</v>
      </c>
      <c r="N96" s="1">
        <f>IF(Resorts_World[[#This Row],[Overlay]]="Yes",Resorts_World[[#This Row],[Guarantee]],Resorts_World[[#This Row],[Prize Pool Collected]])</f>
        <v>349300</v>
      </c>
      <c r="O96" s="1">
        <f t="shared" si="6"/>
        <v>49900</v>
      </c>
      <c r="P96" s="1">
        <f>IF(Resorts_World[[#This Row],[Overlay]]="Yes",Resorts_World[[#This Row],[Guarantee]]-Resorts_World[[#This Row],[Prize Pool Collected]],0)</f>
        <v>0</v>
      </c>
      <c r="Q96" t="str">
        <f t="shared" si="7"/>
        <v>No</v>
      </c>
    </row>
    <row r="97" spans="1:17" x14ac:dyDescent="0.25">
      <c r="A97" s="5">
        <v>45454</v>
      </c>
      <c r="B97" t="s">
        <v>29</v>
      </c>
      <c r="C97" t="s">
        <v>30</v>
      </c>
      <c r="D97" t="s">
        <v>36</v>
      </c>
      <c r="E97" t="s">
        <v>36</v>
      </c>
      <c r="F97" s="1">
        <v>250000</v>
      </c>
      <c r="G97" s="1">
        <v>1100</v>
      </c>
      <c r="H97" s="1">
        <v>970</v>
      </c>
      <c r="I97" s="1">
        <v>130</v>
      </c>
      <c r="J97" s="2">
        <f t="shared" si="8"/>
        <v>0.11818181818181818</v>
      </c>
      <c r="K97" s="3">
        <f t="shared" si="4"/>
        <v>257.73195876288662</v>
      </c>
      <c r="L97" s="4">
        <v>394</v>
      </c>
      <c r="M97" s="1">
        <f t="shared" si="5"/>
        <v>382180</v>
      </c>
      <c r="N97" s="1">
        <f>IF(Resorts_World[[#This Row],[Overlay]]="Yes",Resorts_World[[#This Row],[Guarantee]],Resorts_World[[#This Row],[Prize Pool Collected]])</f>
        <v>382180</v>
      </c>
      <c r="O97" s="1">
        <f t="shared" si="6"/>
        <v>51220</v>
      </c>
      <c r="P97" s="1">
        <f>IF(Resorts_World[[#This Row],[Overlay]]="Yes",Resorts_World[[#This Row],[Guarantee]]-Resorts_World[[#This Row],[Prize Pool Collected]],0)</f>
        <v>0</v>
      </c>
      <c r="Q97" t="str">
        <f t="shared" si="7"/>
        <v>No</v>
      </c>
    </row>
    <row r="98" spans="1:17" x14ac:dyDescent="0.25">
      <c r="A98" s="5">
        <v>45455</v>
      </c>
      <c r="B98" t="s">
        <v>29</v>
      </c>
      <c r="C98" t="s">
        <v>30</v>
      </c>
      <c r="D98" t="s">
        <v>20</v>
      </c>
      <c r="E98" t="s">
        <v>20</v>
      </c>
      <c r="F98" s="1">
        <v>200000</v>
      </c>
      <c r="G98" s="1">
        <v>800</v>
      </c>
      <c r="H98" s="1">
        <v>700</v>
      </c>
      <c r="I98" s="1">
        <v>100</v>
      </c>
      <c r="J98" s="2">
        <f t="shared" si="8"/>
        <v>0.125</v>
      </c>
      <c r="K98" s="3">
        <f t="shared" si="4"/>
        <v>285.71428571428572</v>
      </c>
      <c r="L98" s="4">
        <v>378</v>
      </c>
      <c r="M98" s="1">
        <f t="shared" si="5"/>
        <v>264600</v>
      </c>
      <c r="N98" s="1">
        <f>IF(Resorts_World[[#This Row],[Overlay]]="Yes",Resorts_World[[#This Row],[Guarantee]],Resorts_World[[#This Row],[Prize Pool Collected]])</f>
        <v>264600</v>
      </c>
      <c r="O98" s="1">
        <f t="shared" si="6"/>
        <v>37800</v>
      </c>
      <c r="P98" s="1">
        <f>IF(Resorts_World[[#This Row],[Overlay]]="Yes",Resorts_World[[#This Row],[Guarantee]]-Resorts_World[[#This Row],[Prize Pool Collected]],0)</f>
        <v>0</v>
      </c>
      <c r="Q98" t="str">
        <f t="shared" si="7"/>
        <v>No</v>
      </c>
    </row>
    <row r="99" spans="1:17" x14ac:dyDescent="0.25">
      <c r="A99" s="5">
        <v>45456</v>
      </c>
      <c r="B99" t="s">
        <v>29</v>
      </c>
      <c r="C99" t="s">
        <v>30</v>
      </c>
      <c r="D99" t="s">
        <v>32</v>
      </c>
      <c r="E99" t="s">
        <v>32</v>
      </c>
      <c r="F99" s="1">
        <v>200000</v>
      </c>
      <c r="G99" s="1">
        <v>800</v>
      </c>
      <c r="H99" s="1">
        <v>700</v>
      </c>
      <c r="I99" s="1">
        <v>100</v>
      </c>
      <c r="J99" s="2">
        <f t="shared" si="8"/>
        <v>0.125</v>
      </c>
      <c r="K99" s="3">
        <f t="shared" si="4"/>
        <v>285.71428571428572</v>
      </c>
      <c r="L99" s="4">
        <v>422</v>
      </c>
      <c r="M99" s="1">
        <f t="shared" si="5"/>
        <v>295400</v>
      </c>
      <c r="N99" s="1">
        <f>IF(Resorts_World[[#This Row],[Overlay]]="Yes",Resorts_World[[#This Row],[Guarantee]],Resorts_World[[#This Row],[Prize Pool Collected]])</f>
        <v>295400</v>
      </c>
      <c r="O99" s="1">
        <f t="shared" si="6"/>
        <v>42200</v>
      </c>
      <c r="P99" s="1">
        <f>IF(Resorts_World[[#This Row],[Overlay]]="Yes",Resorts_World[[#This Row],[Guarantee]]-Resorts_World[[#This Row],[Prize Pool Collected]],0)</f>
        <v>0</v>
      </c>
      <c r="Q99" t="str">
        <f t="shared" si="7"/>
        <v>No</v>
      </c>
    </row>
    <row r="100" spans="1:17" x14ac:dyDescent="0.25">
      <c r="A100" s="5">
        <v>45457</v>
      </c>
      <c r="B100" t="s">
        <v>29</v>
      </c>
      <c r="C100" t="s">
        <v>30</v>
      </c>
      <c r="D100" t="s">
        <v>20</v>
      </c>
      <c r="E100" t="s">
        <v>20</v>
      </c>
      <c r="F100" s="1">
        <v>250000</v>
      </c>
      <c r="G100" s="1">
        <v>1100</v>
      </c>
      <c r="H100" s="1">
        <v>970</v>
      </c>
      <c r="I100" s="1">
        <v>130</v>
      </c>
      <c r="J100" s="2">
        <f t="shared" si="8"/>
        <v>0.11818181818181818</v>
      </c>
      <c r="K100" s="3">
        <f t="shared" si="4"/>
        <v>257.73195876288662</v>
      </c>
      <c r="L100" s="4">
        <v>358</v>
      </c>
      <c r="M100" s="1">
        <f t="shared" si="5"/>
        <v>347260</v>
      </c>
      <c r="N100" s="1">
        <f>IF(Resorts_World[[#This Row],[Overlay]]="Yes",Resorts_World[[#This Row],[Guarantee]],Resorts_World[[#This Row],[Prize Pool Collected]])</f>
        <v>347260</v>
      </c>
      <c r="O100" s="1">
        <f t="shared" si="6"/>
        <v>46540</v>
      </c>
      <c r="P100" s="1">
        <f>IF(Resorts_World[[#This Row],[Overlay]]="Yes",Resorts_World[[#This Row],[Guarantee]]-Resorts_World[[#This Row],[Prize Pool Collected]],0)</f>
        <v>0</v>
      </c>
      <c r="Q100" t="str">
        <f t="shared" si="7"/>
        <v>No</v>
      </c>
    </row>
    <row r="101" spans="1:17" x14ac:dyDescent="0.25">
      <c r="A101" s="5">
        <v>45458</v>
      </c>
      <c r="B101" t="s">
        <v>29</v>
      </c>
      <c r="C101" t="s">
        <v>30</v>
      </c>
      <c r="D101" t="s">
        <v>39</v>
      </c>
      <c r="E101" t="s">
        <v>39</v>
      </c>
      <c r="F101" s="1">
        <v>250000</v>
      </c>
      <c r="G101" s="1">
        <v>1100</v>
      </c>
      <c r="H101" s="1">
        <v>970</v>
      </c>
      <c r="I101" s="1">
        <v>130</v>
      </c>
      <c r="J101" s="2">
        <f t="shared" si="8"/>
        <v>0.11818181818181818</v>
      </c>
      <c r="K101" s="3">
        <f t="shared" si="4"/>
        <v>257.73195876288662</v>
      </c>
      <c r="L101" s="4">
        <v>284</v>
      </c>
      <c r="M101" s="1">
        <f t="shared" si="5"/>
        <v>275480</v>
      </c>
      <c r="N101" s="1">
        <f>IF(Resorts_World[[#This Row],[Overlay]]="Yes",Resorts_World[[#This Row],[Guarantee]],Resorts_World[[#This Row],[Prize Pool Collected]])</f>
        <v>275480</v>
      </c>
      <c r="O101" s="1">
        <f t="shared" si="6"/>
        <v>36920</v>
      </c>
      <c r="P101" s="1">
        <f>IF(Resorts_World[[#This Row],[Overlay]]="Yes",Resorts_World[[#This Row],[Guarantee]]-Resorts_World[[#This Row],[Prize Pool Collected]],0)</f>
        <v>0</v>
      </c>
      <c r="Q101" t="str">
        <f t="shared" si="7"/>
        <v>No</v>
      </c>
    </row>
    <row r="102" spans="1:17" x14ac:dyDescent="0.25">
      <c r="A102" s="5">
        <v>45459</v>
      </c>
      <c r="B102" t="s">
        <v>29</v>
      </c>
      <c r="C102" t="s">
        <v>30</v>
      </c>
      <c r="D102" t="s">
        <v>32</v>
      </c>
      <c r="E102" t="s">
        <v>32</v>
      </c>
      <c r="F102" s="1">
        <v>200000</v>
      </c>
      <c r="G102" s="1">
        <v>800</v>
      </c>
      <c r="H102" s="1">
        <v>700</v>
      </c>
      <c r="I102" s="1">
        <v>100</v>
      </c>
      <c r="J102" s="2">
        <f t="shared" si="8"/>
        <v>0.125</v>
      </c>
      <c r="K102" s="3">
        <f t="shared" si="4"/>
        <v>285.71428571428572</v>
      </c>
      <c r="L102" s="4">
        <v>454</v>
      </c>
      <c r="M102" s="1">
        <f t="shared" si="5"/>
        <v>317800</v>
      </c>
      <c r="N102" s="1">
        <f>IF(Resorts_World[[#This Row],[Overlay]]="Yes",Resorts_World[[#This Row],[Guarantee]],Resorts_World[[#This Row],[Prize Pool Collected]])</f>
        <v>317800</v>
      </c>
      <c r="O102" s="1">
        <f t="shared" si="6"/>
        <v>45400</v>
      </c>
      <c r="P102" s="1">
        <f>IF(Resorts_World[[#This Row],[Overlay]]="Yes",Resorts_World[[#This Row],[Guarantee]]-Resorts_World[[#This Row],[Prize Pool Collected]],0)</f>
        <v>0</v>
      </c>
      <c r="Q102" t="str">
        <f t="shared" si="7"/>
        <v>No</v>
      </c>
    </row>
    <row r="103" spans="1:17" x14ac:dyDescent="0.25">
      <c r="A103" s="5">
        <v>45460</v>
      </c>
      <c r="B103" t="s">
        <v>29</v>
      </c>
      <c r="C103" t="s">
        <v>30</v>
      </c>
      <c r="D103" t="s">
        <v>31</v>
      </c>
      <c r="E103" t="s">
        <v>31</v>
      </c>
      <c r="F103" s="1">
        <v>250000</v>
      </c>
      <c r="G103" s="1">
        <v>1100</v>
      </c>
      <c r="H103" s="1">
        <v>970</v>
      </c>
      <c r="I103" s="1">
        <v>130</v>
      </c>
      <c r="J103" s="2">
        <f t="shared" si="8"/>
        <v>0.11818181818181818</v>
      </c>
      <c r="K103" s="3">
        <f t="shared" si="4"/>
        <v>257.73195876288662</v>
      </c>
      <c r="L103" s="4">
        <v>450</v>
      </c>
      <c r="M103" s="1">
        <f t="shared" si="5"/>
        <v>436500</v>
      </c>
      <c r="N103" s="1">
        <f>IF(Resorts_World[[#This Row],[Overlay]]="Yes",Resorts_World[[#This Row],[Guarantee]],Resorts_World[[#This Row],[Prize Pool Collected]])</f>
        <v>436500</v>
      </c>
      <c r="O103" s="1">
        <f t="shared" si="6"/>
        <v>58500</v>
      </c>
      <c r="P103" s="1">
        <f>IF(Resorts_World[[#This Row],[Overlay]]="Yes",Resorts_World[[#This Row],[Guarantee]]-Resorts_World[[#This Row],[Prize Pool Collected]],0)</f>
        <v>0</v>
      </c>
      <c r="Q103" t="str">
        <f t="shared" si="7"/>
        <v>No</v>
      </c>
    </row>
    <row r="104" spans="1:17" x14ac:dyDescent="0.25">
      <c r="A104" s="5">
        <v>45461</v>
      </c>
      <c r="B104" t="s">
        <v>29</v>
      </c>
      <c r="C104" t="s">
        <v>30</v>
      </c>
      <c r="D104" t="s">
        <v>20</v>
      </c>
      <c r="E104" t="s">
        <v>20</v>
      </c>
      <c r="F104" s="1">
        <v>200000</v>
      </c>
      <c r="G104" s="1">
        <v>800</v>
      </c>
      <c r="H104" s="1">
        <v>700</v>
      </c>
      <c r="I104" s="1">
        <v>100</v>
      </c>
      <c r="J104" s="2">
        <f t="shared" si="8"/>
        <v>0.125</v>
      </c>
      <c r="K104" s="3">
        <f t="shared" si="4"/>
        <v>285.71428571428572</v>
      </c>
      <c r="L104" s="4">
        <v>673</v>
      </c>
      <c r="M104" s="1">
        <f t="shared" si="5"/>
        <v>471100</v>
      </c>
      <c r="N104" s="1">
        <f>IF(Resorts_World[[#This Row],[Overlay]]="Yes",Resorts_World[[#This Row],[Guarantee]],Resorts_World[[#This Row],[Prize Pool Collected]])</f>
        <v>471100</v>
      </c>
      <c r="O104" s="1">
        <f t="shared" si="6"/>
        <v>67300</v>
      </c>
      <c r="P104" s="1">
        <f>IF(Resorts_World[[#This Row],[Overlay]]="Yes",Resorts_World[[#This Row],[Guarantee]]-Resorts_World[[#This Row],[Prize Pool Collected]],0)</f>
        <v>0</v>
      </c>
      <c r="Q104" t="str">
        <f t="shared" si="7"/>
        <v>No</v>
      </c>
    </row>
    <row r="105" spans="1:17" x14ac:dyDescent="0.25">
      <c r="A105" s="5">
        <v>45462</v>
      </c>
      <c r="B105" t="s">
        <v>29</v>
      </c>
      <c r="C105" t="s">
        <v>30</v>
      </c>
      <c r="D105" t="s">
        <v>20</v>
      </c>
      <c r="E105" t="s">
        <v>20</v>
      </c>
      <c r="F105" s="1">
        <v>200000</v>
      </c>
      <c r="G105" s="1">
        <v>800</v>
      </c>
      <c r="H105" s="1">
        <v>700</v>
      </c>
      <c r="I105" s="1">
        <v>100</v>
      </c>
      <c r="J105" s="2">
        <f t="shared" si="8"/>
        <v>0.125</v>
      </c>
      <c r="K105" s="3">
        <f t="shared" si="4"/>
        <v>285.71428571428572</v>
      </c>
      <c r="L105" s="4">
        <v>571</v>
      </c>
      <c r="M105" s="1">
        <f t="shared" si="5"/>
        <v>399700</v>
      </c>
      <c r="N105" s="1">
        <f>IF(Resorts_World[[#This Row],[Overlay]]="Yes",Resorts_World[[#This Row],[Guarantee]],Resorts_World[[#This Row],[Prize Pool Collected]])</f>
        <v>399700</v>
      </c>
      <c r="O105" s="1">
        <f t="shared" si="6"/>
        <v>57100</v>
      </c>
      <c r="P105" s="1">
        <f>IF(Resorts_World[[#This Row],[Overlay]]="Yes",Resorts_World[[#This Row],[Guarantee]]-Resorts_World[[#This Row],[Prize Pool Collected]],0)</f>
        <v>0</v>
      </c>
      <c r="Q105" t="str">
        <f t="shared" si="7"/>
        <v>No</v>
      </c>
    </row>
    <row r="106" spans="1:17" x14ac:dyDescent="0.25">
      <c r="A106" s="5">
        <v>45463</v>
      </c>
      <c r="B106" t="s">
        <v>29</v>
      </c>
      <c r="C106" t="s">
        <v>30</v>
      </c>
      <c r="D106" t="s">
        <v>20</v>
      </c>
      <c r="E106" t="s">
        <v>20</v>
      </c>
      <c r="F106" s="1">
        <v>200000</v>
      </c>
      <c r="G106" s="1">
        <v>800</v>
      </c>
      <c r="H106" s="1">
        <v>700</v>
      </c>
      <c r="I106" s="1">
        <v>100</v>
      </c>
      <c r="J106" s="2">
        <f t="shared" si="8"/>
        <v>0.125</v>
      </c>
      <c r="K106" s="3">
        <f t="shared" si="4"/>
        <v>285.71428571428572</v>
      </c>
      <c r="L106" s="4">
        <v>576</v>
      </c>
      <c r="M106" s="1">
        <f t="shared" si="5"/>
        <v>403200</v>
      </c>
      <c r="N106" s="1">
        <f>IF(Resorts_World[[#This Row],[Overlay]]="Yes",Resorts_World[[#This Row],[Guarantee]],Resorts_World[[#This Row],[Prize Pool Collected]])</f>
        <v>403200</v>
      </c>
      <c r="O106" s="1">
        <f t="shared" si="6"/>
        <v>57600</v>
      </c>
      <c r="P106" s="1">
        <f>IF(Resorts_World[[#This Row],[Overlay]]="Yes",Resorts_World[[#This Row],[Guarantee]]-Resorts_World[[#This Row],[Prize Pool Collected]],0)</f>
        <v>0</v>
      </c>
      <c r="Q106" t="str">
        <f t="shared" si="7"/>
        <v>No</v>
      </c>
    </row>
    <row r="107" spans="1:17" x14ac:dyDescent="0.25">
      <c r="A107" s="5">
        <v>45464</v>
      </c>
      <c r="B107" t="s">
        <v>29</v>
      </c>
      <c r="C107" t="s">
        <v>30</v>
      </c>
      <c r="D107" t="s">
        <v>40</v>
      </c>
      <c r="E107" t="s">
        <v>36</v>
      </c>
      <c r="F107" s="1">
        <v>500000</v>
      </c>
      <c r="G107" s="1">
        <v>1600</v>
      </c>
      <c r="H107" s="1">
        <v>1430</v>
      </c>
      <c r="I107" s="1">
        <v>170</v>
      </c>
      <c r="J107" s="2">
        <f t="shared" si="8"/>
        <v>0.10625</v>
      </c>
      <c r="K107" s="3">
        <f t="shared" si="4"/>
        <v>349.65034965034965</v>
      </c>
      <c r="L107" s="4">
        <v>595</v>
      </c>
      <c r="M107" s="1">
        <f t="shared" si="5"/>
        <v>850850</v>
      </c>
      <c r="N107" s="1">
        <f>IF(Resorts_World[[#This Row],[Overlay]]="Yes",Resorts_World[[#This Row],[Guarantee]],Resorts_World[[#This Row],[Prize Pool Collected]])</f>
        <v>850850</v>
      </c>
      <c r="O107" s="1">
        <f t="shared" si="6"/>
        <v>101150</v>
      </c>
      <c r="P107" s="1">
        <f>IF(Resorts_World[[#This Row],[Overlay]]="Yes",Resorts_World[[#This Row],[Guarantee]]-Resorts_World[[#This Row],[Prize Pool Collected]],0)</f>
        <v>0</v>
      </c>
      <c r="Q107" t="str">
        <f t="shared" si="7"/>
        <v>No</v>
      </c>
    </row>
    <row r="108" spans="1:17" x14ac:dyDescent="0.25">
      <c r="A108" s="5">
        <v>45447</v>
      </c>
      <c r="B108" t="s">
        <v>52</v>
      </c>
      <c r="C108" t="s">
        <v>53</v>
      </c>
      <c r="D108" t="s">
        <v>44</v>
      </c>
      <c r="E108" t="s">
        <v>44</v>
      </c>
      <c r="F108" s="1">
        <v>10000</v>
      </c>
      <c r="G108" s="1">
        <v>200</v>
      </c>
      <c r="H108" s="1">
        <v>150</v>
      </c>
      <c r="I108" s="1">
        <v>50</v>
      </c>
      <c r="J108" s="2">
        <v>0.25</v>
      </c>
      <c r="K108" s="3">
        <f t="shared" ref="K108:K171" si="9">F108/H108</f>
        <v>66.666666666666671</v>
      </c>
      <c r="L108" s="4">
        <v>81</v>
      </c>
      <c r="M108" s="1">
        <f t="shared" ref="M108:M171" si="10">L108*H108</f>
        <v>12150</v>
      </c>
      <c r="N108" s="1">
        <f>IF(Resorts_World[[#This Row],[Overlay]]="Yes",Resorts_World[[#This Row],[Guarantee]],Resorts_World[[#This Row],[Prize Pool Collected]])</f>
        <v>12150</v>
      </c>
      <c r="O108" s="1">
        <f t="shared" ref="O108:O171" si="11">L108*I108</f>
        <v>4050</v>
      </c>
      <c r="P108" s="1">
        <f>IF(Resorts_World[[#This Row],[Overlay]]="Yes",Resorts_World[[#This Row],[Guarantee]]-Resorts_World[[#This Row],[Prize Pool Collected]],0)</f>
        <v>0</v>
      </c>
      <c r="Q108" t="str">
        <f t="shared" ref="Q108:Q171" si="12">IF(ISBLANK(L108),"",IF(M108&gt;=F108,"No","Yes"))</f>
        <v>No</v>
      </c>
    </row>
    <row r="109" spans="1:17" x14ac:dyDescent="0.25">
      <c r="A109" s="5">
        <v>45466</v>
      </c>
      <c r="B109" t="s">
        <v>29</v>
      </c>
      <c r="C109" t="s">
        <v>30</v>
      </c>
      <c r="D109" t="s">
        <v>35</v>
      </c>
      <c r="E109" t="s">
        <v>35</v>
      </c>
      <c r="F109" s="1">
        <v>200000</v>
      </c>
      <c r="G109" s="1">
        <v>800</v>
      </c>
      <c r="H109" s="1">
        <v>700</v>
      </c>
      <c r="I109" s="1">
        <v>100</v>
      </c>
      <c r="J109" s="2">
        <f t="shared" ref="J109:J118" si="13">I109/G109</f>
        <v>0.125</v>
      </c>
      <c r="K109" s="3">
        <f t="shared" si="9"/>
        <v>285.71428571428572</v>
      </c>
      <c r="L109" s="4">
        <v>688</v>
      </c>
      <c r="M109" s="1">
        <f t="shared" si="10"/>
        <v>481600</v>
      </c>
      <c r="N109" s="1">
        <f>IF(Resorts_World[[#This Row],[Overlay]]="Yes",Resorts_World[[#This Row],[Guarantee]],Resorts_World[[#This Row],[Prize Pool Collected]])</f>
        <v>481600</v>
      </c>
      <c r="O109" s="1">
        <f t="shared" si="11"/>
        <v>68800</v>
      </c>
      <c r="P109" s="1">
        <f>IF(Resorts_World[[#This Row],[Overlay]]="Yes",Resorts_World[[#This Row],[Guarantee]]-Resorts_World[[#This Row],[Prize Pool Collected]],0)</f>
        <v>0</v>
      </c>
      <c r="Q109" t="str">
        <f t="shared" si="12"/>
        <v>No</v>
      </c>
    </row>
    <row r="110" spans="1:17" x14ac:dyDescent="0.25">
      <c r="A110" s="5">
        <v>45467</v>
      </c>
      <c r="B110" t="s">
        <v>29</v>
      </c>
      <c r="C110" t="s">
        <v>30</v>
      </c>
      <c r="D110" t="s">
        <v>20</v>
      </c>
      <c r="E110" t="s">
        <v>20</v>
      </c>
      <c r="F110" s="1">
        <v>200000</v>
      </c>
      <c r="G110" s="1">
        <v>800</v>
      </c>
      <c r="H110" s="1">
        <v>700</v>
      </c>
      <c r="I110" s="1">
        <v>100</v>
      </c>
      <c r="J110" s="2">
        <f t="shared" si="13"/>
        <v>0.125</v>
      </c>
      <c r="K110" s="3">
        <f t="shared" si="9"/>
        <v>285.71428571428572</v>
      </c>
      <c r="L110" s="4">
        <v>755</v>
      </c>
      <c r="M110" s="1">
        <f t="shared" si="10"/>
        <v>528500</v>
      </c>
      <c r="N110" s="1">
        <f>IF(Resorts_World[[#This Row],[Overlay]]="Yes",Resorts_World[[#This Row],[Guarantee]],Resorts_World[[#This Row],[Prize Pool Collected]])</f>
        <v>528500</v>
      </c>
      <c r="O110" s="1">
        <f t="shared" si="11"/>
        <v>75500</v>
      </c>
      <c r="P110" s="1">
        <f>IF(Resorts_World[[#This Row],[Overlay]]="Yes",Resorts_World[[#This Row],[Guarantee]]-Resorts_World[[#This Row],[Prize Pool Collected]],0)</f>
        <v>0</v>
      </c>
      <c r="Q110" t="str">
        <f t="shared" si="12"/>
        <v>No</v>
      </c>
    </row>
    <row r="111" spans="1:17" x14ac:dyDescent="0.25">
      <c r="A111" s="5">
        <v>45468</v>
      </c>
      <c r="B111" t="s">
        <v>29</v>
      </c>
      <c r="C111" t="s">
        <v>30</v>
      </c>
      <c r="D111" t="s">
        <v>31</v>
      </c>
      <c r="E111" t="s">
        <v>31</v>
      </c>
      <c r="F111" s="1">
        <v>250000</v>
      </c>
      <c r="G111" s="1">
        <v>1100</v>
      </c>
      <c r="H111" s="1">
        <v>970</v>
      </c>
      <c r="I111" s="1">
        <v>130</v>
      </c>
      <c r="J111" s="2">
        <f t="shared" si="13"/>
        <v>0.11818181818181818</v>
      </c>
      <c r="K111" s="3">
        <f t="shared" si="9"/>
        <v>257.73195876288662</v>
      </c>
      <c r="L111" s="4">
        <v>735</v>
      </c>
      <c r="M111" s="1">
        <f t="shared" si="10"/>
        <v>712950</v>
      </c>
      <c r="N111" s="1">
        <f>IF(Resorts_World[[#This Row],[Overlay]]="Yes",Resorts_World[[#This Row],[Guarantee]],Resorts_World[[#This Row],[Prize Pool Collected]])</f>
        <v>712950</v>
      </c>
      <c r="O111" s="1">
        <f t="shared" si="11"/>
        <v>95550</v>
      </c>
      <c r="P111" s="1">
        <f>IF(Resorts_World[[#This Row],[Overlay]]="Yes",Resorts_World[[#This Row],[Guarantee]]-Resorts_World[[#This Row],[Prize Pool Collected]],0)</f>
        <v>0</v>
      </c>
      <c r="Q111" t="str">
        <f t="shared" si="12"/>
        <v>No</v>
      </c>
    </row>
    <row r="112" spans="1:17" x14ac:dyDescent="0.25">
      <c r="A112" s="5">
        <v>45469</v>
      </c>
      <c r="B112" t="s">
        <v>29</v>
      </c>
      <c r="C112" t="s">
        <v>30</v>
      </c>
      <c r="D112" t="s">
        <v>20</v>
      </c>
      <c r="E112" t="s">
        <v>20</v>
      </c>
      <c r="F112" s="1">
        <v>200000</v>
      </c>
      <c r="G112" s="1">
        <v>800</v>
      </c>
      <c r="H112" s="1">
        <v>700</v>
      </c>
      <c r="I112" s="1">
        <v>100</v>
      </c>
      <c r="J112" s="2">
        <f t="shared" si="13"/>
        <v>0.125</v>
      </c>
      <c r="K112" s="3">
        <f t="shared" si="9"/>
        <v>285.71428571428572</v>
      </c>
      <c r="L112" s="4">
        <v>468</v>
      </c>
      <c r="M112" s="1">
        <f t="shared" si="10"/>
        <v>327600</v>
      </c>
      <c r="N112" s="1">
        <f>IF(Resorts_World[[#This Row],[Overlay]]="Yes",Resorts_World[[#This Row],[Guarantee]],Resorts_World[[#This Row],[Prize Pool Collected]])</f>
        <v>327600</v>
      </c>
      <c r="O112" s="1">
        <f t="shared" si="11"/>
        <v>46800</v>
      </c>
      <c r="P112" s="1">
        <f>IF(Resorts_World[[#This Row],[Overlay]]="Yes",Resorts_World[[#This Row],[Guarantee]]-Resorts_World[[#This Row],[Prize Pool Collected]],0)</f>
        <v>0</v>
      </c>
      <c r="Q112" t="str">
        <f t="shared" si="12"/>
        <v>No</v>
      </c>
    </row>
    <row r="113" spans="1:17" x14ac:dyDescent="0.25">
      <c r="A113" s="5">
        <v>45470</v>
      </c>
      <c r="B113" t="s">
        <v>29</v>
      </c>
      <c r="C113" t="s">
        <v>30</v>
      </c>
      <c r="D113" t="s">
        <v>26</v>
      </c>
      <c r="E113" t="s">
        <v>26</v>
      </c>
      <c r="F113" s="1">
        <v>75000</v>
      </c>
      <c r="G113" s="1">
        <v>500</v>
      </c>
      <c r="H113" s="1">
        <v>420</v>
      </c>
      <c r="I113" s="1">
        <v>80</v>
      </c>
      <c r="J113" s="2">
        <f t="shared" si="13"/>
        <v>0.16</v>
      </c>
      <c r="K113" s="3">
        <f t="shared" si="9"/>
        <v>178.57142857142858</v>
      </c>
      <c r="L113" s="4">
        <v>351</v>
      </c>
      <c r="M113" s="1">
        <f t="shared" si="10"/>
        <v>147420</v>
      </c>
      <c r="N113" s="1">
        <f>IF(Resorts_World[[#This Row],[Overlay]]="Yes",Resorts_World[[#This Row],[Guarantee]],Resorts_World[[#This Row],[Prize Pool Collected]])</f>
        <v>147420</v>
      </c>
      <c r="O113" s="1">
        <f t="shared" si="11"/>
        <v>28080</v>
      </c>
      <c r="P113" s="1">
        <f>IF(Resorts_World[[#This Row],[Overlay]]="Yes",Resorts_World[[#This Row],[Guarantee]]-Resorts_World[[#This Row],[Prize Pool Collected]],0)</f>
        <v>0</v>
      </c>
      <c r="Q113" t="str">
        <f t="shared" si="12"/>
        <v>No</v>
      </c>
    </row>
    <row r="114" spans="1:17" x14ac:dyDescent="0.25">
      <c r="A114" s="5">
        <v>45470</v>
      </c>
      <c r="B114" t="s">
        <v>29</v>
      </c>
      <c r="C114" t="s">
        <v>30</v>
      </c>
      <c r="D114" t="s">
        <v>32</v>
      </c>
      <c r="E114" t="s">
        <v>32</v>
      </c>
      <c r="F114" s="1">
        <v>200000</v>
      </c>
      <c r="G114" s="1">
        <v>800</v>
      </c>
      <c r="H114" s="1">
        <v>700</v>
      </c>
      <c r="I114" s="1">
        <v>100</v>
      </c>
      <c r="J114" s="2">
        <f t="shared" si="13"/>
        <v>0.125</v>
      </c>
      <c r="K114" s="3">
        <f t="shared" si="9"/>
        <v>285.71428571428572</v>
      </c>
      <c r="L114" s="4">
        <v>406</v>
      </c>
      <c r="M114" s="1">
        <f t="shared" si="10"/>
        <v>284200</v>
      </c>
      <c r="N114" s="1">
        <f>IF(Resorts_World[[#This Row],[Overlay]]="Yes",Resorts_World[[#This Row],[Guarantee]],Resorts_World[[#This Row],[Prize Pool Collected]])</f>
        <v>284200</v>
      </c>
      <c r="O114" s="1">
        <f t="shared" si="11"/>
        <v>40600</v>
      </c>
      <c r="P114" s="1">
        <f>IF(Resorts_World[[#This Row],[Overlay]]="Yes",Resorts_World[[#This Row],[Guarantee]]-Resorts_World[[#This Row],[Prize Pool Collected]],0)</f>
        <v>0</v>
      </c>
      <c r="Q114" t="str">
        <f t="shared" si="12"/>
        <v>No</v>
      </c>
    </row>
    <row r="115" spans="1:17" x14ac:dyDescent="0.25">
      <c r="A115" s="5">
        <v>45471</v>
      </c>
      <c r="B115" t="s">
        <v>29</v>
      </c>
      <c r="C115" t="s">
        <v>30</v>
      </c>
      <c r="D115" t="s">
        <v>20</v>
      </c>
      <c r="E115" t="s">
        <v>20</v>
      </c>
      <c r="F115" s="1">
        <v>200000</v>
      </c>
      <c r="G115" s="1">
        <v>800</v>
      </c>
      <c r="H115" s="1">
        <v>700</v>
      </c>
      <c r="I115" s="1">
        <v>100</v>
      </c>
      <c r="J115" s="2">
        <f t="shared" si="13"/>
        <v>0.125</v>
      </c>
      <c r="K115" s="3">
        <f t="shared" si="9"/>
        <v>285.71428571428572</v>
      </c>
      <c r="L115" s="4">
        <v>567</v>
      </c>
      <c r="M115" s="1">
        <f t="shared" si="10"/>
        <v>396900</v>
      </c>
      <c r="N115" s="1">
        <f>IF(Resorts_World[[#This Row],[Overlay]]="Yes",Resorts_World[[#This Row],[Guarantee]],Resorts_World[[#This Row],[Prize Pool Collected]])</f>
        <v>396900</v>
      </c>
      <c r="O115" s="1">
        <f t="shared" si="11"/>
        <v>56700</v>
      </c>
      <c r="P115" s="1">
        <f>IF(Resorts_World[[#This Row],[Overlay]]="Yes",Resorts_World[[#This Row],[Guarantee]]-Resorts_World[[#This Row],[Prize Pool Collected]],0)</f>
        <v>0</v>
      </c>
      <c r="Q115" t="str">
        <f t="shared" si="12"/>
        <v>No</v>
      </c>
    </row>
    <row r="116" spans="1:17" x14ac:dyDescent="0.25">
      <c r="A116" s="5">
        <v>45472</v>
      </c>
      <c r="B116" t="s">
        <v>29</v>
      </c>
      <c r="C116" t="s">
        <v>30</v>
      </c>
      <c r="D116" t="s">
        <v>20</v>
      </c>
      <c r="E116" t="s">
        <v>20</v>
      </c>
      <c r="F116" s="1">
        <v>200000</v>
      </c>
      <c r="G116" s="1">
        <v>800</v>
      </c>
      <c r="H116" s="1">
        <v>700</v>
      </c>
      <c r="I116" s="1">
        <v>100</v>
      </c>
      <c r="J116" s="2">
        <f t="shared" si="13"/>
        <v>0.125</v>
      </c>
      <c r="K116" s="3">
        <f t="shared" si="9"/>
        <v>285.71428571428572</v>
      </c>
      <c r="L116" s="4">
        <v>581</v>
      </c>
      <c r="M116" s="1">
        <f t="shared" si="10"/>
        <v>406700</v>
      </c>
      <c r="N116" s="1">
        <f>IF(Resorts_World[[#This Row],[Overlay]]="Yes",Resorts_World[[#This Row],[Guarantee]],Resorts_World[[#This Row],[Prize Pool Collected]])</f>
        <v>406700</v>
      </c>
      <c r="O116" s="1">
        <f t="shared" si="11"/>
        <v>58100</v>
      </c>
      <c r="P116" s="1">
        <f>IF(Resorts_World[[#This Row],[Overlay]]="Yes",Resorts_World[[#This Row],[Guarantee]]-Resorts_World[[#This Row],[Prize Pool Collected]],0)</f>
        <v>0</v>
      </c>
      <c r="Q116" t="str">
        <f t="shared" si="12"/>
        <v>No</v>
      </c>
    </row>
    <row r="117" spans="1:17" x14ac:dyDescent="0.25">
      <c r="A117" s="5">
        <v>45473</v>
      </c>
      <c r="B117" t="s">
        <v>29</v>
      </c>
      <c r="C117" t="s">
        <v>30</v>
      </c>
      <c r="D117" t="s">
        <v>36</v>
      </c>
      <c r="E117" t="s">
        <v>36</v>
      </c>
      <c r="F117" s="1">
        <v>250000</v>
      </c>
      <c r="G117" s="1">
        <v>1100</v>
      </c>
      <c r="H117" s="1">
        <v>970</v>
      </c>
      <c r="I117" s="1">
        <v>130</v>
      </c>
      <c r="J117" s="2">
        <f t="shared" si="13"/>
        <v>0.11818181818181818</v>
      </c>
      <c r="K117" s="3">
        <f t="shared" si="9"/>
        <v>257.73195876288662</v>
      </c>
      <c r="L117" s="4">
        <v>850</v>
      </c>
      <c r="M117" s="1">
        <f t="shared" si="10"/>
        <v>824500</v>
      </c>
      <c r="N117" s="1">
        <f>IF(Resorts_World[[#This Row],[Overlay]]="Yes",Resorts_World[[#This Row],[Guarantee]],Resorts_World[[#This Row],[Prize Pool Collected]])</f>
        <v>824500</v>
      </c>
      <c r="O117" s="1">
        <f t="shared" si="11"/>
        <v>110500</v>
      </c>
      <c r="P117" s="1">
        <f>IF(Resorts_World[[#This Row],[Overlay]]="Yes",Resorts_World[[#This Row],[Guarantee]]-Resorts_World[[#This Row],[Prize Pool Collected]],0)</f>
        <v>0</v>
      </c>
      <c r="Q117" t="str">
        <f t="shared" si="12"/>
        <v>No</v>
      </c>
    </row>
    <row r="118" spans="1:17" x14ac:dyDescent="0.25">
      <c r="A118" s="5">
        <v>45474</v>
      </c>
      <c r="B118" t="s">
        <v>29</v>
      </c>
      <c r="C118" t="s">
        <v>30</v>
      </c>
      <c r="D118" t="s">
        <v>43</v>
      </c>
      <c r="E118" t="s">
        <v>20</v>
      </c>
      <c r="F118" s="1">
        <v>500000</v>
      </c>
      <c r="G118" s="1">
        <v>1600</v>
      </c>
      <c r="H118" s="1">
        <v>1430</v>
      </c>
      <c r="I118" s="1">
        <v>170</v>
      </c>
      <c r="J118" s="2">
        <f t="shared" si="13"/>
        <v>0.10625</v>
      </c>
      <c r="K118" s="3">
        <f t="shared" si="9"/>
        <v>349.65034965034965</v>
      </c>
      <c r="L118" s="4">
        <v>911</v>
      </c>
      <c r="M118" s="1">
        <f t="shared" si="10"/>
        <v>1302730</v>
      </c>
      <c r="N118" s="1">
        <f>IF(Resorts_World[[#This Row],[Overlay]]="Yes",Resorts_World[[#This Row],[Guarantee]],Resorts_World[[#This Row],[Prize Pool Collected]])</f>
        <v>1302730</v>
      </c>
      <c r="O118" s="1">
        <f t="shared" si="11"/>
        <v>154870</v>
      </c>
      <c r="P118" s="1">
        <f>IF(Resorts_World[[#This Row],[Overlay]]="Yes",Resorts_World[[#This Row],[Guarantee]]-Resorts_World[[#This Row],[Prize Pool Collected]],0)</f>
        <v>0</v>
      </c>
      <c r="Q118" t="str">
        <f t="shared" si="12"/>
        <v>No</v>
      </c>
    </row>
    <row r="119" spans="1:17" x14ac:dyDescent="0.25">
      <c r="A119" s="13">
        <v>45084</v>
      </c>
      <c r="B119" s="15" t="s">
        <v>52</v>
      </c>
      <c r="C119" s="15" t="s">
        <v>79</v>
      </c>
      <c r="D119" s="15" t="s">
        <v>44</v>
      </c>
      <c r="E119" s="15" t="s">
        <v>44</v>
      </c>
      <c r="F119" s="16">
        <v>5000</v>
      </c>
      <c r="G119" s="16">
        <v>200</v>
      </c>
      <c r="H119" s="16">
        <v>150</v>
      </c>
      <c r="I119" s="16">
        <v>50</v>
      </c>
      <c r="J119" s="18">
        <f>Resorts_World[[#This Row],[Rake]]/Resorts_World[[#This Row],[Buy In]]</f>
        <v>0.25</v>
      </c>
      <c r="K119" s="3">
        <f t="shared" si="9"/>
        <v>33.333333333333336</v>
      </c>
      <c r="L119" s="17">
        <v>127</v>
      </c>
      <c r="M119" s="1">
        <f t="shared" si="10"/>
        <v>19050</v>
      </c>
      <c r="N119" s="1">
        <f>IF(Resorts_World[[#This Row],[Overlay]]="Yes",Resorts_World[[#This Row],[Guarantee]],Resorts_World[[#This Row],[Prize Pool Collected]])</f>
        <v>19050</v>
      </c>
      <c r="O119" s="1">
        <f t="shared" si="11"/>
        <v>6350</v>
      </c>
      <c r="P119" s="1">
        <f>IF(Resorts_World[[#This Row],[Overlay]]="Yes",Resorts_World[[#This Row],[Guarantee]]-Resorts_World[[#This Row],[Prize Pool Collected]],0)</f>
        <v>0</v>
      </c>
      <c r="Q119" t="str">
        <f t="shared" si="12"/>
        <v>No</v>
      </c>
    </row>
    <row r="120" spans="1:17" x14ac:dyDescent="0.25">
      <c r="A120" s="5">
        <v>45476</v>
      </c>
      <c r="B120" t="s">
        <v>29</v>
      </c>
      <c r="C120" t="s">
        <v>30</v>
      </c>
      <c r="D120" t="s">
        <v>45</v>
      </c>
      <c r="E120" t="s">
        <v>32</v>
      </c>
      <c r="F120" s="1">
        <v>500000</v>
      </c>
      <c r="G120" s="1">
        <v>1600</v>
      </c>
      <c r="H120" s="1">
        <v>1430</v>
      </c>
      <c r="I120" s="1">
        <v>170</v>
      </c>
      <c r="J120" s="2">
        <f t="shared" ref="J120:J133" si="14">I120/G120</f>
        <v>0.10625</v>
      </c>
      <c r="K120" s="3">
        <f t="shared" si="9"/>
        <v>349.65034965034965</v>
      </c>
      <c r="L120" s="4">
        <v>880</v>
      </c>
      <c r="M120" s="1">
        <f t="shared" si="10"/>
        <v>1258400</v>
      </c>
      <c r="N120" s="1">
        <f>IF(Resorts_World[[#This Row],[Overlay]]="Yes",Resorts_World[[#This Row],[Guarantee]],Resorts_World[[#This Row],[Prize Pool Collected]])</f>
        <v>1258400</v>
      </c>
      <c r="O120" s="1">
        <f t="shared" si="11"/>
        <v>149600</v>
      </c>
      <c r="P120" s="1">
        <f>IF(Resorts_World[[#This Row],[Overlay]]="Yes",Resorts_World[[#This Row],[Guarantee]]-Resorts_World[[#This Row],[Prize Pool Collected]],0)</f>
        <v>0</v>
      </c>
      <c r="Q120" t="str">
        <f t="shared" si="12"/>
        <v>No</v>
      </c>
    </row>
    <row r="121" spans="1:17" x14ac:dyDescent="0.25">
      <c r="A121" s="5">
        <v>45477</v>
      </c>
      <c r="B121" t="s">
        <v>29</v>
      </c>
      <c r="C121" t="s">
        <v>30</v>
      </c>
      <c r="D121" t="s">
        <v>32</v>
      </c>
      <c r="E121" t="s">
        <v>32</v>
      </c>
      <c r="F121" s="1">
        <v>200000</v>
      </c>
      <c r="G121" s="1">
        <v>800</v>
      </c>
      <c r="H121" s="1">
        <v>700</v>
      </c>
      <c r="I121" s="1">
        <v>100</v>
      </c>
      <c r="J121" s="2">
        <f t="shared" si="14"/>
        <v>0.125</v>
      </c>
      <c r="K121" s="3">
        <f t="shared" si="9"/>
        <v>285.71428571428572</v>
      </c>
      <c r="L121" s="4">
        <v>328</v>
      </c>
      <c r="M121" s="1">
        <f t="shared" si="10"/>
        <v>229600</v>
      </c>
      <c r="N121" s="1">
        <f>IF(Resorts_World[[#This Row],[Overlay]]="Yes",Resorts_World[[#This Row],[Guarantee]],Resorts_World[[#This Row],[Prize Pool Collected]])</f>
        <v>229600</v>
      </c>
      <c r="O121" s="1">
        <f t="shared" si="11"/>
        <v>32800</v>
      </c>
      <c r="P121" s="1">
        <f>IF(Resorts_World[[#This Row],[Overlay]]="Yes",Resorts_World[[#This Row],[Guarantee]]-Resorts_World[[#This Row],[Prize Pool Collected]],0)</f>
        <v>0</v>
      </c>
      <c r="Q121" t="str">
        <f t="shared" si="12"/>
        <v>No</v>
      </c>
    </row>
    <row r="122" spans="1:17" x14ac:dyDescent="0.25">
      <c r="A122" s="5">
        <v>45478</v>
      </c>
      <c r="B122" t="s">
        <v>29</v>
      </c>
      <c r="C122" t="s">
        <v>30</v>
      </c>
      <c r="D122" t="s">
        <v>20</v>
      </c>
      <c r="E122" t="s">
        <v>20</v>
      </c>
      <c r="F122" s="1">
        <v>200000</v>
      </c>
      <c r="G122" s="1">
        <v>800</v>
      </c>
      <c r="H122" s="1">
        <v>700</v>
      </c>
      <c r="I122" s="1">
        <v>100</v>
      </c>
      <c r="J122" s="2">
        <f t="shared" si="14"/>
        <v>0.125</v>
      </c>
      <c r="K122" s="3">
        <f t="shared" si="9"/>
        <v>285.71428571428572</v>
      </c>
      <c r="L122" s="4">
        <v>742</v>
      </c>
      <c r="M122" s="1">
        <f t="shared" si="10"/>
        <v>519400</v>
      </c>
      <c r="N122" s="1">
        <f>IF(Resorts_World[[#This Row],[Overlay]]="Yes",Resorts_World[[#This Row],[Guarantee]],Resorts_World[[#This Row],[Prize Pool Collected]])</f>
        <v>519400</v>
      </c>
      <c r="O122" s="1">
        <f t="shared" si="11"/>
        <v>74200</v>
      </c>
      <c r="P122" s="1">
        <f>IF(Resorts_World[[#This Row],[Overlay]]="Yes",Resorts_World[[#This Row],[Guarantee]]-Resorts_World[[#This Row],[Prize Pool Collected]],0)</f>
        <v>0</v>
      </c>
      <c r="Q122" t="str">
        <f t="shared" si="12"/>
        <v>No</v>
      </c>
    </row>
    <row r="123" spans="1:17" x14ac:dyDescent="0.25">
      <c r="A123" s="5">
        <v>45479</v>
      </c>
      <c r="B123" t="s">
        <v>29</v>
      </c>
      <c r="C123" t="s">
        <v>30</v>
      </c>
      <c r="D123" t="s">
        <v>32</v>
      </c>
      <c r="E123" t="s">
        <v>32</v>
      </c>
      <c r="F123" s="1">
        <v>200000</v>
      </c>
      <c r="G123" s="1">
        <v>800</v>
      </c>
      <c r="H123" s="1">
        <v>700</v>
      </c>
      <c r="I123" s="1">
        <v>100</v>
      </c>
      <c r="J123" s="2">
        <f t="shared" si="14"/>
        <v>0.125</v>
      </c>
      <c r="K123" s="3">
        <f t="shared" si="9"/>
        <v>285.71428571428572</v>
      </c>
      <c r="L123" s="4">
        <v>338</v>
      </c>
      <c r="M123" s="1">
        <f t="shared" si="10"/>
        <v>236600</v>
      </c>
      <c r="N123" s="1">
        <f>IF(Resorts_World[[#This Row],[Overlay]]="Yes",Resorts_World[[#This Row],[Guarantee]],Resorts_World[[#This Row],[Prize Pool Collected]])</f>
        <v>236600</v>
      </c>
      <c r="O123" s="1">
        <f t="shared" si="11"/>
        <v>33800</v>
      </c>
      <c r="P123" s="1">
        <f>IF(Resorts_World[[#This Row],[Overlay]]="Yes",Resorts_World[[#This Row],[Guarantee]]-Resorts_World[[#This Row],[Prize Pool Collected]],0)</f>
        <v>0</v>
      </c>
      <c r="Q123" t="str">
        <f t="shared" si="12"/>
        <v>No</v>
      </c>
    </row>
    <row r="124" spans="1:17" x14ac:dyDescent="0.25">
      <c r="A124" s="5">
        <v>45480</v>
      </c>
      <c r="B124" t="s">
        <v>29</v>
      </c>
      <c r="C124" t="s">
        <v>30</v>
      </c>
      <c r="D124" t="s">
        <v>36</v>
      </c>
      <c r="E124" t="s">
        <v>36</v>
      </c>
      <c r="F124" s="1">
        <v>200000</v>
      </c>
      <c r="G124" s="1">
        <v>800</v>
      </c>
      <c r="H124" s="1">
        <v>700</v>
      </c>
      <c r="I124" s="1">
        <v>100</v>
      </c>
      <c r="J124" s="2">
        <f t="shared" si="14"/>
        <v>0.125</v>
      </c>
      <c r="K124" s="3">
        <f t="shared" si="9"/>
        <v>285.71428571428572</v>
      </c>
      <c r="L124" s="4">
        <v>798</v>
      </c>
      <c r="M124" s="1">
        <f t="shared" si="10"/>
        <v>558600</v>
      </c>
      <c r="N124" s="1">
        <f>IF(Resorts_World[[#This Row],[Overlay]]="Yes",Resorts_World[[#This Row],[Guarantee]],Resorts_World[[#This Row],[Prize Pool Collected]])</f>
        <v>558600</v>
      </c>
      <c r="O124" s="1">
        <f t="shared" si="11"/>
        <v>79800</v>
      </c>
      <c r="P124" s="1">
        <f>IF(Resorts_World[[#This Row],[Overlay]]="Yes",Resorts_World[[#This Row],[Guarantee]]-Resorts_World[[#This Row],[Prize Pool Collected]],0)</f>
        <v>0</v>
      </c>
      <c r="Q124" t="str">
        <f t="shared" si="12"/>
        <v>No</v>
      </c>
    </row>
    <row r="125" spans="1:17" x14ac:dyDescent="0.25">
      <c r="A125" s="5">
        <v>45481</v>
      </c>
      <c r="B125" t="s">
        <v>29</v>
      </c>
      <c r="C125" t="s">
        <v>30</v>
      </c>
      <c r="D125" t="s">
        <v>32</v>
      </c>
      <c r="E125" t="s">
        <v>32</v>
      </c>
      <c r="F125" s="1">
        <v>200000</v>
      </c>
      <c r="G125" s="1">
        <v>800</v>
      </c>
      <c r="H125" s="1">
        <v>700</v>
      </c>
      <c r="I125" s="1">
        <v>100</v>
      </c>
      <c r="J125" s="2">
        <f t="shared" si="14"/>
        <v>0.125</v>
      </c>
      <c r="K125" s="3">
        <f t="shared" si="9"/>
        <v>285.71428571428572</v>
      </c>
      <c r="L125" s="4">
        <v>349</v>
      </c>
      <c r="M125" s="1">
        <f t="shared" si="10"/>
        <v>244300</v>
      </c>
      <c r="N125" s="1">
        <f>IF(Resorts_World[[#This Row],[Overlay]]="Yes",Resorts_World[[#This Row],[Guarantee]],Resorts_World[[#This Row],[Prize Pool Collected]])</f>
        <v>244300</v>
      </c>
      <c r="O125" s="1">
        <f t="shared" si="11"/>
        <v>34900</v>
      </c>
      <c r="P125" s="1">
        <f>IF(Resorts_World[[#This Row],[Overlay]]="Yes",Resorts_World[[#This Row],[Guarantee]]-Resorts_World[[#This Row],[Prize Pool Collected]],0)</f>
        <v>0</v>
      </c>
      <c r="Q125" t="str">
        <f t="shared" si="12"/>
        <v>No</v>
      </c>
    </row>
    <row r="126" spans="1:17" x14ac:dyDescent="0.25">
      <c r="A126" s="5">
        <v>45482</v>
      </c>
      <c r="B126" t="s">
        <v>29</v>
      </c>
      <c r="C126" t="s">
        <v>30</v>
      </c>
      <c r="D126" t="s">
        <v>20</v>
      </c>
      <c r="E126" t="s">
        <v>20</v>
      </c>
      <c r="F126" s="1">
        <v>200000</v>
      </c>
      <c r="G126" s="1">
        <v>800</v>
      </c>
      <c r="H126" s="1">
        <v>700</v>
      </c>
      <c r="I126" s="1">
        <v>100</v>
      </c>
      <c r="J126" s="2">
        <f t="shared" si="14"/>
        <v>0.125</v>
      </c>
      <c r="K126" s="3">
        <f t="shared" si="9"/>
        <v>285.71428571428572</v>
      </c>
      <c r="L126" s="4">
        <v>711</v>
      </c>
      <c r="M126" s="1">
        <f t="shared" si="10"/>
        <v>497700</v>
      </c>
      <c r="N126" s="1">
        <f>IF(Resorts_World[[#This Row],[Overlay]]="Yes",Resorts_World[[#This Row],[Guarantee]],Resorts_World[[#This Row],[Prize Pool Collected]])</f>
        <v>497700</v>
      </c>
      <c r="O126" s="1">
        <f t="shared" si="11"/>
        <v>71100</v>
      </c>
      <c r="P126" s="1">
        <f>IF(Resorts_World[[#This Row],[Overlay]]="Yes",Resorts_World[[#This Row],[Guarantee]]-Resorts_World[[#This Row],[Prize Pool Collected]],0)</f>
        <v>0</v>
      </c>
      <c r="Q126" t="str">
        <f t="shared" si="12"/>
        <v>No</v>
      </c>
    </row>
    <row r="127" spans="1:17" x14ac:dyDescent="0.25">
      <c r="A127" s="5">
        <v>45483</v>
      </c>
      <c r="B127" t="s">
        <v>29</v>
      </c>
      <c r="C127" t="s">
        <v>30</v>
      </c>
      <c r="D127" t="s">
        <v>20</v>
      </c>
      <c r="E127" t="s">
        <v>20</v>
      </c>
      <c r="F127" s="1">
        <v>200000</v>
      </c>
      <c r="G127" s="1">
        <v>800</v>
      </c>
      <c r="H127" s="1">
        <v>700</v>
      </c>
      <c r="I127" s="1">
        <v>100</v>
      </c>
      <c r="J127" s="2">
        <f t="shared" si="14"/>
        <v>0.125</v>
      </c>
      <c r="K127" s="3">
        <f t="shared" si="9"/>
        <v>285.71428571428572</v>
      </c>
      <c r="L127" s="4">
        <v>771</v>
      </c>
      <c r="M127" s="1">
        <f t="shared" si="10"/>
        <v>539700</v>
      </c>
      <c r="N127" s="1">
        <f>IF(Resorts_World[[#This Row],[Overlay]]="Yes",Resorts_World[[#This Row],[Guarantee]],Resorts_World[[#This Row],[Prize Pool Collected]])</f>
        <v>539700</v>
      </c>
      <c r="O127" s="1">
        <f t="shared" si="11"/>
        <v>77100</v>
      </c>
      <c r="P127" s="1">
        <f>IF(Resorts_World[[#This Row],[Overlay]]="Yes",Resorts_World[[#This Row],[Guarantee]]-Resorts_World[[#This Row],[Prize Pool Collected]],0)</f>
        <v>0</v>
      </c>
      <c r="Q127" t="str">
        <f t="shared" si="12"/>
        <v>No</v>
      </c>
    </row>
    <row r="128" spans="1:17" x14ac:dyDescent="0.25">
      <c r="A128" s="5">
        <v>45484</v>
      </c>
      <c r="B128" t="s">
        <v>29</v>
      </c>
      <c r="C128" t="s">
        <v>30</v>
      </c>
      <c r="D128" t="s">
        <v>20</v>
      </c>
      <c r="E128" t="s">
        <v>20</v>
      </c>
      <c r="F128" s="1">
        <v>200000</v>
      </c>
      <c r="G128" s="1">
        <v>800</v>
      </c>
      <c r="H128" s="1">
        <v>700</v>
      </c>
      <c r="I128" s="1">
        <v>100</v>
      </c>
      <c r="J128" s="2">
        <f t="shared" si="14"/>
        <v>0.125</v>
      </c>
      <c r="K128" s="3">
        <f t="shared" si="9"/>
        <v>285.71428571428572</v>
      </c>
      <c r="L128" s="4">
        <v>737</v>
      </c>
      <c r="M128" s="1">
        <f t="shared" si="10"/>
        <v>515900</v>
      </c>
      <c r="N128" s="1">
        <f>IF(Resorts_World[[#This Row],[Overlay]]="Yes",Resorts_World[[#This Row],[Guarantee]],Resorts_World[[#This Row],[Prize Pool Collected]])</f>
        <v>515900</v>
      </c>
      <c r="O128" s="1">
        <f t="shared" si="11"/>
        <v>73700</v>
      </c>
      <c r="P128" s="1">
        <f>IF(Resorts_World[[#This Row],[Overlay]]="Yes",Resorts_World[[#This Row],[Guarantee]]-Resorts_World[[#This Row],[Prize Pool Collected]],0)</f>
        <v>0</v>
      </c>
      <c r="Q128" t="str">
        <f t="shared" si="12"/>
        <v>No</v>
      </c>
    </row>
    <row r="129" spans="1:17" x14ac:dyDescent="0.25">
      <c r="A129" s="5">
        <v>45485</v>
      </c>
      <c r="B129" t="s">
        <v>29</v>
      </c>
      <c r="C129" t="s">
        <v>30</v>
      </c>
      <c r="D129" t="s">
        <v>32</v>
      </c>
      <c r="E129" t="s">
        <v>32</v>
      </c>
      <c r="F129" s="1">
        <v>200000</v>
      </c>
      <c r="G129" s="1">
        <v>800</v>
      </c>
      <c r="H129" s="1">
        <v>700</v>
      </c>
      <c r="I129" s="1">
        <v>100</v>
      </c>
      <c r="J129" s="2">
        <f t="shared" si="14"/>
        <v>0.125</v>
      </c>
      <c r="K129" s="3">
        <f t="shared" si="9"/>
        <v>285.71428571428572</v>
      </c>
      <c r="L129" s="4">
        <v>374</v>
      </c>
      <c r="M129" s="1">
        <f t="shared" si="10"/>
        <v>261800</v>
      </c>
      <c r="N129" s="1">
        <f>IF(Resorts_World[[#This Row],[Overlay]]="Yes",Resorts_World[[#This Row],[Guarantee]],Resorts_World[[#This Row],[Prize Pool Collected]])</f>
        <v>261800</v>
      </c>
      <c r="O129" s="1">
        <f t="shared" si="11"/>
        <v>37400</v>
      </c>
      <c r="P129" s="1">
        <f>IF(Resorts_World[[#This Row],[Overlay]]="Yes",Resorts_World[[#This Row],[Guarantee]]-Resorts_World[[#This Row],[Prize Pool Collected]],0)</f>
        <v>0</v>
      </c>
      <c r="Q129" t="str">
        <f t="shared" si="12"/>
        <v>No</v>
      </c>
    </row>
    <row r="130" spans="1:17" x14ac:dyDescent="0.25">
      <c r="A130" s="5">
        <v>45486</v>
      </c>
      <c r="B130" t="s">
        <v>29</v>
      </c>
      <c r="C130" t="s">
        <v>30</v>
      </c>
      <c r="D130" t="s">
        <v>36</v>
      </c>
      <c r="E130" t="s">
        <v>36</v>
      </c>
      <c r="F130" s="1">
        <v>200000</v>
      </c>
      <c r="G130" s="1">
        <v>800</v>
      </c>
      <c r="H130" s="1">
        <v>700</v>
      </c>
      <c r="I130" s="1">
        <v>100</v>
      </c>
      <c r="J130" s="2">
        <f t="shared" si="14"/>
        <v>0.125</v>
      </c>
      <c r="K130" s="3">
        <f t="shared" si="9"/>
        <v>285.71428571428572</v>
      </c>
      <c r="L130" s="4">
        <v>681</v>
      </c>
      <c r="M130" s="1">
        <f t="shared" si="10"/>
        <v>476700</v>
      </c>
      <c r="N130" s="1">
        <f>IF(Resorts_World[[#This Row],[Overlay]]="Yes",Resorts_World[[#This Row],[Guarantee]],Resorts_World[[#This Row],[Prize Pool Collected]])</f>
        <v>476700</v>
      </c>
      <c r="O130" s="1">
        <f t="shared" si="11"/>
        <v>68100</v>
      </c>
      <c r="P130" s="1">
        <f>IF(Resorts_World[[#This Row],[Overlay]]="Yes",Resorts_World[[#This Row],[Guarantee]]-Resorts_World[[#This Row],[Prize Pool Collected]],0)</f>
        <v>0</v>
      </c>
      <c r="Q130" t="str">
        <f t="shared" si="12"/>
        <v>No</v>
      </c>
    </row>
    <row r="131" spans="1:17" x14ac:dyDescent="0.25">
      <c r="A131" s="5">
        <v>45443</v>
      </c>
      <c r="B131" t="s">
        <v>29</v>
      </c>
      <c r="C131" t="s">
        <v>46</v>
      </c>
      <c r="D131" t="s">
        <v>31</v>
      </c>
      <c r="E131" t="s">
        <v>31</v>
      </c>
      <c r="F131" s="1">
        <v>150000</v>
      </c>
      <c r="G131" s="1">
        <v>800</v>
      </c>
      <c r="H131" s="1">
        <v>700</v>
      </c>
      <c r="I131" s="1">
        <v>100</v>
      </c>
      <c r="J131" s="2">
        <f t="shared" si="14"/>
        <v>0.125</v>
      </c>
      <c r="K131" s="3">
        <f t="shared" si="9"/>
        <v>214.28571428571428</v>
      </c>
      <c r="L131" s="4">
        <v>283</v>
      </c>
      <c r="M131" s="1">
        <f t="shared" si="10"/>
        <v>198100</v>
      </c>
      <c r="N131" s="1">
        <f>IF(Resorts_World[[#This Row],[Overlay]]="Yes",Resorts_World[[#This Row],[Guarantee]],Resorts_World[[#This Row],[Prize Pool Collected]])</f>
        <v>198100</v>
      </c>
      <c r="O131" s="1">
        <f t="shared" si="11"/>
        <v>28300</v>
      </c>
      <c r="P131" s="1">
        <f>IF(Resorts_World[[#This Row],[Overlay]]="Yes",Resorts_World[[#This Row],[Guarantee]]-Resorts_World[[#This Row],[Prize Pool Collected]],0)</f>
        <v>0</v>
      </c>
      <c r="Q131" t="str">
        <f t="shared" si="12"/>
        <v>No</v>
      </c>
    </row>
    <row r="132" spans="1:17" x14ac:dyDescent="0.25">
      <c r="A132" s="5">
        <v>45078</v>
      </c>
      <c r="B132" t="s">
        <v>29</v>
      </c>
      <c r="C132" t="s">
        <v>46</v>
      </c>
      <c r="D132" t="s">
        <v>20</v>
      </c>
      <c r="E132" t="s">
        <v>20</v>
      </c>
      <c r="F132" s="1">
        <v>75000</v>
      </c>
      <c r="G132" s="1">
        <v>600</v>
      </c>
      <c r="H132" s="1">
        <v>515</v>
      </c>
      <c r="I132" s="1">
        <v>85</v>
      </c>
      <c r="J132" s="2">
        <f t="shared" si="14"/>
        <v>0.14166666666666666</v>
      </c>
      <c r="K132" s="3">
        <f t="shared" si="9"/>
        <v>145.63106796116506</v>
      </c>
      <c r="L132" s="4">
        <v>180</v>
      </c>
      <c r="M132" s="1">
        <f t="shared" si="10"/>
        <v>92700</v>
      </c>
      <c r="N132" s="1">
        <f>IF(Resorts_World[[#This Row],[Overlay]]="Yes",Resorts_World[[#This Row],[Guarantee]],Resorts_World[[#This Row],[Prize Pool Collected]])</f>
        <v>92700</v>
      </c>
      <c r="O132" s="1">
        <f t="shared" si="11"/>
        <v>15300</v>
      </c>
      <c r="P132" s="1">
        <f>IF(Resorts_World[[#This Row],[Overlay]]="Yes",Resorts_World[[#This Row],[Guarantee]]-Resorts_World[[#This Row],[Prize Pool Collected]],0)</f>
        <v>0</v>
      </c>
      <c r="Q132" t="str">
        <f t="shared" si="12"/>
        <v>No</v>
      </c>
    </row>
    <row r="133" spans="1:17" x14ac:dyDescent="0.25">
      <c r="A133" s="5">
        <v>45079</v>
      </c>
      <c r="B133" t="s">
        <v>29</v>
      </c>
      <c r="C133" t="s">
        <v>46</v>
      </c>
      <c r="D133" t="s">
        <v>35</v>
      </c>
      <c r="E133" t="s">
        <v>35</v>
      </c>
      <c r="F133" s="1">
        <v>100000</v>
      </c>
      <c r="G133" s="1">
        <v>600</v>
      </c>
      <c r="H133" s="1">
        <v>515</v>
      </c>
      <c r="I133" s="1">
        <v>85</v>
      </c>
      <c r="J133" s="2">
        <f t="shared" si="14"/>
        <v>0.14166666666666666</v>
      </c>
      <c r="K133" s="3">
        <f t="shared" si="9"/>
        <v>194.17475728155341</v>
      </c>
      <c r="L133" s="4">
        <v>295</v>
      </c>
      <c r="M133" s="1">
        <f t="shared" si="10"/>
        <v>151925</v>
      </c>
      <c r="N133" s="1">
        <f>IF(Resorts_World[[#This Row],[Overlay]]="Yes",Resorts_World[[#This Row],[Guarantee]],Resorts_World[[#This Row],[Prize Pool Collected]])</f>
        <v>151925</v>
      </c>
      <c r="O133" s="1">
        <f t="shared" si="11"/>
        <v>25075</v>
      </c>
      <c r="P133" s="1">
        <f>IF(Resorts_World[[#This Row],[Overlay]]="Yes",Resorts_World[[#This Row],[Guarantee]]-Resorts_World[[#This Row],[Prize Pool Collected]],0)</f>
        <v>0</v>
      </c>
      <c r="Q133" t="str">
        <f t="shared" si="12"/>
        <v>No</v>
      </c>
    </row>
    <row r="134" spans="1:17" x14ac:dyDescent="0.25">
      <c r="A134" s="5">
        <v>45481</v>
      </c>
      <c r="B134" t="s">
        <v>125</v>
      </c>
      <c r="C134" t="s">
        <v>126</v>
      </c>
      <c r="D134" t="s">
        <v>44</v>
      </c>
      <c r="E134" t="s">
        <v>44</v>
      </c>
      <c r="F134" s="1">
        <v>10000</v>
      </c>
      <c r="G134" s="1">
        <v>240</v>
      </c>
      <c r="H134" s="1">
        <v>200</v>
      </c>
      <c r="I134" s="1">
        <v>40</v>
      </c>
      <c r="J134" s="2">
        <v>0.16700000000000001</v>
      </c>
      <c r="K134" s="3">
        <f t="shared" si="9"/>
        <v>50</v>
      </c>
      <c r="L134" s="4">
        <v>113</v>
      </c>
      <c r="M134" s="1">
        <f t="shared" si="10"/>
        <v>22600</v>
      </c>
      <c r="N134" s="1">
        <f>IF(Resorts_World[[#This Row],[Overlay]]="Yes",Resorts_World[[#This Row],[Guarantee]],Resorts_World[[#This Row],[Prize Pool Collected]])</f>
        <v>22600</v>
      </c>
      <c r="O134" s="1">
        <f t="shared" si="11"/>
        <v>4520</v>
      </c>
      <c r="P134" s="1">
        <f>IF(Resorts_World[[#This Row],[Overlay]]="Yes",Resorts_World[[#This Row],[Guarantee]]-Resorts_World[[#This Row],[Prize Pool Collected]],0)</f>
        <v>0</v>
      </c>
      <c r="Q134" t="str">
        <f t="shared" si="12"/>
        <v>No</v>
      </c>
    </row>
    <row r="135" spans="1:17" x14ac:dyDescent="0.25">
      <c r="A135" s="5">
        <v>45081</v>
      </c>
      <c r="B135" t="s">
        <v>29</v>
      </c>
      <c r="C135" t="s">
        <v>46</v>
      </c>
      <c r="D135" t="s">
        <v>36</v>
      </c>
      <c r="E135" t="s">
        <v>36</v>
      </c>
      <c r="F135" s="1">
        <v>150000</v>
      </c>
      <c r="G135" s="1">
        <v>800</v>
      </c>
      <c r="H135" s="1">
        <v>700</v>
      </c>
      <c r="I135" s="1">
        <v>100</v>
      </c>
      <c r="J135" s="2">
        <f t="shared" ref="J135:J162" si="15">I135/G135</f>
        <v>0.125</v>
      </c>
      <c r="K135" s="3">
        <f t="shared" si="9"/>
        <v>214.28571428571428</v>
      </c>
      <c r="L135" s="4">
        <v>530</v>
      </c>
      <c r="M135" s="1">
        <f t="shared" si="10"/>
        <v>371000</v>
      </c>
      <c r="N135" s="1">
        <f>IF(Resorts_World[[#This Row],[Overlay]]="Yes",Resorts_World[[#This Row],[Guarantee]],Resorts_World[[#This Row],[Prize Pool Collected]])</f>
        <v>371000</v>
      </c>
      <c r="O135" s="1">
        <f t="shared" si="11"/>
        <v>53000</v>
      </c>
      <c r="P135" s="1">
        <f>IF(Resorts_World[[#This Row],[Overlay]]="Yes",Resorts_World[[#This Row],[Guarantee]]-Resorts_World[[#This Row],[Prize Pool Collected]],0)</f>
        <v>0</v>
      </c>
      <c r="Q135" t="str">
        <f t="shared" si="12"/>
        <v>No</v>
      </c>
    </row>
    <row r="136" spans="1:17" x14ac:dyDescent="0.25">
      <c r="A136" s="5">
        <v>45082</v>
      </c>
      <c r="B136" t="s">
        <v>29</v>
      </c>
      <c r="C136" t="s">
        <v>46</v>
      </c>
      <c r="D136" t="s">
        <v>20</v>
      </c>
      <c r="E136" t="s">
        <v>20</v>
      </c>
      <c r="F136" s="1">
        <v>75000</v>
      </c>
      <c r="G136" s="1">
        <v>600</v>
      </c>
      <c r="H136" s="1">
        <v>515</v>
      </c>
      <c r="I136" s="1">
        <v>85</v>
      </c>
      <c r="J136" s="2">
        <f t="shared" si="15"/>
        <v>0.14166666666666666</v>
      </c>
      <c r="K136" s="3">
        <f t="shared" si="9"/>
        <v>145.63106796116506</v>
      </c>
      <c r="L136" s="4">
        <v>456</v>
      </c>
      <c r="M136" s="1">
        <f t="shared" si="10"/>
        <v>234840</v>
      </c>
      <c r="N136" s="1">
        <f>IF(Resorts_World[[#This Row],[Overlay]]="Yes",Resorts_World[[#This Row],[Guarantee]],Resorts_World[[#This Row],[Prize Pool Collected]])</f>
        <v>234840</v>
      </c>
      <c r="O136" s="1">
        <f t="shared" si="11"/>
        <v>38760</v>
      </c>
      <c r="P136" s="1">
        <f>IF(Resorts_World[[#This Row],[Overlay]]="Yes",Resorts_World[[#This Row],[Guarantee]]-Resorts_World[[#This Row],[Prize Pool Collected]],0)</f>
        <v>0</v>
      </c>
      <c r="Q136" t="str">
        <f t="shared" si="12"/>
        <v>No</v>
      </c>
    </row>
    <row r="137" spans="1:17" x14ac:dyDescent="0.25">
      <c r="A137" s="5">
        <v>45083</v>
      </c>
      <c r="B137" t="s">
        <v>29</v>
      </c>
      <c r="C137" t="s">
        <v>46</v>
      </c>
      <c r="D137" t="s">
        <v>32</v>
      </c>
      <c r="E137" t="s">
        <v>32</v>
      </c>
      <c r="F137" s="1">
        <v>75000</v>
      </c>
      <c r="G137" s="1">
        <v>600</v>
      </c>
      <c r="H137" s="1">
        <v>515</v>
      </c>
      <c r="I137" s="1">
        <v>85</v>
      </c>
      <c r="J137" s="2">
        <f t="shared" si="15"/>
        <v>0.14166666666666666</v>
      </c>
      <c r="K137" s="3">
        <f t="shared" si="9"/>
        <v>145.63106796116506</v>
      </c>
      <c r="L137" s="4">
        <v>392</v>
      </c>
      <c r="M137" s="1">
        <f t="shared" si="10"/>
        <v>201880</v>
      </c>
      <c r="N137" s="1">
        <f>IF(Resorts_World[[#This Row],[Overlay]]="Yes",Resorts_World[[#This Row],[Guarantee]],Resorts_World[[#This Row],[Prize Pool Collected]])</f>
        <v>201880</v>
      </c>
      <c r="O137" s="1">
        <f t="shared" si="11"/>
        <v>33320</v>
      </c>
      <c r="P137" s="1">
        <f>IF(Resorts_World[[#This Row],[Overlay]]="Yes",Resorts_World[[#This Row],[Guarantee]]-Resorts_World[[#This Row],[Prize Pool Collected]],0)</f>
        <v>0</v>
      </c>
      <c r="Q137" t="str">
        <f t="shared" si="12"/>
        <v>No</v>
      </c>
    </row>
    <row r="138" spans="1:17" x14ac:dyDescent="0.25">
      <c r="A138" s="5">
        <v>45085</v>
      </c>
      <c r="B138" t="s">
        <v>29</v>
      </c>
      <c r="C138" t="s">
        <v>46</v>
      </c>
      <c r="D138" t="s">
        <v>36</v>
      </c>
      <c r="E138" t="s">
        <v>36</v>
      </c>
      <c r="F138" s="1">
        <v>250000</v>
      </c>
      <c r="G138" s="1">
        <v>800</v>
      </c>
      <c r="H138" s="1">
        <v>700</v>
      </c>
      <c r="I138" s="1">
        <v>100</v>
      </c>
      <c r="J138" s="2">
        <f t="shared" si="15"/>
        <v>0.125</v>
      </c>
      <c r="K138" s="3">
        <f t="shared" si="9"/>
        <v>357.14285714285717</v>
      </c>
      <c r="L138" s="4">
        <v>702</v>
      </c>
      <c r="M138" s="1">
        <f t="shared" si="10"/>
        <v>491400</v>
      </c>
      <c r="N138" s="1">
        <f>IF(Resorts_World[[#This Row],[Overlay]]="Yes",Resorts_World[[#This Row],[Guarantee]],Resorts_World[[#This Row],[Prize Pool Collected]])</f>
        <v>491400</v>
      </c>
      <c r="O138" s="1">
        <f t="shared" si="11"/>
        <v>70200</v>
      </c>
      <c r="P138" s="1">
        <f>IF(Resorts_World[[#This Row],[Overlay]]="Yes",Resorts_World[[#This Row],[Guarantee]]-Resorts_World[[#This Row],[Prize Pool Collected]],0)</f>
        <v>0</v>
      </c>
      <c r="Q138" t="str">
        <f t="shared" si="12"/>
        <v>No</v>
      </c>
    </row>
    <row r="139" spans="1:17" x14ac:dyDescent="0.25">
      <c r="A139" s="5">
        <v>45086</v>
      </c>
      <c r="B139" t="s">
        <v>29</v>
      </c>
      <c r="C139" t="s">
        <v>46</v>
      </c>
      <c r="D139" t="s">
        <v>47</v>
      </c>
      <c r="E139" t="s">
        <v>38</v>
      </c>
      <c r="F139" s="1">
        <v>2000000</v>
      </c>
      <c r="G139" s="1">
        <v>3500</v>
      </c>
      <c r="H139" s="1">
        <v>3200</v>
      </c>
      <c r="I139" s="1">
        <v>300</v>
      </c>
      <c r="J139" s="2">
        <f t="shared" si="15"/>
        <v>8.5714285714285715E-2</v>
      </c>
      <c r="K139" s="3">
        <f t="shared" si="9"/>
        <v>625</v>
      </c>
      <c r="L139" s="4">
        <v>1026</v>
      </c>
      <c r="M139" s="1">
        <f t="shared" si="10"/>
        <v>3283200</v>
      </c>
      <c r="N139" s="1">
        <f>IF(Resorts_World[[#This Row],[Overlay]]="Yes",Resorts_World[[#This Row],[Guarantee]],Resorts_World[[#This Row],[Prize Pool Collected]])</f>
        <v>3283200</v>
      </c>
      <c r="O139" s="1">
        <f t="shared" si="11"/>
        <v>307800</v>
      </c>
      <c r="P139" s="1">
        <f>IF(Resorts_World[[#This Row],[Overlay]]="Yes",Resorts_World[[#This Row],[Guarantee]]-Resorts_World[[#This Row],[Prize Pool Collected]],0)</f>
        <v>0</v>
      </c>
      <c r="Q139" t="str">
        <f t="shared" si="12"/>
        <v>No</v>
      </c>
    </row>
    <row r="140" spans="1:17" x14ac:dyDescent="0.25">
      <c r="A140" s="5">
        <v>45089</v>
      </c>
      <c r="B140" t="s">
        <v>29</v>
      </c>
      <c r="C140" t="s">
        <v>46</v>
      </c>
      <c r="D140" t="s">
        <v>20</v>
      </c>
      <c r="E140" t="s">
        <v>20</v>
      </c>
      <c r="F140" s="1">
        <v>75000</v>
      </c>
      <c r="G140" s="1">
        <v>600</v>
      </c>
      <c r="H140" s="1">
        <v>515</v>
      </c>
      <c r="I140" s="1">
        <v>85</v>
      </c>
      <c r="J140" s="2">
        <f t="shared" si="15"/>
        <v>0.14166666666666666</v>
      </c>
      <c r="K140" s="3">
        <f t="shared" si="9"/>
        <v>145.63106796116506</v>
      </c>
      <c r="L140" s="4">
        <v>491</v>
      </c>
      <c r="M140" s="1">
        <f t="shared" si="10"/>
        <v>252865</v>
      </c>
      <c r="N140" s="1">
        <f>IF(Resorts_World[[#This Row],[Overlay]]="Yes",Resorts_World[[#This Row],[Guarantee]],Resorts_World[[#This Row],[Prize Pool Collected]])</f>
        <v>252865</v>
      </c>
      <c r="O140" s="1">
        <f t="shared" si="11"/>
        <v>41735</v>
      </c>
      <c r="P140" s="1">
        <f>IF(Resorts_World[[#This Row],[Overlay]]="Yes",Resorts_World[[#This Row],[Guarantee]]-Resorts_World[[#This Row],[Prize Pool Collected]],0)</f>
        <v>0</v>
      </c>
      <c r="Q140" t="str">
        <f t="shared" si="12"/>
        <v>No</v>
      </c>
    </row>
    <row r="141" spans="1:17" x14ac:dyDescent="0.25">
      <c r="A141" s="5">
        <v>45090</v>
      </c>
      <c r="B141" t="s">
        <v>29</v>
      </c>
      <c r="C141" t="s">
        <v>46</v>
      </c>
      <c r="D141" t="s">
        <v>48</v>
      </c>
      <c r="E141" t="s">
        <v>48</v>
      </c>
      <c r="F141" s="1">
        <v>50000</v>
      </c>
      <c r="G141" s="1">
        <v>800</v>
      </c>
      <c r="H141" s="1">
        <v>700</v>
      </c>
      <c r="I141" s="1">
        <v>100</v>
      </c>
      <c r="J141" s="2">
        <f t="shared" si="15"/>
        <v>0.125</v>
      </c>
      <c r="K141" s="3">
        <f t="shared" si="9"/>
        <v>71.428571428571431</v>
      </c>
      <c r="L141" s="4">
        <v>125</v>
      </c>
      <c r="M141" s="1">
        <f t="shared" si="10"/>
        <v>87500</v>
      </c>
      <c r="N141" s="1">
        <f>IF(Resorts_World[[#This Row],[Overlay]]="Yes",Resorts_World[[#This Row],[Guarantee]],Resorts_World[[#This Row],[Prize Pool Collected]])</f>
        <v>87500</v>
      </c>
      <c r="O141" s="1">
        <f t="shared" si="11"/>
        <v>12500</v>
      </c>
      <c r="P141" s="1">
        <f>IF(Resorts_World[[#This Row],[Overlay]]="Yes",Resorts_World[[#This Row],[Guarantee]]-Resorts_World[[#This Row],[Prize Pool Collected]],0)</f>
        <v>0</v>
      </c>
      <c r="Q141" t="str">
        <f t="shared" si="12"/>
        <v>No</v>
      </c>
    </row>
    <row r="142" spans="1:17" x14ac:dyDescent="0.25">
      <c r="A142" s="5">
        <v>45091</v>
      </c>
      <c r="B142" t="s">
        <v>29</v>
      </c>
      <c r="C142" t="s">
        <v>46</v>
      </c>
      <c r="D142" t="s">
        <v>20</v>
      </c>
      <c r="E142" t="s">
        <v>20</v>
      </c>
      <c r="F142" s="1">
        <v>75000</v>
      </c>
      <c r="G142" s="1">
        <v>600</v>
      </c>
      <c r="H142" s="1">
        <v>515</v>
      </c>
      <c r="I142" s="1">
        <v>85</v>
      </c>
      <c r="J142" s="2">
        <f t="shared" si="15"/>
        <v>0.14166666666666666</v>
      </c>
      <c r="K142" s="3">
        <f t="shared" si="9"/>
        <v>145.63106796116506</v>
      </c>
      <c r="L142" s="4">
        <v>456</v>
      </c>
      <c r="M142" s="1">
        <f t="shared" si="10"/>
        <v>234840</v>
      </c>
      <c r="N142" s="1">
        <f>IF(Resorts_World[[#This Row],[Overlay]]="Yes",Resorts_World[[#This Row],[Guarantee]],Resorts_World[[#This Row],[Prize Pool Collected]])</f>
        <v>234840</v>
      </c>
      <c r="O142" s="1">
        <f t="shared" si="11"/>
        <v>38760</v>
      </c>
      <c r="P142" s="1">
        <f>IF(Resorts_World[[#This Row],[Overlay]]="Yes",Resorts_World[[#This Row],[Guarantee]]-Resorts_World[[#This Row],[Prize Pool Collected]],0)</f>
        <v>0</v>
      </c>
      <c r="Q142" t="str">
        <f t="shared" si="12"/>
        <v>No</v>
      </c>
    </row>
    <row r="143" spans="1:17" x14ac:dyDescent="0.25">
      <c r="A143" s="5">
        <v>45092</v>
      </c>
      <c r="B143" t="s">
        <v>29</v>
      </c>
      <c r="C143" t="s">
        <v>46</v>
      </c>
      <c r="D143" t="s">
        <v>39</v>
      </c>
      <c r="E143" t="s">
        <v>39</v>
      </c>
      <c r="F143" s="1">
        <v>50000</v>
      </c>
      <c r="G143" s="1">
        <v>600</v>
      </c>
      <c r="H143" s="1">
        <v>515</v>
      </c>
      <c r="I143" s="1">
        <v>85</v>
      </c>
      <c r="J143" s="2">
        <f t="shared" si="15"/>
        <v>0.14166666666666666</v>
      </c>
      <c r="K143" s="3">
        <f t="shared" si="9"/>
        <v>97.087378640776706</v>
      </c>
      <c r="L143" s="4">
        <v>382</v>
      </c>
      <c r="M143" s="1">
        <f t="shared" si="10"/>
        <v>196730</v>
      </c>
      <c r="N143" s="1">
        <f>IF(Resorts_World[[#This Row],[Overlay]]="Yes",Resorts_World[[#This Row],[Guarantee]],Resorts_World[[#This Row],[Prize Pool Collected]])</f>
        <v>196730</v>
      </c>
      <c r="O143" s="1">
        <f t="shared" si="11"/>
        <v>32470</v>
      </c>
      <c r="P143" s="1">
        <f>IF(Resorts_World[[#This Row],[Overlay]]="Yes",Resorts_World[[#This Row],[Guarantee]]-Resorts_World[[#This Row],[Prize Pool Collected]],0)</f>
        <v>0</v>
      </c>
      <c r="Q143" t="str">
        <f t="shared" si="12"/>
        <v>No</v>
      </c>
    </row>
    <row r="144" spans="1:17" x14ac:dyDescent="0.25">
      <c r="A144" s="5">
        <v>45093</v>
      </c>
      <c r="B144" t="s">
        <v>29</v>
      </c>
      <c r="C144" t="s">
        <v>46</v>
      </c>
      <c r="D144" t="s">
        <v>35</v>
      </c>
      <c r="E144" t="s">
        <v>35</v>
      </c>
      <c r="F144" s="1">
        <v>150000</v>
      </c>
      <c r="G144" s="1">
        <v>800</v>
      </c>
      <c r="H144" s="1">
        <v>700</v>
      </c>
      <c r="I144" s="1">
        <v>100</v>
      </c>
      <c r="J144" s="2">
        <f t="shared" si="15"/>
        <v>0.125</v>
      </c>
      <c r="K144" s="3">
        <f t="shared" si="9"/>
        <v>214.28571428571428</v>
      </c>
      <c r="L144" s="4">
        <v>419</v>
      </c>
      <c r="M144" s="1">
        <f t="shared" si="10"/>
        <v>293300</v>
      </c>
      <c r="N144" s="1">
        <f>IF(Resorts_World[[#This Row],[Overlay]]="Yes",Resorts_World[[#This Row],[Guarantee]],Resorts_World[[#This Row],[Prize Pool Collected]])</f>
        <v>293300</v>
      </c>
      <c r="O144" s="1">
        <f t="shared" si="11"/>
        <v>41900</v>
      </c>
      <c r="P144" s="1">
        <f>IF(Resorts_World[[#This Row],[Overlay]]="Yes",Resorts_World[[#This Row],[Guarantee]]-Resorts_World[[#This Row],[Prize Pool Collected]],0)</f>
        <v>0</v>
      </c>
      <c r="Q144" t="str">
        <f t="shared" si="12"/>
        <v>No</v>
      </c>
    </row>
    <row r="145" spans="1:17" x14ac:dyDescent="0.25">
      <c r="A145" s="5">
        <v>45094</v>
      </c>
      <c r="B145" t="s">
        <v>29</v>
      </c>
      <c r="C145" t="s">
        <v>46</v>
      </c>
      <c r="D145" t="s">
        <v>49</v>
      </c>
      <c r="E145" t="s">
        <v>49</v>
      </c>
      <c r="F145" s="1">
        <v>30000</v>
      </c>
      <c r="G145" s="1">
        <v>600</v>
      </c>
      <c r="H145" s="1">
        <v>515</v>
      </c>
      <c r="I145" s="1">
        <v>85</v>
      </c>
      <c r="J145" s="2">
        <f t="shared" si="15"/>
        <v>0.14166666666666666</v>
      </c>
      <c r="K145" s="3">
        <f t="shared" si="9"/>
        <v>58.252427184466022</v>
      </c>
      <c r="L145" s="4">
        <v>100</v>
      </c>
      <c r="M145" s="1">
        <f t="shared" si="10"/>
        <v>51500</v>
      </c>
      <c r="N145" s="1">
        <f>IF(Resorts_World[[#This Row],[Overlay]]="Yes",Resorts_World[[#This Row],[Guarantee]],Resorts_World[[#This Row],[Prize Pool Collected]])</f>
        <v>51500</v>
      </c>
      <c r="O145" s="1">
        <f t="shared" si="11"/>
        <v>8500</v>
      </c>
      <c r="P145" s="1">
        <f>IF(Resorts_World[[#This Row],[Overlay]]="Yes",Resorts_World[[#This Row],[Guarantee]]-Resorts_World[[#This Row],[Prize Pool Collected]],0)</f>
        <v>0</v>
      </c>
      <c r="Q145" t="str">
        <f t="shared" si="12"/>
        <v>No</v>
      </c>
    </row>
    <row r="146" spans="1:17" x14ac:dyDescent="0.25">
      <c r="A146" s="5">
        <v>45095</v>
      </c>
      <c r="B146" t="s">
        <v>29</v>
      </c>
      <c r="C146" t="s">
        <v>46</v>
      </c>
      <c r="D146" t="s">
        <v>34</v>
      </c>
      <c r="E146" t="s">
        <v>34</v>
      </c>
      <c r="F146" s="1">
        <v>50000</v>
      </c>
      <c r="G146" s="1">
        <v>600</v>
      </c>
      <c r="H146" s="1">
        <v>515</v>
      </c>
      <c r="I146" s="1">
        <v>85</v>
      </c>
      <c r="J146" s="2">
        <f t="shared" si="15"/>
        <v>0.14166666666666666</v>
      </c>
      <c r="K146" s="3">
        <f t="shared" si="9"/>
        <v>97.087378640776706</v>
      </c>
      <c r="L146" s="4">
        <v>351</v>
      </c>
      <c r="M146" s="1">
        <f t="shared" si="10"/>
        <v>180765</v>
      </c>
      <c r="N146" s="1">
        <f>IF(Resorts_World[[#This Row],[Overlay]]="Yes",Resorts_World[[#This Row],[Guarantee]],Resorts_World[[#This Row],[Prize Pool Collected]])</f>
        <v>180765</v>
      </c>
      <c r="O146" s="1">
        <f t="shared" si="11"/>
        <v>29835</v>
      </c>
      <c r="P146" s="1">
        <f>IF(Resorts_World[[#This Row],[Overlay]]="Yes",Resorts_World[[#This Row],[Guarantee]]-Resorts_World[[#This Row],[Prize Pool Collected]],0)</f>
        <v>0</v>
      </c>
      <c r="Q146" t="str">
        <f t="shared" si="12"/>
        <v>No</v>
      </c>
    </row>
    <row r="147" spans="1:17" x14ac:dyDescent="0.25">
      <c r="A147" s="5">
        <v>45096</v>
      </c>
      <c r="B147" t="s">
        <v>29</v>
      </c>
      <c r="C147" t="s">
        <v>46</v>
      </c>
      <c r="D147" t="s">
        <v>20</v>
      </c>
      <c r="E147" t="s">
        <v>20</v>
      </c>
      <c r="F147" s="1">
        <v>75000</v>
      </c>
      <c r="G147" s="1">
        <v>600</v>
      </c>
      <c r="H147" s="1">
        <v>515</v>
      </c>
      <c r="I147" s="1">
        <v>85</v>
      </c>
      <c r="J147" s="2">
        <f t="shared" si="15"/>
        <v>0.14166666666666666</v>
      </c>
      <c r="K147" s="3">
        <f t="shared" si="9"/>
        <v>145.63106796116506</v>
      </c>
      <c r="L147" s="4">
        <v>543</v>
      </c>
      <c r="M147" s="1">
        <f t="shared" si="10"/>
        <v>279645</v>
      </c>
      <c r="N147" s="1">
        <f>IF(Resorts_World[[#This Row],[Overlay]]="Yes",Resorts_World[[#This Row],[Guarantee]],Resorts_World[[#This Row],[Prize Pool Collected]])</f>
        <v>279645</v>
      </c>
      <c r="O147" s="1">
        <f t="shared" si="11"/>
        <v>46155</v>
      </c>
      <c r="P147" s="1">
        <f>IF(Resorts_World[[#This Row],[Overlay]]="Yes",Resorts_World[[#This Row],[Guarantee]]-Resorts_World[[#This Row],[Prize Pool Collected]],0)</f>
        <v>0</v>
      </c>
      <c r="Q147" t="str">
        <f t="shared" si="12"/>
        <v>No</v>
      </c>
    </row>
    <row r="148" spans="1:17" x14ac:dyDescent="0.25">
      <c r="A148" s="5">
        <v>45097</v>
      </c>
      <c r="B148" t="s">
        <v>29</v>
      </c>
      <c r="C148" t="s">
        <v>46</v>
      </c>
      <c r="D148" t="s">
        <v>32</v>
      </c>
      <c r="E148" t="s">
        <v>32</v>
      </c>
      <c r="F148" s="1">
        <v>75000</v>
      </c>
      <c r="G148" s="1">
        <v>600</v>
      </c>
      <c r="H148" s="1">
        <v>515</v>
      </c>
      <c r="I148" s="1">
        <v>85</v>
      </c>
      <c r="J148" s="2">
        <f t="shared" si="15"/>
        <v>0.14166666666666666</v>
      </c>
      <c r="K148" s="3">
        <f t="shared" si="9"/>
        <v>145.63106796116506</v>
      </c>
      <c r="L148" s="4">
        <v>423</v>
      </c>
      <c r="M148" s="1">
        <f t="shared" si="10"/>
        <v>217845</v>
      </c>
      <c r="N148" s="1">
        <f>IF(Resorts_World[[#This Row],[Overlay]]="Yes",Resorts_World[[#This Row],[Guarantee]],Resorts_World[[#This Row],[Prize Pool Collected]])</f>
        <v>217845</v>
      </c>
      <c r="O148" s="1">
        <f t="shared" si="11"/>
        <v>35955</v>
      </c>
      <c r="P148" s="1">
        <f>IF(Resorts_World[[#This Row],[Overlay]]="Yes",Resorts_World[[#This Row],[Guarantee]]-Resorts_World[[#This Row],[Prize Pool Collected]],0)</f>
        <v>0</v>
      </c>
      <c r="Q148" t="str">
        <f t="shared" si="12"/>
        <v>No</v>
      </c>
    </row>
    <row r="149" spans="1:17" x14ac:dyDescent="0.25">
      <c r="A149" s="5">
        <v>45098</v>
      </c>
      <c r="B149" t="s">
        <v>29</v>
      </c>
      <c r="C149" t="s">
        <v>46</v>
      </c>
      <c r="D149" t="s">
        <v>20</v>
      </c>
      <c r="E149" t="s">
        <v>20</v>
      </c>
      <c r="F149" s="1">
        <v>75000</v>
      </c>
      <c r="G149" s="1">
        <v>600</v>
      </c>
      <c r="H149" s="1">
        <v>515</v>
      </c>
      <c r="I149" s="1">
        <v>85</v>
      </c>
      <c r="J149" s="2">
        <f t="shared" si="15"/>
        <v>0.14166666666666666</v>
      </c>
      <c r="K149" s="3">
        <f t="shared" si="9"/>
        <v>145.63106796116506</v>
      </c>
      <c r="L149" s="4">
        <v>500</v>
      </c>
      <c r="M149" s="1">
        <f t="shared" si="10"/>
        <v>257500</v>
      </c>
      <c r="N149" s="1">
        <f>IF(Resorts_World[[#This Row],[Overlay]]="Yes",Resorts_World[[#This Row],[Guarantee]],Resorts_World[[#This Row],[Prize Pool Collected]])</f>
        <v>257500</v>
      </c>
      <c r="O149" s="1">
        <f t="shared" si="11"/>
        <v>42500</v>
      </c>
      <c r="P149" s="1">
        <f>IF(Resorts_World[[#This Row],[Overlay]]="Yes",Resorts_World[[#This Row],[Guarantee]]-Resorts_World[[#This Row],[Prize Pool Collected]],0)</f>
        <v>0</v>
      </c>
      <c r="Q149" t="str">
        <f t="shared" si="12"/>
        <v>No</v>
      </c>
    </row>
    <row r="150" spans="1:17" x14ac:dyDescent="0.25">
      <c r="A150" s="5">
        <v>45099</v>
      </c>
      <c r="B150" t="s">
        <v>29</v>
      </c>
      <c r="C150" t="s">
        <v>46</v>
      </c>
      <c r="D150" t="s">
        <v>20</v>
      </c>
      <c r="E150" t="s">
        <v>20</v>
      </c>
      <c r="F150" s="1">
        <v>75000</v>
      </c>
      <c r="G150" s="1">
        <v>600</v>
      </c>
      <c r="H150" s="1">
        <v>515</v>
      </c>
      <c r="I150" s="1">
        <v>85</v>
      </c>
      <c r="J150" s="2">
        <f t="shared" si="15"/>
        <v>0.14166666666666666</v>
      </c>
      <c r="K150" s="3">
        <f t="shared" si="9"/>
        <v>145.63106796116506</v>
      </c>
      <c r="L150" s="4">
        <v>567</v>
      </c>
      <c r="M150" s="1">
        <f t="shared" si="10"/>
        <v>292005</v>
      </c>
      <c r="N150" s="1">
        <f>IF(Resorts_World[[#This Row],[Overlay]]="Yes",Resorts_World[[#This Row],[Guarantee]],Resorts_World[[#This Row],[Prize Pool Collected]])</f>
        <v>292005</v>
      </c>
      <c r="O150" s="1">
        <f t="shared" si="11"/>
        <v>48195</v>
      </c>
      <c r="P150" s="1">
        <f>IF(Resorts_World[[#This Row],[Overlay]]="Yes",Resorts_World[[#This Row],[Guarantee]]-Resorts_World[[#This Row],[Prize Pool Collected]],0)</f>
        <v>0</v>
      </c>
      <c r="Q150" t="str">
        <f t="shared" si="12"/>
        <v>No</v>
      </c>
    </row>
    <row r="151" spans="1:17" x14ac:dyDescent="0.25">
      <c r="A151" s="5">
        <v>45100</v>
      </c>
      <c r="B151" t="s">
        <v>29</v>
      </c>
      <c r="C151" t="s">
        <v>46</v>
      </c>
      <c r="D151" t="s">
        <v>20</v>
      </c>
      <c r="E151" t="s">
        <v>20</v>
      </c>
      <c r="F151" s="1">
        <v>75000</v>
      </c>
      <c r="G151" s="1">
        <v>600</v>
      </c>
      <c r="H151" s="1">
        <v>515</v>
      </c>
      <c r="I151" s="1">
        <v>85</v>
      </c>
      <c r="J151" s="2">
        <f t="shared" si="15"/>
        <v>0.14166666666666666</v>
      </c>
      <c r="K151" s="3">
        <f t="shared" si="9"/>
        <v>145.63106796116506</v>
      </c>
      <c r="L151" s="4">
        <v>541</v>
      </c>
      <c r="M151" s="1">
        <f t="shared" si="10"/>
        <v>278615</v>
      </c>
      <c r="N151" s="1">
        <f>IF(Resorts_World[[#This Row],[Overlay]]="Yes",Resorts_World[[#This Row],[Guarantee]],Resorts_World[[#This Row],[Prize Pool Collected]])</f>
        <v>278615</v>
      </c>
      <c r="O151" s="1">
        <f t="shared" si="11"/>
        <v>45985</v>
      </c>
      <c r="P151" s="1">
        <f>IF(Resorts_World[[#This Row],[Overlay]]="Yes",Resorts_World[[#This Row],[Guarantee]]-Resorts_World[[#This Row],[Prize Pool Collected]],0)</f>
        <v>0</v>
      </c>
      <c r="Q151" t="str">
        <f t="shared" si="12"/>
        <v>No</v>
      </c>
    </row>
    <row r="152" spans="1:17" x14ac:dyDescent="0.25">
      <c r="A152" s="5">
        <v>45101</v>
      </c>
      <c r="B152" t="s">
        <v>29</v>
      </c>
      <c r="C152" t="s">
        <v>46</v>
      </c>
      <c r="D152" t="s">
        <v>32</v>
      </c>
      <c r="E152" t="s">
        <v>32</v>
      </c>
      <c r="F152" s="1">
        <v>75000</v>
      </c>
      <c r="G152" s="1">
        <v>600</v>
      </c>
      <c r="H152" s="1">
        <v>515</v>
      </c>
      <c r="I152" s="1">
        <v>85</v>
      </c>
      <c r="J152" s="2">
        <f t="shared" si="15"/>
        <v>0.14166666666666666</v>
      </c>
      <c r="K152" s="3">
        <f t="shared" si="9"/>
        <v>145.63106796116506</v>
      </c>
      <c r="L152" s="4">
        <v>407</v>
      </c>
      <c r="M152" s="1">
        <f t="shared" si="10"/>
        <v>209605</v>
      </c>
      <c r="N152" s="1">
        <f>IF(Resorts_World[[#This Row],[Overlay]]="Yes",Resorts_World[[#This Row],[Guarantee]],Resorts_World[[#This Row],[Prize Pool Collected]])</f>
        <v>209605</v>
      </c>
      <c r="O152" s="1">
        <f t="shared" si="11"/>
        <v>34595</v>
      </c>
      <c r="P152" s="1">
        <f>IF(Resorts_World[[#This Row],[Overlay]]="Yes",Resorts_World[[#This Row],[Guarantee]]-Resorts_World[[#This Row],[Prize Pool Collected]],0)</f>
        <v>0</v>
      </c>
      <c r="Q152" t="str">
        <f t="shared" si="12"/>
        <v>No</v>
      </c>
    </row>
    <row r="153" spans="1:17" x14ac:dyDescent="0.25">
      <c r="A153" s="5">
        <v>45102</v>
      </c>
      <c r="B153" t="s">
        <v>29</v>
      </c>
      <c r="C153" t="s">
        <v>46</v>
      </c>
      <c r="D153" t="s">
        <v>20</v>
      </c>
      <c r="E153" t="s">
        <v>20</v>
      </c>
      <c r="F153" s="1">
        <v>75000</v>
      </c>
      <c r="G153" s="1">
        <v>600</v>
      </c>
      <c r="H153" s="1">
        <v>515</v>
      </c>
      <c r="I153" s="1">
        <v>85</v>
      </c>
      <c r="J153" s="2">
        <f t="shared" si="15"/>
        <v>0.14166666666666666</v>
      </c>
      <c r="K153" s="3">
        <f t="shared" si="9"/>
        <v>145.63106796116506</v>
      </c>
      <c r="L153" s="4">
        <v>508</v>
      </c>
      <c r="M153" s="1">
        <f t="shared" si="10"/>
        <v>261620</v>
      </c>
      <c r="N153" s="1">
        <f>IF(Resorts_World[[#This Row],[Overlay]]="Yes",Resorts_World[[#This Row],[Guarantee]],Resorts_World[[#This Row],[Prize Pool Collected]])</f>
        <v>261620</v>
      </c>
      <c r="O153" s="1">
        <f t="shared" si="11"/>
        <v>43180</v>
      </c>
      <c r="P153" s="1">
        <f>IF(Resorts_World[[#This Row],[Overlay]]="Yes",Resorts_World[[#This Row],[Guarantee]]-Resorts_World[[#This Row],[Prize Pool Collected]],0)</f>
        <v>0</v>
      </c>
      <c r="Q153" t="str">
        <f t="shared" si="12"/>
        <v>No</v>
      </c>
    </row>
    <row r="154" spans="1:17" x14ac:dyDescent="0.25">
      <c r="A154" s="5">
        <v>45103</v>
      </c>
      <c r="B154" t="s">
        <v>29</v>
      </c>
      <c r="C154" t="s">
        <v>46</v>
      </c>
      <c r="D154" t="s">
        <v>31</v>
      </c>
      <c r="E154" t="s">
        <v>31</v>
      </c>
      <c r="F154" s="1">
        <v>150000</v>
      </c>
      <c r="G154" s="1">
        <v>800</v>
      </c>
      <c r="H154" s="1">
        <v>700</v>
      </c>
      <c r="I154" s="1">
        <v>100</v>
      </c>
      <c r="J154" s="2">
        <f t="shared" si="15"/>
        <v>0.125</v>
      </c>
      <c r="K154" s="3">
        <f t="shared" si="9"/>
        <v>214.28571428571428</v>
      </c>
      <c r="L154" s="4">
        <v>568</v>
      </c>
      <c r="M154" s="1">
        <f t="shared" si="10"/>
        <v>397600</v>
      </c>
      <c r="N154" s="1">
        <f>IF(Resorts_World[[#This Row],[Overlay]]="Yes",Resorts_World[[#This Row],[Guarantee]],Resorts_World[[#This Row],[Prize Pool Collected]])</f>
        <v>397600</v>
      </c>
      <c r="O154" s="1">
        <f t="shared" si="11"/>
        <v>56800</v>
      </c>
      <c r="P154" s="1">
        <f>IF(Resorts_World[[#This Row],[Overlay]]="Yes",Resorts_World[[#This Row],[Guarantee]]-Resorts_World[[#This Row],[Prize Pool Collected]],0)</f>
        <v>0</v>
      </c>
      <c r="Q154" t="str">
        <f t="shared" si="12"/>
        <v>No</v>
      </c>
    </row>
    <row r="155" spans="1:17" x14ac:dyDescent="0.25">
      <c r="A155" s="5">
        <v>45104</v>
      </c>
      <c r="B155" t="s">
        <v>29</v>
      </c>
      <c r="C155" t="s">
        <v>46</v>
      </c>
      <c r="D155" t="s">
        <v>20</v>
      </c>
      <c r="E155" t="s">
        <v>20</v>
      </c>
      <c r="F155" s="1">
        <v>75000</v>
      </c>
      <c r="G155" s="1">
        <v>600</v>
      </c>
      <c r="H155" s="1">
        <v>515</v>
      </c>
      <c r="I155" s="1">
        <v>85</v>
      </c>
      <c r="J155" s="2">
        <f t="shared" si="15"/>
        <v>0.14166666666666666</v>
      </c>
      <c r="K155" s="3">
        <f t="shared" si="9"/>
        <v>145.63106796116506</v>
      </c>
      <c r="L155" s="4">
        <v>608</v>
      </c>
      <c r="M155" s="1">
        <f t="shared" si="10"/>
        <v>313120</v>
      </c>
      <c r="N155" s="1">
        <f>IF(Resorts_World[[#This Row],[Overlay]]="Yes",Resorts_World[[#This Row],[Guarantee]],Resorts_World[[#This Row],[Prize Pool Collected]])</f>
        <v>313120</v>
      </c>
      <c r="O155" s="1">
        <f t="shared" si="11"/>
        <v>51680</v>
      </c>
      <c r="P155" s="1">
        <f>IF(Resorts_World[[#This Row],[Overlay]]="Yes",Resorts_World[[#This Row],[Guarantee]]-Resorts_World[[#This Row],[Prize Pool Collected]],0)</f>
        <v>0</v>
      </c>
      <c r="Q155" t="str">
        <f t="shared" si="12"/>
        <v>No</v>
      </c>
    </row>
    <row r="156" spans="1:17" x14ac:dyDescent="0.25">
      <c r="A156" s="5">
        <v>45105</v>
      </c>
      <c r="B156" t="s">
        <v>29</v>
      </c>
      <c r="C156" t="s">
        <v>46</v>
      </c>
      <c r="D156" t="s">
        <v>36</v>
      </c>
      <c r="E156" t="s">
        <v>36</v>
      </c>
      <c r="F156" s="1">
        <v>150000</v>
      </c>
      <c r="G156" s="1">
        <v>800</v>
      </c>
      <c r="H156" s="1">
        <v>700</v>
      </c>
      <c r="I156" s="1">
        <v>100</v>
      </c>
      <c r="J156" s="2">
        <f t="shared" si="15"/>
        <v>0.125</v>
      </c>
      <c r="K156" s="3">
        <f t="shared" si="9"/>
        <v>214.28571428571428</v>
      </c>
      <c r="L156" s="4">
        <v>660</v>
      </c>
      <c r="M156" s="1">
        <f t="shared" si="10"/>
        <v>462000</v>
      </c>
      <c r="N156" s="1">
        <f>IF(Resorts_World[[#This Row],[Overlay]]="Yes",Resorts_World[[#This Row],[Guarantee]],Resorts_World[[#This Row],[Prize Pool Collected]])</f>
        <v>462000</v>
      </c>
      <c r="O156" s="1">
        <f t="shared" si="11"/>
        <v>66000</v>
      </c>
      <c r="P156" s="1">
        <f>IF(Resorts_World[[#This Row],[Overlay]]="Yes",Resorts_World[[#This Row],[Guarantee]]-Resorts_World[[#This Row],[Prize Pool Collected]],0)</f>
        <v>0</v>
      </c>
      <c r="Q156" t="str">
        <f t="shared" si="12"/>
        <v>No</v>
      </c>
    </row>
    <row r="157" spans="1:17" x14ac:dyDescent="0.25">
      <c r="A157" s="5">
        <v>45106</v>
      </c>
      <c r="B157" t="s">
        <v>29</v>
      </c>
      <c r="C157" t="s">
        <v>46</v>
      </c>
      <c r="D157" t="s">
        <v>20</v>
      </c>
      <c r="E157" t="s">
        <v>20</v>
      </c>
      <c r="F157" s="1">
        <v>75000</v>
      </c>
      <c r="G157" s="1">
        <v>600</v>
      </c>
      <c r="H157" s="1">
        <v>515</v>
      </c>
      <c r="I157" s="1">
        <v>85</v>
      </c>
      <c r="J157" s="2">
        <f t="shared" si="15"/>
        <v>0.14166666666666666</v>
      </c>
      <c r="K157" s="3">
        <f t="shared" si="9"/>
        <v>145.63106796116506</v>
      </c>
      <c r="L157" s="4">
        <v>538</v>
      </c>
      <c r="M157" s="1">
        <f t="shared" si="10"/>
        <v>277070</v>
      </c>
      <c r="N157" s="1">
        <f>IF(Resorts_World[[#This Row],[Overlay]]="Yes",Resorts_World[[#This Row],[Guarantee]],Resorts_World[[#This Row],[Prize Pool Collected]])</f>
        <v>277070</v>
      </c>
      <c r="O157" s="1">
        <f t="shared" si="11"/>
        <v>45730</v>
      </c>
      <c r="P157" s="1">
        <f>IF(Resorts_World[[#This Row],[Overlay]]="Yes",Resorts_World[[#This Row],[Guarantee]]-Resorts_World[[#This Row],[Prize Pool Collected]],0)</f>
        <v>0</v>
      </c>
      <c r="Q157" t="str">
        <f t="shared" si="12"/>
        <v>No</v>
      </c>
    </row>
    <row r="158" spans="1:17" x14ac:dyDescent="0.25">
      <c r="A158" s="5">
        <v>45107</v>
      </c>
      <c r="B158" t="s">
        <v>29</v>
      </c>
      <c r="C158" t="s">
        <v>46</v>
      </c>
      <c r="D158" t="s">
        <v>20</v>
      </c>
      <c r="E158" t="s">
        <v>20</v>
      </c>
      <c r="F158" s="1">
        <v>75000</v>
      </c>
      <c r="G158" s="1">
        <v>600</v>
      </c>
      <c r="H158" s="1">
        <v>515</v>
      </c>
      <c r="I158" s="1">
        <v>85</v>
      </c>
      <c r="J158" s="2">
        <f t="shared" si="15"/>
        <v>0.14166666666666666</v>
      </c>
      <c r="K158" s="3">
        <f t="shared" si="9"/>
        <v>145.63106796116506</v>
      </c>
      <c r="L158" s="4">
        <v>511</v>
      </c>
      <c r="M158" s="1">
        <f t="shared" si="10"/>
        <v>263165</v>
      </c>
      <c r="N158" s="1">
        <f>IF(Resorts_World[[#This Row],[Overlay]]="Yes",Resorts_World[[#This Row],[Guarantee]],Resorts_World[[#This Row],[Prize Pool Collected]])</f>
        <v>263165</v>
      </c>
      <c r="O158" s="1">
        <f t="shared" si="11"/>
        <v>43435</v>
      </c>
      <c r="P158" s="1">
        <f>IF(Resorts_World[[#This Row],[Overlay]]="Yes",Resorts_World[[#This Row],[Guarantee]]-Resorts_World[[#This Row],[Prize Pool Collected]],0)</f>
        <v>0</v>
      </c>
      <c r="Q158" t="str">
        <f t="shared" si="12"/>
        <v>No</v>
      </c>
    </row>
    <row r="159" spans="1:17" x14ac:dyDescent="0.25">
      <c r="A159" s="5">
        <v>45108</v>
      </c>
      <c r="B159" t="s">
        <v>29</v>
      </c>
      <c r="C159" t="s">
        <v>46</v>
      </c>
      <c r="D159" t="s">
        <v>20</v>
      </c>
      <c r="E159" t="s">
        <v>20</v>
      </c>
      <c r="F159" s="1">
        <v>75000</v>
      </c>
      <c r="G159" s="1">
        <v>600</v>
      </c>
      <c r="H159" s="1">
        <v>515</v>
      </c>
      <c r="I159" s="1">
        <v>85</v>
      </c>
      <c r="J159" s="2">
        <f t="shared" si="15"/>
        <v>0.14166666666666666</v>
      </c>
      <c r="K159" s="3">
        <f t="shared" si="9"/>
        <v>145.63106796116506</v>
      </c>
      <c r="L159" s="4">
        <v>529</v>
      </c>
      <c r="M159" s="1">
        <f t="shared" si="10"/>
        <v>272435</v>
      </c>
      <c r="N159" s="1">
        <f>IF(Resorts_World[[#This Row],[Overlay]]="Yes",Resorts_World[[#This Row],[Guarantee]],Resorts_World[[#This Row],[Prize Pool Collected]])</f>
        <v>272435</v>
      </c>
      <c r="O159" s="1">
        <f t="shared" si="11"/>
        <v>44965</v>
      </c>
      <c r="P159" s="1">
        <f>IF(Resorts_World[[#This Row],[Overlay]]="Yes",Resorts_World[[#This Row],[Guarantee]]-Resorts_World[[#This Row],[Prize Pool Collected]],0)</f>
        <v>0</v>
      </c>
      <c r="Q159" t="str">
        <f t="shared" si="12"/>
        <v>No</v>
      </c>
    </row>
    <row r="160" spans="1:17" x14ac:dyDescent="0.25">
      <c r="A160" s="5">
        <v>45109</v>
      </c>
      <c r="B160" t="s">
        <v>29</v>
      </c>
      <c r="C160" t="s">
        <v>46</v>
      </c>
      <c r="D160" t="s">
        <v>50</v>
      </c>
      <c r="E160" t="s">
        <v>50</v>
      </c>
      <c r="F160" s="1">
        <v>50000</v>
      </c>
      <c r="G160" s="1">
        <v>600</v>
      </c>
      <c r="H160" s="1">
        <v>515</v>
      </c>
      <c r="I160" s="1">
        <v>85</v>
      </c>
      <c r="J160" s="2">
        <f t="shared" si="15"/>
        <v>0.14166666666666666</v>
      </c>
      <c r="K160" s="3">
        <f t="shared" si="9"/>
        <v>97.087378640776706</v>
      </c>
      <c r="L160" s="4">
        <v>176</v>
      </c>
      <c r="M160" s="1">
        <f t="shared" si="10"/>
        <v>90640</v>
      </c>
      <c r="N160" s="1">
        <f>IF(Resorts_World[[#This Row],[Overlay]]="Yes",Resorts_World[[#This Row],[Guarantee]],Resorts_World[[#This Row],[Prize Pool Collected]])</f>
        <v>90640</v>
      </c>
      <c r="O160" s="1">
        <f t="shared" si="11"/>
        <v>14960</v>
      </c>
      <c r="P160" s="1">
        <f>IF(Resorts_World[[#This Row],[Overlay]]="Yes",Resorts_World[[#This Row],[Guarantee]]-Resorts_World[[#This Row],[Prize Pool Collected]],0)</f>
        <v>0</v>
      </c>
      <c r="Q160" t="str">
        <f t="shared" si="12"/>
        <v>No</v>
      </c>
    </row>
    <row r="161" spans="1:17" x14ac:dyDescent="0.25">
      <c r="A161" s="5">
        <v>45110</v>
      </c>
      <c r="B161" t="s">
        <v>29</v>
      </c>
      <c r="C161" t="s">
        <v>46</v>
      </c>
      <c r="D161" t="s">
        <v>32</v>
      </c>
      <c r="E161" t="s">
        <v>32</v>
      </c>
      <c r="F161" s="1">
        <v>200000</v>
      </c>
      <c r="G161" s="1">
        <v>1600</v>
      </c>
      <c r="H161" s="1">
        <v>1440</v>
      </c>
      <c r="I161" s="1">
        <v>160</v>
      </c>
      <c r="J161" s="2">
        <f t="shared" si="15"/>
        <v>0.1</v>
      </c>
      <c r="K161" s="3">
        <f t="shared" si="9"/>
        <v>138.88888888888889</v>
      </c>
      <c r="L161" s="4">
        <v>642</v>
      </c>
      <c r="M161" s="1">
        <f t="shared" si="10"/>
        <v>924480</v>
      </c>
      <c r="N161" s="1">
        <f>IF(Resorts_World[[#This Row],[Overlay]]="Yes",Resorts_World[[#This Row],[Guarantee]],Resorts_World[[#This Row],[Prize Pool Collected]])</f>
        <v>924480</v>
      </c>
      <c r="O161" s="1">
        <f t="shared" si="11"/>
        <v>102720</v>
      </c>
      <c r="P161" s="1">
        <f>IF(Resorts_World[[#This Row],[Overlay]]="Yes",Resorts_World[[#This Row],[Guarantee]]-Resorts_World[[#This Row],[Prize Pool Collected]],0)</f>
        <v>0</v>
      </c>
      <c r="Q161" t="str">
        <f t="shared" si="12"/>
        <v>No</v>
      </c>
    </row>
    <row r="162" spans="1:17" x14ac:dyDescent="0.25">
      <c r="A162" s="5">
        <v>45111</v>
      </c>
      <c r="B162" t="s">
        <v>29</v>
      </c>
      <c r="C162" t="s">
        <v>46</v>
      </c>
      <c r="D162" t="s">
        <v>26</v>
      </c>
      <c r="E162" t="s">
        <v>26</v>
      </c>
      <c r="F162" s="1">
        <v>50000</v>
      </c>
      <c r="G162" s="1">
        <v>600</v>
      </c>
      <c r="H162" s="1">
        <v>420</v>
      </c>
      <c r="I162" s="1">
        <v>80</v>
      </c>
      <c r="J162" s="2">
        <f t="shared" si="15"/>
        <v>0.13333333333333333</v>
      </c>
      <c r="K162" s="3">
        <f t="shared" si="9"/>
        <v>119.04761904761905</v>
      </c>
      <c r="L162" s="4">
        <v>246</v>
      </c>
      <c r="M162" s="1">
        <f t="shared" si="10"/>
        <v>103320</v>
      </c>
      <c r="N162" s="1">
        <f>IF(Resorts_World[[#This Row],[Overlay]]="Yes",Resorts_World[[#This Row],[Guarantee]],Resorts_World[[#This Row],[Prize Pool Collected]])</f>
        <v>103320</v>
      </c>
      <c r="O162" s="1">
        <f t="shared" si="11"/>
        <v>19680</v>
      </c>
      <c r="P162" s="1">
        <f>IF(Resorts_World[[#This Row],[Overlay]]="Yes",Resorts_World[[#This Row],[Guarantee]]-Resorts_World[[#This Row],[Prize Pool Collected]],0)</f>
        <v>0</v>
      </c>
      <c r="Q162" t="str">
        <f t="shared" si="12"/>
        <v>No</v>
      </c>
    </row>
    <row r="163" spans="1:17" x14ac:dyDescent="0.25">
      <c r="A163" s="5">
        <v>45474</v>
      </c>
      <c r="B163" t="s">
        <v>125</v>
      </c>
      <c r="C163" t="s">
        <v>126</v>
      </c>
      <c r="D163" t="s">
        <v>44</v>
      </c>
      <c r="E163" t="s">
        <v>44</v>
      </c>
      <c r="F163" s="1">
        <v>10000</v>
      </c>
      <c r="G163" s="1">
        <v>240</v>
      </c>
      <c r="H163" s="1">
        <v>200</v>
      </c>
      <c r="I163" s="1">
        <v>40</v>
      </c>
      <c r="J163" s="2">
        <v>0.16700000000000001</v>
      </c>
      <c r="K163" s="3">
        <f t="shared" si="9"/>
        <v>50</v>
      </c>
      <c r="L163" s="4">
        <v>127</v>
      </c>
      <c r="M163" s="1">
        <f t="shared" si="10"/>
        <v>25400</v>
      </c>
      <c r="N163" s="1">
        <f>IF(Resorts_World[[#This Row],[Overlay]]="Yes",Resorts_World[[#This Row],[Guarantee]],Resorts_World[[#This Row],[Prize Pool Collected]])</f>
        <v>25400</v>
      </c>
      <c r="O163" s="1">
        <f t="shared" si="11"/>
        <v>5080</v>
      </c>
      <c r="P163" s="1">
        <f>IF(Resorts_World[[#This Row],[Overlay]]="Yes",Resorts_World[[#This Row],[Guarantee]]-Resorts_World[[#This Row],[Prize Pool Collected]],0)</f>
        <v>0</v>
      </c>
      <c r="Q163" t="str">
        <f t="shared" si="12"/>
        <v>No</v>
      </c>
    </row>
    <row r="164" spans="1:17" x14ac:dyDescent="0.25">
      <c r="A164" s="5">
        <v>45114</v>
      </c>
      <c r="B164" t="s">
        <v>29</v>
      </c>
      <c r="C164" t="s">
        <v>46</v>
      </c>
      <c r="D164" t="s">
        <v>20</v>
      </c>
      <c r="E164" t="s">
        <v>20</v>
      </c>
      <c r="F164" s="1">
        <v>75000</v>
      </c>
      <c r="G164" s="1">
        <v>600</v>
      </c>
      <c r="H164" s="1">
        <v>515</v>
      </c>
      <c r="I164" s="1">
        <v>85</v>
      </c>
      <c r="J164" s="2">
        <f>I164/G164</f>
        <v>0.14166666666666666</v>
      </c>
      <c r="K164" s="3">
        <f t="shared" si="9"/>
        <v>145.63106796116506</v>
      </c>
      <c r="L164" s="4">
        <v>575</v>
      </c>
      <c r="M164" s="1">
        <f t="shared" si="10"/>
        <v>296125</v>
      </c>
      <c r="N164" s="1">
        <f>IF(Resorts_World[[#This Row],[Overlay]]="Yes",Resorts_World[[#This Row],[Guarantee]],Resorts_World[[#This Row],[Prize Pool Collected]])</f>
        <v>296125</v>
      </c>
      <c r="O164" s="1">
        <f t="shared" si="11"/>
        <v>48875</v>
      </c>
      <c r="P164" s="1">
        <f>IF(Resorts_World[[#This Row],[Overlay]]="Yes",Resorts_World[[#This Row],[Guarantee]]-Resorts_World[[#This Row],[Prize Pool Collected]],0)</f>
        <v>0</v>
      </c>
      <c r="Q164" t="str">
        <f t="shared" si="12"/>
        <v>No</v>
      </c>
    </row>
    <row r="165" spans="1:17" x14ac:dyDescent="0.25">
      <c r="A165" s="5">
        <v>45115</v>
      </c>
      <c r="B165" t="s">
        <v>29</v>
      </c>
      <c r="C165" t="s">
        <v>46</v>
      </c>
      <c r="D165" t="s">
        <v>20</v>
      </c>
      <c r="E165" t="s">
        <v>20</v>
      </c>
      <c r="F165" s="1">
        <v>75000</v>
      </c>
      <c r="G165" s="1">
        <v>600</v>
      </c>
      <c r="H165" s="1">
        <v>515</v>
      </c>
      <c r="I165" s="1">
        <v>85</v>
      </c>
      <c r="J165" s="2">
        <f>I165/G165</f>
        <v>0.14166666666666666</v>
      </c>
      <c r="K165" s="3">
        <f t="shared" si="9"/>
        <v>145.63106796116506</v>
      </c>
      <c r="L165" s="4">
        <v>560</v>
      </c>
      <c r="M165" s="1">
        <f t="shared" si="10"/>
        <v>288400</v>
      </c>
      <c r="N165" s="1">
        <f>IF(Resorts_World[[#This Row],[Overlay]]="Yes",Resorts_World[[#This Row],[Guarantee]],Resorts_World[[#This Row],[Prize Pool Collected]])</f>
        <v>288400</v>
      </c>
      <c r="O165" s="1">
        <f t="shared" si="11"/>
        <v>47600</v>
      </c>
      <c r="P165" s="1">
        <f>IF(Resorts_World[[#This Row],[Overlay]]="Yes",Resorts_World[[#This Row],[Guarantee]]-Resorts_World[[#This Row],[Prize Pool Collected]],0)</f>
        <v>0</v>
      </c>
      <c r="Q165" t="str">
        <f t="shared" si="12"/>
        <v>No</v>
      </c>
    </row>
    <row r="166" spans="1:17" x14ac:dyDescent="0.25">
      <c r="A166" s="5">
        <v>45116</v>
      </c>
      <c r="B166" t="s">
        <v>29</v>
      </c>
      <c r="C166" t="s">
        <v>46</v>
      </c>
      <c r="D166" t="s">
        <v>32</v>
      </c>
      <c r="E166" t="s">
        <v>32</v>
      </c>
      <c r="F166" s="1">
        <v>75000</v>
      </c>
      <c r="G166" s="1">
        <v>600</v>
      </c>
      <c r="H166" s="1">
        <v>515</v>
      </c>
      <c r="I166" s="1">
        <v>85</v>
      </c>
      <c r="J166" s="2">
        <f>I166/G166</f>
        <v>0.14166666666666666</v>
      </c>
      <c r="K166" s="3">
        <f t="shared" si="9"/>
        <v>145.63106796116506</v>
      </c>
      <c r="L166" s="4">
        <v>507</v>
      </c>
      <c r="M166" s="1">
        <f t="shared" si="10"/>
        <v>261105</v>
      </c>
      <c r="N166" s="1">
        <f>IF(Resorts_World[[#This Row],[Overlay]]="Yes",Resorts_World[[#This Row],[Guarantee]],Resorts_World[[#This Row],[Prize Pool Collected]])</f>
        <v>261105</v>
      </c>
      <c r="O166" s="1">
        <f t="shared" si="11"/>
        <v>43095</v>
      </c>
      <c r="P166" s="1">
        <f>IF(Resorts_World[[#This Row],[Overlay]]="Yes",Resorts_World[[#This Row],[Guarantee]]-Resorts_World[[#This Row],[Prize Pool Collected]],0)</f>
        <v>0</v>
      </c>
      <c r="Q166" t="str">
        <f t="shared" si="12"/>
        <v>No</v>
      </c>
    </row>
    <row r="167" spans="1:17" x14ac:dyDescent="0.25">
      <c r="A167" s="5">
        <v>45117</v>
      </c>
      <c r="B167" t="s">
        <v>29</v>
      </c>
      <c r="C167" t="s">
        <v>46</v>
      </c>
      <c r="D167" t="s">
        <v>20</v>
      </c>
      <c r="E167" t="s">
        <v>20</v>
      </c>
      <c r="F167" s="1">
        <v>75000</v>
      </c>
      <c r="G167" s="1">
        <v>600</v>
      </c>
      <c r="H167" s="1">
        <v>515</v>
      </c>
      <c r="I167" s="1">
        <v>85</v>
      </c>
      <c r="J167" s="2">
        <f>I167/G167</f>
        <v>0.14166666666666666</v>
      </c>
      <c r="K167" s="3">
        <f t="shared" si="9"/>
        <v>145.63106796116506</v>
      </c>
      <c r="L167" s="4">
        <v>599</v>
      </c>
      <c r="M167" s="1">
        <f t="shared" si="10"/>
        <v>308485</v>
      </c>
      <c r="N167" s="1">
        <f>IF(Resorts_World[[#This Row],[Overlay]]="Yes",Resorts_World[[#This Row],[Guarantee]],Resorts_World[[#This Row],[Prize Pool Collected]])</f>
        <v>308485</v>
      </c>
      <c r="O167" s="1">
        <f t="shared" si="11"/>
        <v>50915</v>
      </c>
      <c r="P167" s="1">
        <f>IF(Resorts_World[[#This Row],[Overlay]]="Yes",Resorts_World[[#This Row],[Guarantee]]-Resorts_World[[#This Row],[Prize Pool Collected]],0)</f>
        <v>0</v>
      </c>
      <c r="Q167" t="str">
        <f t="shared" si="12"/>
        <v>No</v>
      </c>
    </row>
    <row r="168" spans="1:17" x14ac:dyDescent="0.25">
      <c r="A168" s="5">
        <v>45465</v>
      </c>
      <c r="B168" t="s">
        <v>125</v>
      </c>
      <c r="C168" t="s">
        <v>126</v>
      </c>
      <c r="D168" t="s">
        <v>44</v>
      </c>
      <c r="E168" t="s">
        <v>44</v>
      </c>
      <c r="F168" s="1">
        <v>10000</v>
      </c>
      <c r="G168" s="1">
        <v>240</v>
      </c>
      <c r="H168" s="1">
        <v>200</v>
      </c>
      <c r="I168" s="1">
        <v>40</v>
      </c>
      <c r="J168" s="2">
        <v>0.16700000000000001</v>
      </c>
      <c r="K168" s="3">
        <f t="shared" si="9"/>
        <v>50</v>
      </c>
      <c r="L168" s="4">
        <v>186</v>
      </c>
      <c r="M168" s="1">
        <f t="shared" si="10"/>
        <v>37200</v>
      </c>
      <c r="N168" s="1">
        <f>IF(Resorts_World[[#This Row],[Overlay]]="Yes",Resorts_World[[#This Row],[Guarantee]],Resorts_World[[#This Row],[Prize Pool Collected]])</f>
        <v>37200</v>
      </c>
      <c r="O168" s="1">
        <f t="shared" si="11"/>
        <v>7440</v>
      </c>
      <c r="P168" s="1">
        <f>IF(Resorts_World[[#This Row],[Overlay]]="Yes",Resorts_World[[#This Row],[Guarantee]]-Resorts_World[[#This Row],[Prize Pool Collected]],0)</f>
        <v>0</v>
      </c>
      <c r="Q168" t="str">
        <f t="shared" si="12"/>
        <v>No</v>
      </c>
    </row>
    <row r="169" spans="1:17" x14ac:dyDescent="0.25">
      <c r="A169" s="5">
        <v>45119</v>
      </c>
      <c r="B169" t="s">
        <v>29</v>
      </c>
      <c r="C169" t="s">
        <v>46</v>
      </c>
      <c r="D169" t="s">
        <v>36</v>
      </c>
      <c r="E169" t="s">
        <v>36</v>
      </c>
      <c r="F169" s="1">
        <v>150000</v>
      </c>
      <c r="G169" s="1">
        <v>800</v>
      </c>
      <c r="H169" s="1">
        <v>700</v>
      </c>
      <c r="I169" s="1">
        <v>100</v>
      </c>
      <c r="J169" s="2">
        <f>I169/G169</f>
        <v>0.125</v>
      </c>
      <c r="K169" s="3">
        <f t="shared" si="9"/>
        <v>214.28571428571428</v>
      </c>
      <c r="L169" s="4">
        <v>663</v>
      </c>
      <c r="M169" s="1">
        <f t="shared" si="10"/>
        <v>464100</v>
      </c>
      <c r="N169" s="1">
        <f>IF(Resorts_World[[#This Row],[Overlay]]="Yes",Resorts_World[[#This Row],[Guarantee]],Resorts_World[[#This Row],[Prize Pool Collected]])</f>
        <v>464100</v>
      </c>
      <c r="O169" s="1">
        <f t="shared" si="11"/>
        <v>66300</v>
      </c>
      <c r="P169" s="1">
        <f>IF(Resorts_World[[#This Row],[Overlay]]="Yes",Resorts_World[[#This Row],[Guarantee]]-Resorts_World[[#This Row],[Prize Pool Collected]],0)</f>
        <v>0</v>
      </c>
      <c r="Q169" t="str">
        <f t="shared" si="12"/>
        <v>No</v>
      </c>
    </row>
    <row r="170" spans="1:17" x14ac:dyDescent="0.25">
      <c r="A170" s="5">
        <v>45120</v>
      </c>
      <c r="B170" t="s">
        <v>29</v>
      </c>
      <c r="C170" t="s">
        <v>46</v>
      </c>
      <c r="D170" t="s">
        <v>20</v>
      </c>
      <c r="E170" t="s">
        <v>20</v>
      </c>
      <c r="F170" s="1">
        <v>75000</v>
      </c>
      <c r="G170" s="1">
        <v>600</v>
      </c>
      <c r="H170" s="1">
        <v>515</v>
      </c>
      <c r="I170" s="1">
        <v>85</v>
      </c>
      <c r="J170" s="2">
        <f>I170/G170</f>
        <v>0.14166666666666666</v>
      </c>
      <c r="K170" s="3">
        <f t="shared" si="9"/>
        <v>145.63106796116506</v>
      </c>
      <c r="L170" s="4">
        <v>590</v>
      </c>
      <c r="M170" s="1">
        <f t="shared" si="10"/>
        <v>303850</v>
      </c>
      <c r="N170" s="1">
        <f>IF(Resorts_World[[#This Row],[Overlay]]="Yes",Resorts_World[[#This Row],[Guarantee]],Resorts_World[[#This Row],[Prize Pool Collected]])</f>
        <v>303850</v>
      </c>
      <c r="O170" s="1">
        <f t="shared" si="11"/>
        <v>50150</v>
      </c>
      <c r="P170" s="1">
        <f>IF(Resorts_World[[#This Row],[Overlay]]="Yes",Resorts_World[[#This Row],[Guarantee]]-Resorts_World[[#This Row],[Prize Pool Collected]],0)</f>
        <v>0</v>
      </c>
      <c r="Q170" t="str">
        <f t="shared" si="12"/>
        <v>No</v>
      </c>
    </row>
    <row r="171" spans="1:17" x14ac:dyDescent="0.25">
      <c r="A171" s="5">
        <v>45121</v>
      </c>
      <c r="B171" t="s">
        <v>29</v>
      </c>
      <c r="C171" t="s">
        <v>46</v>
      </c>
      <c r="D171" t="s">
        <v>20</v>
      </c>
      <c r="E171" t="s">
        <v>20</v>
      </c>
      <c r="F171" s="1">
        <v>75000</v>
      </c>
      <c r="G171" s="1">
        <v>600</v>
      </c>
      <c r="H171" s="1">
        <v>515</v>
      </c>
      <c r="I171" s="1">
        <v>85</v>
      </c>
      <c r="J171" s="2">
        <f>I171/G171</f>
        <v>0.14166666666666666</v>
      </c>
      <c r="K171" s="3">
        <f t="shared" si="9"/>
        <v>145.63106796116506</v>
      </c>
      <c r="L171" s="4">
        <v>461</v>
      </c>
      <c r="M171" s="1">
        <f t="shared" si="10"/>
        <v>237415</v>
      </c>
      <c r="N171" s="1">
        <f>IF(Resorts_World[[#This Row],[Overlay]]="Yes",Resorts_World[[#This Row],[Guarantee]],Resorts_World[[#This Row],[Prize Pool Collected]])</f>
        <v>237415</v>
      </c>
      <c r="O171" s="1">
        <f t="shared" si="11"/>
        <v>39185</v>
      </c>
      <c r="P171" s="1">
        <f>IF(Resorts_World[[#This Row],[Overlay]]="Yes",Resorts_World[[#This Row],[Guarantee]]-Resorts_World[[#This Row],[Prize Pool Collected]],0)</f>
        <v>0</v>
      </c>
      <c r="Q171" t="str">
        <f t="shared" si="12"/>
        <v>No</v>
      </c>
    </row>
    <row r="172" spans="1:17" x14ac:dyDescent="0.25">
      <c r="A172" s="5">
        <v>45122</v>
      </c>
      <c r="B172" t="s">
        <v>29</v>
      </c>
      <c r="C172" t="s">
        <v>46</v>
      </c>
      <c r="D172" t="s">
        <v>51</v>
      </c>
      <c r="E172" t="s">
        <v>51</v>
      </c>
      <c r="F172" s="1">
        <v>50000</v>
      </c>
      <c r="G172" s="1">
        <v>600</v>
      </c>
      <c r="H172" s="1">
        <v>515</v>
      </c>
      <c r="I172" s="1">
        <v>85</v>
      </c>
      <c r="J172" s="2">
        <f>I172/G172</f>
        <v>0.14166666666666666</v>
      </c>
      <c r="K172" s="3">
        <f t="shared" ref="K172:K235" si="16">F172/H172</f>
        <v>97.087378640776706</v>
      </c>
      <c r="L172" s="4">
        <v>189</v>
      </c>
      <c r="M172" s="1">
        <f t="shared" ref="M172:M235" si="17">L172*H172</f>
        <v>97335</v>
      </c>
      <c r="N172" s="1">
        <f>IF(Resorts_World[[#This Row],[Overlay]]="Yes",Resorts_World[[#This Row],[Guarantee]],Resorts_World[[#This Row],[Prize Pool Collected]])</f>
        <v>97335</v>
      </c>
      <c r="O172" s="1">
        <f t="shared" ref="O172:O235" si="18">L172*I172</f>
        <v>16065</v>
      </c>
      <c r="P172" s="1">
        <f>IF(Resorts_World[[#This Row],[Overlay]]="Yes",Resorts_World[[#This Row],[Guarantee]]-Resorts_World[[#This Row],[Prize Pool Collected]],0)</f>
        <v>0</v>
      </c>
      <c r="Q172" t="str">
        <f t="shared" ref="Q172:Q235" si="19">IF(ISBLANK(L172),"",IF(M172&gt;=F172,"No","Yes"))</f>
        <v>No</v>
      </c>
    </row>
    <row r="173" spans="1:17" x14ac:dyDescent="0.25">
      <c r="A173" s="5">
        <v>45440</v>
      </c>
      <c r="B173" t="s">
        <v>52</v>
      </c>
      <c r="C173" t="s">
        <v>53</v>
      </c>
      <c r="D173" t="s">
        <v>20</v>
      </c>
      <c r="E173" t="s">
        <v>20</v>
      </c>
      <c r="F173" s="1">
        <v>2500</v>
      </c>
      <c r="G173" s="1">
        <v>130</v>
      </c>
      <c r="H173" s="1">
        <v>95</v>
      </c>
      <c r="I173" s="1">
        <v>35</v>
      </c>
      <c r="J173" s="2">
        <v>0.26900000000000002</v>
      </c>
      <c r="K173" s="3">
        <f t="shared" si="16"/>
        <v>26.315789473684209</v>
      </c>
      <c r="L173" s="4"/>
      <c r="M173" s="1">
        <f t="shared" si="17"/>
        <v>0</v>
      </c>
      <c r="N173" s="1">
        <f>IF(Resorts_World[[#This Row],[Overlay]]="Yes",Resorts_World[[#This Row],[Guarantee]],Resorts_World[[#This Row],[Prize Pool Collected]])</f>
        <v>0</v>
      </c>
      <c r="O173" s="1">
        <f t="shared" si="18"/>
        <v>0</v>
      </c>
      <c r="P173" s="1">
        <f>IF(Resorts_World[[#This Row],[Overlay]]="Yes",Resorts_World[[#This Row],[Guarantee]]-Resorts_World[[#This Row],[Prize Pool Collected]],0)</f>
        <v>0</v>
      </c>
      <c r="Q173" t="str">
        <f t="shared" si="19"/>
        <v/>
      </c>
    </row>
    <row r="174" spans="1:17" x14ac:dyDescent="0.25">
      <c r="A174" s="5">
        <v>45440</v>
      </c>
      <c r="B174" t="s">
        <v>52</v>
      </c>
      <c r="C174" t="s">
        <v>53</v>
      </c>
      <c r="D174" t="s">
        <v>20</v>
      </c>
      <c r="E174" t="s">
        <v>20</v>
      </c>
      <c r="F174" s="1">
        <v>25000</v>
      </c>
      <c r="G174" s="1">
        <v>200</v>
      </c>
      <c r="H174" s="1">
        <v>150</v>
      </c>
      <c r="I174" s="1">
        <v>50</v>
      </c>
      <c r="J174" s="2">
        <v>0.25</v>
      </c>
      <c r="K174" s="3">
        <f t="shared" si="16"/>
        <v>166.66666666666666</v>
      </c>
      <c r="L174" s="4">
        <v>142</v>
      </c>
      <c r="M174" s="1">
        <f t="shared" si="17"/>
        <v>21300</v>
      </c>
      <c r="N174" s="1">
        <f>IF(Resorts_World[[#This Row],[Overlay]]="Yes",Resorts_World[[#This Row],[Guarantee]],Resorts_World[[#This Row],[Prize Pool Collected]])</f>
        <v>25000</v>
      </c>
      <c r="O174" s="1">
        <f t="shared" si="18"/>
        <v>7100</v>
      </c>
      <c r="P174" s="1">
        <f>IF(Resorts_World[[#This Row],[Overlay]]="Yes",Resorts_World[[#This Row],[Guarantee]]-Resorts_World[[#This Row],[Prize Pool Collected]],0)</f>
        <v>3700</v>
      </c>
      <c r="Q174" t="str">
        <f t="shared" si="19"/>
        <v>Yes</v>
      </c>
    </row>
    <row r="175" spans="1:17" x14ac:dyDescent="0.25">
      <c r="A175" s="5">
        <v>45440</v>
      </c>
      <c r="B175" t="s">
        <v>52</v>
      </c>
      <c r="C175" t="s">
        <v>53</v>
      </c>
      <c r="D175" t="s">
        <v>54</v>
      </c>
      <c r="E175" t="s">
        <v>50</v>
      </c>
      <c r="F175" s="1">
        <v>15000</v>
      </c>
      <c r="G175" s="1">
        <v>340</v>
      </c>
      <c r="H175" s="1">
        <v>280</v>
      </c>
      <c r="I175" s="1">
        <v>60</v>
      </c>
      <c r="J175" s="2">
        <v>0.17699999999999999</v>
      </c>
      <c r="K175" s="3">
        <f t="shared" si="16"/>
        <v>53.571428571428569</v>
      </c>
      <c r="L175" s="4">
        <v>152</v>
      </c>
      <c r="M175" s="1">
        <f t="shared" si="17"/>
        <v>42560</v>
      </c>
      <c r="N175" s="1">
        <f>IF(Resorts_World[[#This Row],[Overlay]]="Yes",Resorts_World[[#This Row],[Guarantee]],Resorts_World[[#This Row],[Prize Pool Collected]])</f>
        <v>42560</v>
      </c>
      <c r="O175" s="1">
        <f t="shared" si="18"/>
        <v>9120</v>
      </c>
      <c r="P175" s="1">
        <f>IF(Resorts_World[[#This Row],[Overlay]]="Yes",Resorts_World[[#This Row],[Guarantee]]-Resorts_World[[#This Row],[Prize Pool Collected]],0)</f>
        <v>0</v>
      </c>
      <c r="Q175" t="str">
        <f t="shared" si="19"/>
        <v>No</v>
      </c>
    </row>
    <row r="176" spans="1:17" x14ac:dyDescent="0.25">
      <c r="A176" s="5">
        <v>45441</v>
      </c>
      <c r="B176" t="s">
        <v>52</v>
      </c>
      <c r="C176" t="s">
        <v>53</v>
      </c>
      <c r="D176" t="s">
        <v>20</v>
      </c>
      <c r="E176" t="s">
        <v>20</v>
      </c>
      <c r="F176" s="1">
        <v>2500</v>
      </c>
      <c r="G176" s="1">
        <v>130</v>
      </c>
      <c r="H176" s="1">
        <v>95</v>
      </c>
      <c r="I176" s="1">
        <v>35</v>
      </c>
      <c r="J176" s="2">
        <v>0.26900000000000002</v>
      </c>
      <c r="K176" s="3">
        <f t="shared" si="16"/>
        <v>26.315789473684209</v>
      </c>
      <c r="L176" s="4">
        <v>82</v>
      </c>
      <c r="M176" s="1">
        <f t="shared" si="17"/>
        <v>7790</v>
      </c>
      <c r="N176" s="1">
        <f>IF(Resorts_World[[#This Row],[Overlay]]="Yes",Resorts_World[[#This Row],[Guarantee]],Resorts_World[[#This Row],[Prize Pool Collected]])</f>
        <v>7790</v>
      </c>
      <c r="O176" s="1">
        <f t="shared" si="18"/>
        <v>2870</v>
      </c>
      <c r="P176" s="1">
        <f>IF(Resorts_World[[#This Row],[Overlay]]="Yes",Resorts_World[[#This Row],[Guarantee]]-Resorts_World[[#This Row],[Prize Pool Collected]],0)</f>
        <v>0</v>
      </c>
      <c r="Q176" t="str">
        <f t="shared" si="19"/>
        <v>No</v>
      </c>
    </row>
    <row r="177" spans="1:18" x14ac:dyDescent="0.25">
      <c r="A177" s="5">
        <v>45441</v>
      </c>
      <c r="B177" t="s">
        <v>52</v>
      </c>
      <c r="C177" t="s">
        <v>53</v>
      </c>
      <c r="D177" t="s">
        <v>20</v>
      </c>
      <c r="E177" t="s">
        <v>20</v>
      </c>
      <c r="F177" s="1">
        <v>25000</v>
      </c>
      <c r="G177" s="1">
        <v>200</v>
      </c>
      <c r="H177" s="1">
        <v>150</v>
      </c>
      <c r="I177" s="1">
        <v>50</v>
      </c>
      <c r="J177" s="2">
        <v>0.25</v>
      </c>
      <c r="K177" s="3">
        <f t="shared" si="16"/>
        <v>166.66666666666666</v>
      </c>
      <c r="L177" s="4">
        <v>160</v>
      </c>
      <c r="M177" s="1">
        <f t="shared" si="17"/>
        <v>24000</v>
      </c>
      <c r="N177" s="1">
        <f>IF(Resorts_World[[#This Row],[Overlay]]="Yes",Resorts_World[[#This Row],[Guarantee]],Resorts_World[[#This Row],[Prize Pool Collected]])</f>
        <v>25000</v>
      </c>
      <c r="O177" s="1">
        <f t="shared" si="18"/>
        <v>8000</v>
      </c>
      <c r="P177" s="1">
        <f>IF(Resorts_World[[#This Row],[Overlay]]="Yes",Resorts_World[[#This Row],[Guarantee]]-Resorts_World[[#This Row],[Prize Pool Collected]],0)</f>
        <v>1000</v>
      </c>
      <c r="Q177" t="str">
        <f t="shared" si="19"/>
        <v>Yes</v>
      </c>
    </row>
    <row r="178" spans="1:18" x14ac:dyDescent="0.25">
      <c r="A178" s="5">
        <v>45447</v>
      </c>
      <c r="B178" t="s">
        <v>125</v>
      </c>
      <c r="C178" t="s">
        <v>126</v>
      </c>
      <c r="D178" t="s">
        <v>44</v>
      </c>
      <c r="E178" t="s">
        <v>44</v>
      </c>
      <c r="F178" s="1">
        <v>10000</v>
      </c>
      <c r="G178" s="1">
        <v>240</v>
      </c>
      <c r="H178" s="1">
        <v>200</v>
      </c>
      <c r="I178" s="1">
        <v>40</v>
      </c>
      <c r="J178" s="2">
        <v>0.16666666666666666</v>
      </c>
      <c r="K178" s="3">
        <f t="shared" si="16"/>
        <v>50</v>
      </c>
      <c r="L178" s="4">
        <v>184</v>
      </c>
      <c r="M178" s="1">
        <f t="shared" si="17"/>
        <v>36800</v>
      </c>
      <c r="N178" s="1">
        <f>IF(Resorts_World[[#This Row],[Overlay]]="Yes",Resorts_World[[#This Row],[Guarantee]],Resorts_World[[#This Row],[Prize Pool Collected]])</f>
        <v>36800</v>
      </c>
      <c r="O178" s="1">
        <f t="shared" si="18"/>
        <v>7360</v>
      </c>
      <c r="P178" s="1">
        <f>IF(Resorts_World[[#This Row],[Overlay]]="Yes",Resorts_World[[#This Row],[Guarantee]]-Resorts_World[[#This Row],[Prize Pool Collected]],0)</f>
        <v>0</v>
      </c>
      <c r="Q178" t="str">
        <f t="shared" si="19"/>
        <v>No</v>
      </c>
    </row>
    <row r="179" spans="1:18" x14ac:dyDescent="0.25">
      <c r="A179" s="5">
        <v>45442</v>
      </c>
      <c r="B179" t="s">
        <v>52</v>
      </c>
      <c r="C179" t="s">
        <v>53</v>
      </c>
      <c r="D179" t="s">
        <v>55</v>
      </c>
      <c r="E179" t="s">
        <v>24</v>
      </c>
      <c r="F179" s="1">
        <v>250000</v>
      </c>
      <c r="G179" s="1">
        <v>250</v>
      </c>
      <c r="H179" s="1">
        <v>195</v>
      </c>
      <c r="I179" s="1">
        <v>55</v>
      </c>
      <c r="J179" s="2">
        <v>0.22</v>
      </c>
      <c r="K179" s="3">
        <f t="shared" si="16"/>
        <v>1282.051282051282</v>
      </c>
      <c r="L179" s="4">
        <v>1718</v>
      </c>
      <c r="M179" s="1">
        <f t="shared" si="17"/>
        <v>335010</v>
      </c>
      <c r="N179" s="1">
        <f>IF(Resorts_World[[#This Row],[Overlay]]="Yes",Resorts_World[[#This Row],[Guarantee]],Resorts_World[[#This Row],[Prize Pool Collected]])</f>
        <v>335010</v>
      </c>
      <c r="O179" s="1">
        <f t="shared" si="18"/>
        <v>94490</v>
      </c>
      <c r="P179" s="1">
        <f>IF(Resorts_World[[#This Row],[Overlay]]="Yes",Resorts_World[[#This Row],[Guarantee]]-Resorts_World[[#This Row],[Prize Pool Collected]],0)</f>
        <v>0</v>
      </c>
      <c r="Q179" t="str">
        <f t="shared" si="19"/>
        <v>No</v>
      </c>
    </row>
    <row r="180" spans="1:18" x14ac:dyDescent="0.25">
      <c r="A180" s="5">
        <v>45443</v>
      </c>
      <c r="B180" t="s">
        <v>52</v>
      </c>
      <c r="C180" t="s">
        <v>53</v>
      </c>
      <c r="D180" t="s">
        <v>20</v>
      </c>
      <c r="E180" t="s">
        <v>20</v>
      </c>
      <c r="F180" s="1">
        <v>10000</v>
      </c>
      <c r="G180" s="1">
        <v>150</v>
      </c>
      <c r="H180" s="1">
        <v>110</v>
      </c>
      <c r="I180" s="1">
        <v>40</v>
      </c>
      <c r="J180" s="2">
        <v>0.26700000000000002</v>
      </c>
      <c r="K180" s="3">
        <f t="shared" si="16"/>
        <v>90.909090909090907</v>
      </c>
      <c r="L180" s="4">
        <v>118</v>
      </c>
      <c r="M180" s="1">
        <f t="shared" si="17"/>
        <v>12980</v>
      </c>
      <c r="N180" s="1">
        <f>IF(Resorts_World[[#This Row],[Overlay]]="Yes",Resorts_World[[#This Row],[Guarantee]],Resorts_World[[#This Row],[Prize Pool Collected]])</f>
        <v>12980</v>
      </c>
      <c r="O180" s="1">
        <f t="shared" si="18"/>
        <v>4720</v>
      </c>
      <c r="P180" s="1">
        <f>IF(Resorts_World[[#This Row],[Overlay]]="Yes",Resorts_World[[#This Row],[Guarantee]]-Resorts_World[[#This Row],[Prize Pool Collected]],0)</f>
        <v>0</v>
      </c>
      <c r="Q180" t="str">
        <f t="shared" si="19"/>
        <v>No</v>
      </c>
    </row>
    <row r="181" spans="1:18" x14ac:dyDescent="0.25">
      <c r="A181" s="6">
        <v>45444</v>
      </c>
      <c r="B181" s="7" t="s">
        <v>52</v>
      </c>
      <c r="C181" s="7" t="s">
        <v>53</v>
      </c>
      <c r="D181" s="7" t="s">
        <v>20</v>
      </c>
      <c r="E181" s="7" t="s">
        <v>20</v>
      </c>
      <c r="F181" s="8">
        <v>10000</v>
      </c>
      <c r="G181" s="8">
        <v>150</v>
      </c>
      <c r="H181" s="8">
        <v>110</v>
      </c>
      <c r="I181" s="8">
        <v>40</v>
      </c>
      <c r="J181" s="9">
        <v>0.26700000000000002</v>
      </c>
      <c r="K181" s="10">
        <f t="shared" si="16"/>
        <v>90.909090909090907</v>
      </c>
      <c r="L181" s="11">
        <v>91</v>
      </c>
      <c r="M181" s="8">
        <f t="shared" si="17"/>
        <v>10010</v>
      </c>
      <c r="N181" s="8">
        <f>IF(Resorts_World[[#This Row],[Overlay]]="Yes",Resorts_World[[#This Row],[Guarantee]],Resorts_World[[#This Row],[Prize Pool Collected]])</f>
        <v>10010</v>
      </c>
      <c r="O181" s="8">
        <f t="shared" si="18"/>
        <v>3640</v>
      </c>
      <c r="P181" s="8">
        <f>IF(Resorts_World[[#This Row],[Overlay]]="Yes",Resorts_World[[#This Row],[Guarantee]]-Resorts_World[[#This Row],[Prize Pool Collected]],0)</f>
        <v>0</v>
      </c>
      <c r="Q181" s="7" t="str">
        <f t="shared" si="19"/>
        <v>No</v>
      </c>
      <c r="R181" s="23">
        <v>1</v>
      </c>
    </row>
    <row r="182" spans="1:18" x14ac:dyDescent="0.25">
      <c r="A182" s="5">
        <v>45445</v>
      </c>
      <c r="B182" t="s">
        <v>52</v>
      </c>
      <c r="C182" t="s">
        <v>53</v>
      </c>
      <c r="D182" t="s">
        <v>20</v>
      </c>
      <c r="E182" t="s">
        <v>20</v>
      </c>
      <c r="F182" s="1">
        <v>5000</v>
      </c>
      <c r="G182" s="1">
        <v>130</v>
      </c>
      <c r="H182" s="1">
        <v>95</v>
      </c>
      <c r="I182" s="1">
        <v>35</v>
      </c>
      <c r="J182" s="2">
        <v>0.26900000000000002</v>
      </c>
      <c r="K182" s="3">
        <f t="shared" si="16"/>
        <v>52.631578947368418</v>
      </c>
      <c r="L182" s="4">
        <v>44</v>
      </c>
      <c r="M182" s="1">
        <f t="shared" si="17"/>
        <v>4180</v>
      </c>
      <c r="N182" s="1">
        <f>IF(Resorts_World[[#This Row],[Overlay]]="Yes",Resorts_World[[#This Row],[Guarantee]],Resorts_World[[#This Row],[Prize Pool Collected]])</f>
        <v>5000</v>
      </c>
      <c r="O182" s="1">
        <f t="shared" si="18"/>
        <v>1540</v>
      </c>
      <c r="P182" s="1">
        <f>IF(Resorts_World[[#This Row],[Overlay]]="Yes",Resorts_World[[#This Row],[Guarantee]]-Resorts_World[[#This Row],[Prize Pool Collected]],0)</f>
        <v>820</v>
      </c>
      <c r="Q182" t="str">
        <f t="shared" si="19"/>
        <v>Yes</v>
      </c>
    </row>
    <row r="183" spans="1:18" x14ac:dyDescent="0.25">
      <c r="A183" s="5">
        <v>45445</v>
      </c>
      <c r="B183" t="s">
        <v>52</v>
      </c>
      <c r="C183" t="s">
        <v>53</v>
      </c>
      <c r="D183" t="s">
        <v>20</v>
      </c>
      <c r="E183" t="s">
        <v>20</v>
      </c>
      <c r="F183" s="1">
        <v>30000</v>
      </c>
      <c r="G183" s="1">
        <v>200</v>
      </c>
      <c r="H183" s="1">
        <v>150</v>
      </c>
      <c r="I183" s="1">
        <v>50</v>
      </c>
      <c r="J183" s="2">
        <v>0.25</v>
      </c>
      <c r="K183" s="3">
        <f t="shared" si="16"/>
        <v>200</v>
      </c>
      <c r="L183" s="4">
        <v>188</v>
      </c>
      <c r="M183" s="1">
        <f t="shared" si="17"/>
        <v>28200</v>
      </c>
      <c r="N183" s="1">
        <f>IF(Resorts_World[[#This Row],[Overlay]]="Yes",Resorts_World[[#This Row],[Guarantee]],Resorts_World[[#This Row],[Prize Pool Collected]])</f>
        <v>30000</v>
      </c>
      <c r="O183" s="1">
        <f t="shared" si="18"/>
        <v>9400</v>
      </c>
      <c r="P183" s="1">
        <f>IF(Resorts_World[[#This Row],[Overlay]]="Yes",Resorts_World[[#This Row],[Guarantee]]-Resorts_World[[#This Row],[Prize Pool Collected]],0)</f>
        <v>1800</v>
      </c>
      <c r="Q183" t="str">
        <f t="shared" si="19"/>
        <v>Yes</v>
      </c>
    </row>
    <row r="184" spans="1:18" x14ac:dyDescent="0.25">
      <c r="A184" s="5">
        <v>45445</v>
      </c>
      <c r="B184" t="s">
        <v>52</v>
      </c>
      <c r="C184" t="s">
        <v>53</v>
      </c>
      <c r="D184" t="s">
        <v>56</v>
      </c>
      <c r="E184" t="s">
        <v>57</v>
      </c>
      <c r="F184" s="1">
        <v>25000</v>
      </c>
      <c r="G184" s="1">
        <v>340</v>
      </c>
      <c r="H184" s="1">
        <v>280</v>
      </c>
      <c r="I184" s="1">
        <v>60</v>
      </c>
      <c r="J184" s="2">
        <v>0.17699999999999999</v>
      </c>
      <c r="K184" s="3">
        <f t="shared" si="16"/>
        <v>89.285714285714292</v>
      </c>
      <c r="L184" s="4">
        <v>136</v>
      </c>
      <c r="M184" s="1">
        <f t="shared" si="17"/>
        <v>38080</v>
      </c>
      <c r="N184" s="1">
        <f>IF(Resorts_World[[#This Row],[Overlay]]="Yes",Resorts_World[[#This Row],[Guarantee]],Resorts_World[[#This Row],[Prize Pool Collected]])</f>
        <v>38080</v>
      </c>
      <c r="O184" s="1">
        <f t="shared" si="18"/>
        <v>8160</v>
      </c>
      <c r="P184" s="1">
        <f>IF(Resorts_World[[#This Row],[Overlay]]="Yes",Resorts_World[[#This Row],[Guarantee]]-Resorts_World[[#This Row],[Prize Pool Collected]],0)</f>
        <v>0</v>
      </c>
      <c r="Q184" t="str">
        <f t="shared" si="19"/>
        <v>No</v>
      </c>
    </row>
    <row r="185" spans="1:18" x14ac:dyDescent="0.25">
      <c r="A185" s="5">
        <v>45446</v>
      </c>
      <c r="B185" t="s">
        <v>52</v>
      </c>
      <c r="C185" t="s">
        <v>53</v>
      </c>
      <c r="D185" t="s">
        <v>20</v>
      </c>
      <c r="E185" t="s">
        <v>20</v>
      </c>
      <c r="F185" s="1">
        <v>5000</v>
      </c>
      <c r="G185" s="12">
        <v>130</v>
      </c>
      <c r="H185" s="1">
        <v>95</v>
      </c>
      <c r="I185" s="1">
        <v>35</v>
      </c>
      <c r="J185" s="2">
        <v>0.26900000000000002</v>
      </c>
      <c r="K185" s="3">
        <f t="shared" si="16"/>
        <v>52.631578947368418</v>
      </c>
      <c r="L185" s="4">
        <v>81</v>
      </c>
      <c r="M185" s="1">
        <f t="shared" si="17"/>
        <v>7695</v>
      </c>
      <c r="N185" s="1">
        <f>IF(Resorts_World[[#This Row],[Overlay]]="Yes",Resorts_World[[#This Row],[Guarantee]],Resorts_World[[#This Row],[Prize Pool Collected]])</f>
        <v>7695</v>
      </c>
      <c r="O185" s="1">
        <f t="shared" si="18"/>
        <v>2835</v>
      </c>
      <c r="P185" s="1">
        <f>IF(Resorts_World[[#This Row],[Overlay]]="Yes",Resorts_World[[#This Row],[Guarantee]]-Resorts_World[[#This Row],[Prize Pool Collected]],0)</f>
        <v>0</v>
      </c>
      <c r="Q185" t="str">
        <f t="shared" si="19"/>
        <v>No</v>
      </c>
    </row>
    <row r="186" spans="1:18" x14ac:dyDescent="0.25">
      <c r="A186" s="5">
        <v>45446</v>
      </c>
      <c r="B186" t="s">
        <v>52</v>
      </c>
      <c r="C186" t="s">
        <v>53</v>
      </c>
      <c r="D186" t="s">
        <v>20</v>
      </c>
      <c r="E186" t="s">
        <v>20</v>
      </c>
      <c r="F186" s="1">
        <v>30000</v>
      </c>
      <c r="G186" s="12">
        <v>200</v>
      </c>
      <c r="H186" s="1">
        <v>150</v>
      </c>
      <c r="I186" s="1">
        <v>50</v>
      </c>
      <c r="J186" s="2">
        <v>0.25</v>
      </c>
      <c r="K186" s="3">
        <f t="shared" si="16"/>
        <v>200</v>
      </c>
      <c r="L186" s="4">
        <v>279</v>
      </c>
      <c r="M186" s="1">
        <f t="shared" si="17"/>
        <v>41850</v>
      </c>
      <c r="N186" s="1">
        <f>IF(Resorts_World[[#This Row],[Overlay]]="Yes",Resorts_World[[#This Row],[Guarantee]],Resorts_World[[#This Row],[Prize Pool Collected]])</f>
        <v>41850</v>
      </c>
      <c r="O186" s="1">
        <f t="shared" si="18"/>
        <v>13950</v>
      </c>
      <c r="P186" s="1">
        <f>IF(Resorts_World[[#This Row],[Overlay]]="Yes",Resorts_World[[#This Row],[Guarantee]]-Resorts_World[[#This Row],[Prize Pool Collected]],0)</f>
        <v>0</v>
      </c>
      <c r="Q186" t="str">
        <f t="shared" si="19"/>
        <v>No</v>
      </c>
    </row>
    <row r="187" spans="1:18" x14ac:dyDescent="0.25">
      <c r="A187" s="5">
        <v>45106</v>
      </c>
      <c r="B187" t="s">
        <v>125</v>
      </c>
      <c r="C187" t="s">
        <v>126</v>
      </c>
      <c r="D187" t="s">
        <v>44</v>
      </c>
      <c r="E187" t="s">
        <v>44</v>
      </c>
      <c r="F187" s="1">
        <v>10000</v>
      </c>
      <c r="G187" s="1">
        <v>240</v>
      </c>
      <c r="H187" s="1">
        <v>200</v>
      </c>
      <c r="I187" s="1">
        <v>40</v>
      </c>
      <c r="J187" s="2">
        <f>Resorts_World[[#This Row],[Rake]]/Resorts_World[[#This Row],[Buy In]]</f>
        <v>0.16666666666666666</v>
      </c>
      <c r="K187" s="3">
        <f t="shared" si="16"/>
        <v>50</v>
      </c>
      <c r="L187" s="4">
        <v>161</v>
      </c>
      <c r="M187" s="1">
        <f t="shared" si="17"/>
        <v>32200</v>
      </c>
      <c r="N187" s="1">
        <f>IF(Resorts_World[[#This Row],[Overlay]]="Yes",Resorts_World[[#This Row],[Guarantee]],Resorts_World[[#This Row],[Prize Pool Collected]])</f>
        <v>32200</v>
      </c>
      <c r="O187" s="1">
        <f t="shared" si="18"/>
        <v>6440</v>
      </c>
      <c r="P187" s="1">
        <f>IF(Resorts_World[[#This Row],[Overlay]]="Yes",Resorts_World[[#This Row],[Guarantee]]-Resorts_World[[#This Row],[Prize Pool Collected]],0)</f>
        <v>0</v>
      </c>
      <c r="Q187" t="str">
        <f t="shared" si="19"/>
        <v>No</v>
      </c>
    </row>
    <row r="188" spans="1:18" x14ac:dyDescent="0.25">
      <c r="A188" s="5">
        <v>45447</v>
      </c>
      <c r="B188" t="s">
        <v>52</v>
      </c>
      <c r="C188" t="s">
        <v>53</v>
      </c>
      <c r="D188" t="s">
        <v>20</v>
      </c>
      <c r="E188" t="s">
        <v>20</v>
      </c>
      <c r="F188" s="1">
        <v>5000</v>
      </c>
      <c r="G188" s="1">
        <v>130</v>
      </c>
      <c r="H188" s="1">
        <v>95</v>
      </c>
      <c r="I188" s="1">
        <v>35</v>
      </c>
      <c r="J188" s="2">
        <v>0.26900000000000002</v>
      </c>
      <c r="K188" s="3">
        <f t="shared" si="16"/>
        <v>52.631578947368418</v>
      </c>
      <c r="L188" s="4">
        <v>56</v>
      </c>
      <c r="M188" s="1">
        <f t="shared" si="17"/>
        <v>5320</v>
      </c>
      <c r="N188" s="1">
        <f>IF(Resorts_World[[#This Row],[Overlay]]="Yes",Resorts_World[[#This Row],[Guarantee]],Resorts_World[[#This Row],[Prize Pool Collected]])</f>
        <v>5320</v>
      </c>
      <c r="O188" s="1">
        <f t="shared" si="18"/>
        <v>1960</v>
      </c>
      <c r="P188" s="1">
        <f>IF(Resorts_World[[#This Row],[Overlay]]="Yes",Resorts_World[[#This Row],[Guarantee]]-Resorts_World[[#This Row],[Prize Pool Collected]],0)</f>
        <v>0</v>
      </c>
      <c r="Q188" t="str">
        <f t="shared" si="19"/>
        <v>No</v>
      </c>
    </row>
    <row r="189" spans="1:18" x14ac:dyDescent="0.25">
      <c r="A189" s="5">
        <v>45447</v>
      </c>
      <c r="B189" t="s">
        <v>52</v>
      </c>
      <c r="C189" t="s">
        <v>53</v>
      </c>
      <c r="D189" t="s">
        <v>20</v>
      </c>
      <c r="E189" t="s">
        <v>20</v>
      </c>
      <c r="F189" s="1">
        <v>30000</v>
      </c>
      <c r="G189" s="1">
        <v>200</v>
      </c>
      <c r="H189" s="1">
        <v>150</v>
      </c>
      <c r="I189" s="1">
        <v>50</v>
      </c>
      <c r="J189" s="2">
        <v>0.25</v>
      </c>
      <c r="K189" s="3">
        <f t="shared" si="16"/>
        <v>200</v>
      </c>
      <c r="L189" s="4">
        <v>270</v>
      </c>
      <c r="M189" s="1">
        <f t="shared" si="17"/>
        <v>40500</v>
      </c>
      <c r="N189" s="1">
        <f>IF(Resorts_World[[#This Row],[Overlay]]="Yes",Resorts_World[[#This Row],[Guarantee]],Resorts_World[[#This Row],[Prize Pool Collected]])</f>
        <v>40500</v>
      </c>
      <c r="O189" s="1">
        <f t="shared" si="18"/>
        <v>13500</v>
      </c>
      <c r="P189" s="1">
        <f>IF(Resorts_World[[#This Row],[Overlay]]="Yes",Resorts_World[[#This Row],[Guarantee]]-Resorts_World[[#This Row],[Prize Pool Collected]],0)</f>
        <v>0</v>
      </c>
      <c r="Q189" t="str">
        <f t="shared" si="19"/>
        <v>No</v>
      </c>
    </row>
    <row r="190" spans="1:18" x14ac:dyDescent="0.25">
      <c r="A190" s="13">
        <v>45096</v>
      </c>
      <c r="B190" s="15" t="s">
        <v>52</v>
      </c>
      <c r="C190" s="15" t="s">
        <v>79</v>
      </c>
      <c r="D190" s="15" t="s">
        <v>44</v>
      </c>
      <c r="E190" s="15" t="s">
        <v>44</v>
      </c>
      <c r="F190" s="16">
        <v>10000</v>
      </c>
      <c r="G190" s="16">
        <v>300</v>
      </c>
      <c r="H190" s="16">
        <v>240</v>
      </c>
      <c r="I190" s="16">
        <v>60</v>
      </c>
      <c r="J190" s="18">
        <f>Resorts_World[[#This Row],[Rake]]/Resorts_World[[#This Row],[Buy In]]</f>
        <v>0.2</v>
      </c>
      <c r="K190" s="3">
        <f t="shared" si="16"/>
        <v>41.666666666666664</v>
      </c>
      <c r="L190" s="17">
        <v>202</v>
      </c>
      <c r="M190" s="1">
        <f t="shared" si="17"/>
        <v>48480</v>
      </c>
      <c r="N190" s="1">
        <f>IF(Resorts_World[[#This Row],[Overlay]]="Yes",Resorts_World[[#This Row],[Guarantee]],Resorts_World[[#This Row],[Prize Pool Collected]])</f>
        <v>48480</v>
      </c>
      <c r="O190" s="1">
        <f t="shared" si="18"/>
        <v>12120</v>
      </c>
      <c r="P190" s="1">
        <f>IF(Resorts_World[[#This Row],[Overlay]]="Yes",Resorts_World[[#This Row],[Guarantee]]-Resorts_World[[#This Row],[Prize Pool Collected]],0)</f>
        <v>0</v>
      </c>
      <c r="Q190" t="str">
        <f t="shared" si="19"/>
        <v>No</v>
      </c>
    </row>
    <row r="191" spans="1:18" x14ac:dyDescent="0.25">
      <c r="A191" s="5">
        <v>45447</v>
      </c>
      <c r="B191" t="s">
        <v>52</v>
      </c>
      <c r="C191" t="s">
        <v>53</v>
      </c>
      <c r="D191" t="s">
        <v>32</v>
      </c>
      <c r="E191" t="s">
        <v>32</v>
      </c>
      <c r="F191" s="1">
        <v>15000</v>
      </c>
      <c r="G191" s="1">
        <v>340</v>
      </c>
      <c r="H191" s="1">
        <v>280</v>
      </c>
      <c r="I191" s="1">
        <v>60</v>
      </c>
      <c r="J191" s="2">
        <v>0.17699999999999999</v>
      </c>
      <c r="K191" s="3">
        <f t="shared" si="16"/>
        <v>53.571428571428569</v>
      </c>
      <c r="L191" s="4">
        <v>106</v>
      </c>
      <c r="M191" s="1">
        <f t="shared" si="17"/>
        <v>29680</v>
      </c>
      <c r="N191" s="1">
        <f>IF(Resorts_World[[#This Row],[Overlay]]="Yes",Resorts_World[[#This Row],[Guarantee]],Resorts_World[[#This Row],[Prize Pool Collected]])</f>
        <v>29680</v>
      </c>
      <c r="O191" s="1">
        <f t="shared" si="18"/>
        <v>6360</v>
      </c>
      <c r="P191" s="1">
        <f>IF(Resorts_World[[#This Row],[Overlay]]="Yes",Resorts_World[[#This Row],[Guarantee]]-Resorts_World[[#This Row],[Prize Pool Collected]],0)</f>
        <v>0</v>
      </c>
      <c r="Q191" t="str">
        <f t="shared" si="19"/>
        <v>No</v>
      </c>
    </row>
    <row r="192" spans="1:18" x14ac:dyDescent="0.25">
      <c r="A192" s="5">
        <v>45448</v>
      </c>
      <c r="B192" t="s">
        <v>52</v>
      </c>
      <c r="C192" t="s">
        <v>53</v>
      </c>
      <c r="D192" t="s">
        <v>20</v>
      </c>
      <c r="E192" t="s">
        <v>20</v>
      </c>
      <c r="F192" s="1">
        <v>5000</v>
      </c>
      <c r="G192" s="1">
        <v>130</v>
      </c>
      <c r="H192" s="1">
        <v>95</v>
      </c>
      <c r="I192" s="1">
        <v>35</v>
      </c>
      <c r="J192" s="2">
        <v>0.26900000000000002</v>
      </c>
      <c r="K192" s="3">
        <f t="shared" si="16"/>
        <v>52.631578947368418</v>
      </c>
      <c r="L192" s="4">
        <v>56</v>
      </c>
      <c r="M192" s="1">
        <f t="shared" si="17"/>
        <v>5320</v>
      </c>
      <c r="N192" s="1">
        <f>IF(Resorts_World[[#This Row],[Overlay]]="Yes",Resorts_World[[#This Row],[Guarantee]],Resorts_World[[#This Row],[Prize Pool Collected]])</f>
        <v>5320</v>
      </c>
      <c r="O192" s="1">
        <f t="shared" si="18"/>
        <v>1960</v>
      </c>
      <c r="P192" s="1">
        <f>IF(Resorts_World[[#This Row],[Overlay]]="Yes",Resorts_World[[#This Row],[Guarantee]]-Resorts_World[[#This Row],[Prize Pool Collected]],0)</f>
        <v>0</v>
      </c>
      <c r="Q192" t="str">
        <f t="shared" si="19"/>
        <v>No</v>
      </c>
    </row>
    <row r="193" spans="1:17" x14ac:dyDescent="0.25">
      <c r="A193" s="5">
        <v>45448</v>
      </c>
      <c r="B193" t="s">
        <v>52</v>
      </c>
      <c r="C193" t="s">
        <v>53</v>
      </c>
      <c r="D193" t="s">
        <v>20</v>
      </c>
      <c r="E193" t="s">
        <v>20</v>
      </c>
      <c r="F193" s="1">
        <v>30000</v>
      </c>
      <c r="G193" s="1">
        <v>200</v>
      </c>
      <c r="H193" s="1">
        <v>150</v>
      </c>
      <c r="I193" s="1">
        <v>50</v>
      </c>
      <c r="J193" s="2">
        <v>0.25</v>
      </c>
      <c r="K193" s="3">
        <f t="shared" si="16"/>
        <v>200</v>
      </c>
      <c r="L193" s="4">
        <v>216</v>
      </c>
      <c r="M193" s="1">
        <f t="shared" si="17"/>
        <v>32400</v>
      </c>
      <c r="N193" s="1">
        <f>IF(Resorts_World[[#This Row],[Overlay]]="Yes",Resorts_World[[#This Row],[Guarantee]],Resorts_World[[#This Row],[Prize Pool Collected]])</f>
        <v>32400</v>
      </c>
      <c r="O193" s="1">
        <f t="shared" si="18"/>
        <v>10800</v>
      </c>
      <c r="P193" s="1">
        <f>IF(Resorts_World[[#This Row],[Overlay]]="Yes",Resorts_World[[#This Row],[Guarantee]]-Resorts_World[[#This Row],[Prize Pool Collected]],0)</f>
        <v>0</v>
      </c>
      <c r="Q193" t="str">
        <f t="shared" si="19"/>
        <v>No</v>
      </c>
    </row>
    <row r="194" spans="1:17" x14ac:dyDescent="0.25">
      <c r="A194" s="13">
        <v>45077</v>
      </c>
      <c r="B194" s="15" t="s">
        <v>52</v>
      </c>
      <c r="C194" s="15" t="s">
        <v>79</v>
      </c>
      <c r="D194" s="15" t="s">
        <v>44</v>
      </c>
      <c r="E194" s="15" t="s">
        <v>44</v>
      </c>
      <c r="F194" s="16">
        <v>5000</v>
      </c>
      <c r="G194" s="16">
        <v>300</v>
      </c>
      <c r="H194" s="16">
        <v>240</v>
      </c>
      <c r="I194" s="16">
        <v>60</v>
      </c>
      <c r="J194" s="18">
        <f>Resorts_World[[#This Row],[Rake]]/Resorts_World[[#This Row],[Buy In]]</f>
        <v>0.2</v>
      </c>
      <c r="K194" s="3">
        <f t="shared" si="16"/>
        <v>20.833333333333332</v>
      </c>
      <c r="L194" s="17">
        <v>85</v>
      </c>
      <c r="M194" s="1">
        <f t="shared" si="17"/>
        <v>20400</v>
      </c>
      <c r="N194" s="1">
        <f>IF(Resorts_World[[#This Row],[Overlay]]="Yes",Resorts_World[[#This Row],[Guarantee]],Resorts_World[[#This Row],[Prize Pool Collected]])</f>
        <v>20400</v>
      </c>
      <c r="O194" s="1">
        <f t="shared" si="18"/>
        <v>5100</v>
      </c>
      <c r="P194" s="1">
        <f>IF(Resorts_World[[#This Row],[Overlay]]="Yes",Resorts_World[[#This Row],[Guarantee]]-Resorts_World[[#This Row],[Prize Pool Collected]],0)</f>
        <v>0</v>
      </c>
      <c r="Q194" t="str">
        <f t="shared" si="19"/>
        <v>No</v>
      </c>
    </row>
    <row r="195" spans="1:17" x14ac:dyDescent="0.25">
      <c r="A195" s="5">
        <v>45448</v>
      </c>
      <c r="B195" t="s">
        <v>52</v>
      </c>
      <c r="C195" t="s">
        <v>53</v>
      </c>
      <c r="D195" t="s">
        <v>60</v>
      </c>
      <c r="E195" t="s">
        <v>61</v>
      </c>
      <c r="F195" s="1">
        <v>15000</v>
      </c>
      <c r="G195" s="1">
        <v>340</v>
      </c>
      <c r="H195" s="1">
        <v>280</v>
      </c>
      <c r="I195" s="1">
        <v>60</v>
      </c>
      <c r="J195" s="2">
        <v>0.17699999999999999</v>
      </c>
      <c r="K195" s="3">
        <f t="shared" si="16"/>
        <v>53.571428571428569</v>
      </c>
      <c r="L195" s="4">
        <v>133</v>
      </c>
      <c r="M195" s="1">
        <f t="shared" si="17"/>
        <v>37240</v>
      </c>
      <c r="N195" s="1">
        <f>IF(Resorts_World[[#This Row],[Overlay]]="Yes",Resorts_World[[#This Row],[Guarantee]],Resorts_World[[#This Row],[Prize Pool Collected]])</f>
        <v>37240</v>
      </c>
      <c r="O195" s="1">
        <f t="shared" si="18"/>
        <v>7980</v>
      </c>
      <c r="P195" s="1">
        <f>IF(Resorts_World[[#This Row],[Overlay]]="Yes",Resorts_World[[#This Row],[Guarantee]]-Resorts_World[[#This Row],[Prize Pool Collected]],0)</f>
        <v>0</v>
      </c>
      <c r="Q195" t="str">
        <f t="shared" si="19"/>
        <v>No</v>
      </c>
    </row>
    <row r="196" spans="1:17" x14ac:dyDescent="0.25">
      <c r="A196" s="5">
        <v>45449</v>
      </c>
      <c r="B196" t="s">
        <v>52</v>
      </c>
      <c r="C196" t="s">
        <v>53</v>
      </c>
      <c r="D196" t="s">
        <v>55</v>
      </c>
      <c r="E196" t="s">
        <v>24</v>
      </c>
      <c r="F196" s="1">
        <v>250000</v>
      </c>
      <c r="G196" s="1">
        <v>250</v>
      </c>
      <c r="H196" s="1">
        <v>195</v>
      </c>
      <c r="I196" s="1">
        <v>55</v>
      </c>
      <c r="J196" s="2">
        <v>0.22</v>
      </c>
      <c r="K196" s="3">
        <f t="shared" si="16"/>
        <v>1282.051282051282</v>
      </c>
      <c r="L196" s="4">
        <v>1402</v>
      </c>
      <c r="M196" s="1">
        <f t="shared" si="17"/>
        <v>273390</v>
      </c>
      <c r="N196" s="1">
        <f>IF(Resorts_World[[#This Row],[Overlay]]="Yes",Resorts_World[[#This Row],[Guarantee]],Resorts_World[[#This Row],[Prize Pool Collected]])</f>
        <v>273390</v>
      </c>
      <c r="O196" s="1">
        <f t="shared" si="18"/>
        <v>77110</v>
      </c>
      <c r="P196" s="1">
        <f>IF(Resorts_World[[#This Row],[Overlay]]="Yes",Resorts_World[[#This Row],[Guarantee]]-Resorts_World[[#This Row],[Prize Pool Collected]],0)</f>
        <v>0</v>
      </c>
      <c r="Q196" t="str">
        <f t="shared" si="19"/>
        <v>No</v>
      </c>
    </row>
    <row r="197" spans="1:17" x14ac:dyDescent="0.25">
      <c r="A197" s="5">
        <v>45449</v>
      </c>
      <c r="B197" t="s">
        <v>52</v>
      </c>
      <c r="C197" t="s">
        <v>53</v>
      </c>
      <c r="D197" t="s">
        <v>62</v>
      </c>
      <c r="E197" t="s">
        <v>48</v>
      </c>
      <c r="F197" s="1">
        <v>20000</v>
      </c>
      <c r="G197" s="1">
        <v>340</v>
      </c>
      <c r="H197" s="1">
        <v>280</v>
      </c>
      <c r="I197" s="1">
        <v>60</v>
      </c>
      <c r="J197" s="2">
        <v>0.17699999999999999</v>
      </c>
      <c r="K197" s="3">
        <f t="shared" si="16"/>
        <v>71.428571428571431</v>
      </c>
      <c r="L197" s="4">
        <v>101</v>
      </c>
      <c r="M197" s="1">
        <f t="shared" si="17"/>
        <v>28280</v>
      </c>
      <c r="N197" s="1">
        <f>IF(Resorts_World[[#This Row],[Overlay]]="Yes",Resorts_World[[#This Row],[Guarantee]],Resorts_World[[#This Row],[Prize Pool Collected]])</f>
        <v>28280</v>
      </c>
      <c r="O197" s="1">
        <f t="shared" si="18"/>
        <v>6060</v>
      </c>
      <c r="P197" s="1">
        <f>IF(Resorts_World[[#This Row],[Overlay]]="Yes",Resorts_World[[#This Row],[Guarantee]]-Resorts_World[[#This Row],[Prize Pool Collected]],0)</f>
        <v>0</v>
      </c>
      <c r="Q197" t="str">
        <f t="shared" si="19"/>
        <v>No</v>
      </c>
    </row>
    <row r="198" spans="1:17" x14ac:dyDescent="0.25">
      <c r="A198" s="5">
        <v>45469</v>
      </c>
      <c r="B198" t="s">
        <v>52</v>
      </c>
      <c r="C198" t="s">
        <v>53</v>
      </c>
      <c r="D198" t="s">
        <v>44</v>
      </c>
      <c r="E198" t="s">
        <v>44</v>
      </c>
      <c r="F198" s="1">
        <v>15000</v>
      </c>
      <c r="G198" s="1">
        <v>340</v>
      </c>
      <c r="H198" s="1">
        <v>280</v>
      </c>
      <c r="I198" s="1">
        <v>60</v>
      </c>
      <c r="J198" s="2">
        <v>0.17699999999999999</v>
      </c>
      <c r="K198" s="3">
        <f t="shared" si="16"/>
        <v>53.571428571428569</v>
      </c>
      <c r="L198" s="4">
        <v>111</v>
      </c>
      <c r="M198" s="1">
        <f t="shared" si="17"/>
        <v>31080</v>
      </c>
      <c r="N198" s="1">
        <f>IF(Resorts_World[[#This Row],[Overlay]]="Yes",Resorts_World[[#This Row],[Guarantee]],Resorts_World[[#This Row],[Prize Pool Collected]])</f>
        <v>31080</v>
      </c>
      <c r="O198" s="1">
        <f t="shared" si="18"/>
        <v>6660</v>
      </c>
      <c r="P198" s="1">
        <f>IF(Resorts_World[[#This Row],[Overlay]]="Yes",Resorts_World[[#This Row],[Guarantee]]-Resorts_World[[#This Row],[Prize Pool Collected]],0)</f>
        <v>0</v>
      </c>
      <c r="Q198" t="str">
        <f t="shared" si="19"/>
        <v>No</v>
      </c>
    </row>
    <row r="199" spans="1:17" x14ac:dyDescent="0.25">
      <c r="A199" s="5">
        <v>45451</v>
      </c>
      <c r="B199" t="s">
        <v>52</v>
      </c>
      <c r="C199" t="s">
        <v>53</v>
      </c>
      <c r="D199" t="s">
        <v>39</v>
      </c>
      <c r="E199" t="s">
        <v>39</v>
      </c>
      <c r="F199" s="1">
        <v>20000</v>
      </c>
      <c r="G199" s="1">
        <v>340</v>
      </c>
      <c r="H199" s="1">
        <v>280</v>
      </c>
      <c r="I199" s="1">
        <v>60</v>
      </c>
      <c r="J199" s="2">
        <v>0.17699999999999999</v>
      </c>
      <c r="K199" s="3">
        <f t="shared" si="16"/>
        <v>71.428571428571431</v>
      </c>
      <c r="L199" s="4">
        <v>369</v>
      </c>
      <c r="M199" s="1">
        <f t="shared" si="17"/>
        <v>103320</v>
      </c>
      <c r="N199" s="1">
        <f>IF(Resorts_World[[#This Row],[Overlay]]="Yes",Resorts_World[[#This Row],[Guarantee]],Resorts_World[[#This Row],[Prize Pool Collected]])</f>
        <v>103320</v>
      </c>
      <c r="O199" s="1">
        <f t="shared" si="18"/>
        <v>22140</v>
      </c>
      <c r="P199" s="1">
        <f>IF(Resorts_World[[#This Row],[Overlay]]="Yes",Resorts_World[[#This Row],[Guarantee]]-Resorts_World[[#This Row],[Prize Pool Collected]],0)</f>
        <v>0</v>
      </c>
      <c r="Q199" t="str">
        <f t="shared" si="19"/>
        <v>No</v>
      </c>
    </row>
    <row r="200" spans="1:17" x14ac:dyDescent="0.25">
      <c r="A200" s="5">
        <v>45452</v>
      </c>
      <c r="B200" t="s">
        <v>52</v>
      </c>
      <c r="C200" t="s">
        <v>53</v>
      </c>
      <c r="D200" t="s">
        <v>20</v>
      </c>
      <c r="E200" t="s">
        <v>20</v>
      </c>
      <c r="F200" s="1">
        <v>20000</v>
      </c>
      <c r="G200" s="1">
        <v>140</v>
      </c>
      <c r="H200" s="1">
        <v>95</v>
      </c>
      <c r="I200" s="1">
        <v>35</v>
      </c>
      <c r="J200" s="2">
        <v>0.32142857142857145</v>
      </c>
      <c r="K200" s="3">
        <f t="shared" si="16"/>
        <v>210.52631578947367</v>
      </c>
      <c r="L200" s="4">
        <v>411.38947368421054</v>
      </c>
      <c r="M200" s="1">
        <f t="shared" si="17"/>
        <v>39082</v>
      </c>
      <c r="N200" s="1">
        <f>IF(Resorts_World[[#This Row],[Overlay]]="Yes",Resorts_World[[#This Row],[Guarantee]],Resorts_World[[#This Row],[Prize Pool Collected]])</f>
        <v>39082</v>
      </c>
      <c r="O200" s="1">
        <f t="shared" si="18"/>
        <v>14398.631578947368</v>
      </c>
      <c r="P200" s="1">
        <f>IF(Resorts_World[[#This Row],[Overlay]]="Yes",Resorts_World[[#This Row],[Guarantee]]-Resorts_World[[#This Row],[Prize Pool Collected]],0)</f>
        <v>0</v>
      </c>
      <c r="Q200" t="str">
        <f t="shared" si="19"/>
        <v>No</v>
      </c>
    </row>
    <row r="201" spans="1:17" x14ac:dyDescent="0.25">
      <c r="A201" s="5">
        <v>45452</v>
      </c>
      <c r="B201" t="s">
        <v>52</v>
      </c>
      <c r="C201" t="s">
        <v>53</v>
      </c>
      <c r="D201" t="s">
        <v>20</v>
      </c>
      <c r="E201" t="s">
        <v>20</v>
      </c>
      <c r="F201" s="1">
        <v>30000</v>
      </c>
      <c r="G201" s="1">
        <v>200</v>
      </c>
      <c r="H201" s="1">
        <v>150</v>
      </c>
      <c r="I201" s="1">
        <v>50</v>
      </c>
      <c r="J201" s="2">
        <v>0.25</v>
      </c>
      <c r="K201" s="3">
        <f t="shared" si="16"/>
        <v>200</v>
      </c>
      <c r="L201" s="4">
        <v>206</v>
      </c>
      <c r="M201" s="1">
        <f t="shared" si="17"/>
        <v>30900</v>
      </c>
      <c r="N201" s="1">
        <f>IF(Resorts_World[[#This Row],[Overlay]]="Yes",Resorts_World[[#This Row],[Guarantee]],Resorts_World[[#This Row],[Prize Pool Collected]])</f>
        <v>30900</v>
      </c>
      <c r="O201" s="1">
        <f t="shared" si="18"/>
        <v>10300</v>
      </c>
      <c r="P201" s="1">
        <f>IF(Resorts_World[[#This Row],[Overlay]]="Yes",Resorts_World[[#This Row],[Guarantee]]-Resorts_World[[#This Row],[Prize Pool Collected]],0)</f>
        <v>0</v>
      </c>
      <c r="Q201" t="str">
        <f t="shared" si="19"/>
        <v>No</v>
      </c>
    </row>
    <row r="202" spans="1:17" x14ac:dyDescent="0.25">
      <c r="A202" s="5">
        <v>45452</v>
      </c>
      <c r="B202" t="s">
        <v>52</v>
      </c>
      <c r="C202" t="s">
        <v>53</v>
      </c>
      <c r="D202" t="s">
        <v>65</v>
      </c>
      <c r="E202" t="s">
        <v>66</v>
      </c>
      <c r="F202" s="1">
        <v>10000</v>
      </c>
      <c r="G202" s="1">
        <v>340</v>
      </c>
      <c r="H202" s="1">
        <v>280</v>
      </c>
      <c r="I202" s="1">
        <v>60</v>
      </c>
      <c r="J202" s="2">
        <v>0.17699999999999999</v>
      </c>
      <c r="K202" s="3">
        <f t="shared" si="16"/>
        <v>35.714285714285715</v>
      </c>
      <c r="L202" s="4">
        <v>51.428571428571431</v>
      </c>
      <c r="M202" s="1">
        <f t="shared" si="17"/>
        <v>14400</v>
      </c>
      <c r="N202" s="1">
        <f>IF(Resorts_World[[#This Row],[Overlay]]="Yes",Resorts_World[[#This Row],[Guarantee]],Resorts_World[[#This Row],[Prize Pool Collected]])</f>
        <v>14400</v>
      </c>
      <c r="O202" s="1">
        <f t="shared" si="18"/>
        <v>3085.7142857142858</v>
      </c>
      <c r="P202" s="1">
        <f>IF(Resorts_World[[#This Row],[Overlay]]="Yes",Resorts_World[[#This Row],[Guarantee]]-Resorts_World[[#This Row],[Prize Pool Collected]],0)</f>
        <v>0</v>
      </c>
      <c r="Q202" t="str">
        <f t="shared" si="19"/>
        <v>No</v>
      </c>
    </row>
    <row r="203" spans="1:17" x14ac:dyDescent="0.25">
      <c r="A203" s="5">
        <v>45453</v>
      </c>
      <c r="B203" t="s">
        <v>52</v>
      </c>
      <c r="C203" t="s">
        <v>53</v>
      </c>
      <c r="D203" t="s">
        <v>67</v>
      </c>
      <c r="E203" t="s">
        <v>68</v>
      </c>
      <c r="F203" s="1">
        <v>15000</v>
      </c>
      <c r="G203" s="1">
        <v>150</v>
      </c>
      <c r="H203" s="1">
        <v>110</v>
      </c>
      <c r="I203" s="1">
        <v>40</v>
      </c>
      <c r="J203" s="2">
        <v>0.26666666666666666</v>
      </c>
      <c r="K203" s="3">
        <f t="shared" si="16"/>
        <v>136.36363636363637</v>
      </c>
      <c r="L203" s="4">
        <v>238.07272727272726</v>
      </c>
      <c r="M203" s="1">
        <f t="shared" si="17"/>
        <v>26188</v>
      </c>
      <c r="N203" s="1">
        <f>IF(Resorts_World[[#This Row],[Overlay]]="Yes",Resorts_World[[#This Row],[Guarantee]],Resorts_World[[#This Row],[Prize Pool Collected]])</f>
        <v>26188</v>
      </c>
      <c r="O203" s="1">
        <f t="shared" si="18"/>
        <v>9522.9090909090901</v>
      </c>
      <c r="P203" s="1">
        <f>IF(Resorts_World[[#This Row],[Overlay]]="Yes",Resorts_World[[#This Row],[Guarantee]]-Resorts_World[[#This Row],[Prize Pool Collected]],0)</f>
        <v>0</v>
      </c>
      <c r="Q203" t="str">
        <f t="shared" si="19"/>
        <v>No</v>
      </c>
    </row>
    <row r="204" spans="1:17" x14ac:dyDescent="0.25">
      <c r="A204" s="5">
        <v>45441</v>
      </c>
      <c r="B204" t="s">
        <v>52</v>
      </c>
      <c r="C204" t="s">
        <v>53</v>
      </c>
      <c r="D204" t="s">
        <v>44</v>
      </c>
      <c r="E204" t="s">
        <v>44</v>
      </c>
      <c r="F204" s="1">
        <v>10000</v>
      </c>
      <c r="G204" s="1">
        <v>340</v>
      </c>
      <c r="H204" s="1">
        <v>280</v>
      </c>
      <c r="I204" s="1">
        <v>60</v>
      </c>
      <c r="J204" s="2">
        <v>0.17699999999999999</v>
      </c>
      <c r="K204" s="3">
        <f t="shared" si="16"/>
        <v>35.714285714285715</v>
      </c>
      <c r="L204" s="4">
        <v>44</v>
      </c>
      <c r="M204" s="1">
        <f t="shared" si="17"/>
        <v>12320</v>
      </c>
      <c r="N204" s="1">
        <f>IF(Resorts_World[[#This Row],[Overlay]]="Yes",Resorts_World[[#This Row],[Guarantee]],Resorts_World[[#This Row],[Prize Pool Collected]])</f>
        <v>12320</v>
      </c>
      <c r="O204" s="1">
        <f t="shared" si="18"/>
        <v>2640</v>
      </c>
      <c r="P204" s="1">
        <f>IF(Resorts_World[[#This Row],[Overlay]]="Yes",Resorts_World[[#This Row],[Guarantee]]-Resorts_World[[#This Row],[Prize Pool Collected]],0)</f>
        <v>0</v>
      </c>
      <c r="Q204" t="str">
        <f t="shared" si="19"/>
        <v>No</v>
      </c>
    </row>
    <row r="205" spans="1:17" x14ac:dyDescent="0.25">
      <c r="A205" s="5">
        <v>45454</v>
      </c>
      <c r="B205" t="s">
        <v>52</v>
      </c>
      <c r="C205" t="s">
        <v>53</v>
      </c>
      <c r="D205" t="s">
        <v>20</v>
      </c>
      <c r="E205" t="s">
        <v>20</v>
      </c>
      <c r="F205" s="1">
        <v>30000</v>
      </c>
      <c r="G205" s="1">
        <v>200</v>
      </c>
      <c r="H205" s="1">
        <v>150</v>
      </c>
      <c r="I205" s="1">
        <v>50</v>
      </c>
      <c r="J205" s="2">
        <v>0.25</v>
      </c>
      <c r="K205" s="3">
        <f t="shared" si="16"/>
        <v>200</v>
      </c>
      <c r="L205" s="4">
        <v>345</v>
      </c>
      <c r="M205" s="1">
        <f t="shared" si="17"/>
        <v>51750</v>
      </c>
      <c r="N205" s="1">
        <f>IF(Resorts_World[[#This Row],[Overlay]]="Yes",Resorts_World[[#This Row],[Guarantee]],Resorts_World[[#This Row],[Prize Pool Collected]])</f>
        <v>51750</v>
      </c>
      <c r="O205" s="1">
        <f t="shared" si="18"/>
        <v>17250</v>
      </c>
      <c r="P205" s="1">
        <f>IF(Resorts_World[[#This Row],[Overlay]]="Yes",Resorts_World[[#This Row],[Guarantee]]-Resorts_World[[#This Row],[Prize Pool Collected]],0)</f>
        <v>0</v>
      </c>
      <c r="Q205" t="str">
        <f t="shared" si="19"/>
        <v>No</v>
      </c>
    </row>
    <row r="206" spans="1:17" x14ac:dyDescent="0.25">
      <c r="A206" s="5">
        <v>45454</v>
      </c>
      <c r="B206" t="s">
        <v>52</v>
      </c>
      <c r="C206" t="s">
        <v>53</v>
      </c>
      <c r="D206" t="s">
        <v>70</v>
      </c>
      <c r="E206" t="s">
        <v>70</v>
      </c>
      <c r="F206" s="1">
        <v>15000</v>
      </c>
      <c r="G206" s="1">
        <v>200</v>
      </c>
      <c r="H206" s="1">
        <v>150</v>
      </c>
      <c r="I206" s="1">
        <v>50</v>
      </c>
      <c r="J206" s="2">
        <v>0.25</v>
      </c>
      <c r="K206" s="3">
        <f t="shared" si="16"/>
        <v>100</v>
      </c>
      <c r="L206" s="4">
        <v>218</v>
      </c>
      <c r="M206" s="1">
        <f t="shared" si="17"/>
        <v>32700</v>
      </c>
      <c r="N206" s="1">
        <f>IF(Resorts_World[[#This Row],[Overlay]]="Yes",Resorts_World[[#This Row],[Guarantee]],Resorts_World[[#This Row],[Prize Pool Collected]])</f>
        <v>32700</v>
      </c>
      <c r="O206" s="1">
        <f t="shared" si="18"/>
        <v>10900</v>
      </c>
      <c r="P206" s="1">
        <f>IF(Resorts_World[[#This Row],[Overlay]]="Yes",Resorts_World[[#This Row],[Guarantee]]-Resorts_World[[#This Row],[Prize Pool Collected]],0)</f>
        <v>0</v>
      </c>
      <c r="Q206" t="str">
        <f t="shared" si="19"/>
        <v>No</v>
      </c>
    </row>
    <row r="207" spans="1:17" x14ac:dyDescent="0.25">
      <c r="A207" s="5">
        <v>45455</v>
      </c>
      <c r="B207" t="s">
        <v>52</v>
      </c>
      <c r="C207" t="s">
        <v>53</v>
      </c>
      <c r="D207" t="s">
        <v>20</v>
      </c>
      <c r="E207" t="s">
        <v>20</v>
      </c>
      <c r="F207" s="1">
        <v>5000</v>
      </c>
      <c r="G207" s="1">
        <v>140</v>
      </c>
      <c r="H207" s="1">
        <v>95</v>
      </c>
      <c r="I207" s="1">
        <v>35</v>
      </c>
      <c r="J207" s="2">
        <v>0.32142857142857145</v>
      </c>
      <c r="K207" s="3">
        <f t="shared" si="16"/>
        <v>52.631578947368418</v>
      </c>
      <c r="L207" s="4">
        <v>95</v>
      </c>
      <c r="M207" s="1">
        <f t="shared" si="17"/>
        <v>9025</v>
      </c>
      <c r="N207" s="1">
        <f>IF(Resorts_World[[#This Row],[Overlay]]="Yes",Resorts_World[[#This Row],[Guarantee]],Resorts_World[[#This Row],[Prize Pool Collected]])</f>
        <v>9025</v>
      </c>
      <c r="O207" s="1">
        <f t="shared" si="18"/>
        <v>3325</v>
      </c>
      <c r="P207" s="1">
        <f>IF(Resorts_World[[#This Row],[Overlay]]="Yes",Resorts_World[[#This Row],[Guarantee]]-Resorts_World[[#This Row],[Prize Pool Collected]],0)</f>
        <v>0</v>
      </c>
      <c r="Q207" t="str">
        <f t="shared" si="19"/>
        <v>No</v>
      </c>
    </row>
    <row r="208" spans="1:17" x14ac:dyDescent="0.25">
      <c r="A208" s="5">
        <v>45455</v>
      </c>
      <c r="B208" t="s">
        <v>52</v>
      </c>
      <c r="C208" t="s">
        <v>53</v>
      </c>
      <c r="D208" t="s">
        <v>20</v>
      </c>
      <c r="E208" t="s">
        <v>20</v>
      </c>
      <c r="F208" s="1">
        <v>30000</v>
      </c>
      <c r="G208" s="1">
        <v>200</v>
      </c>
      <c r="H208" s="1">
        <v>150</v>
      </c>
      <c r="I208" s="1">
        <v>50</v>
      </c>
      <c r="J208" s="2">
        <v>0.25</v>
      </c>
      <c r="K208" s="3">
        <f t="shared" si="16"/>
        <v>200</v>
      </c>
      <c r="L208" s="4">
        <v>363</v>
      </c>
      <c r="M208" s="1">
        <f t="shared" si="17"/>
        <v>54450</v>
      </c>
      <c r="N208" s="1">
        <f>IF(Resorts_World[[#This Row],[Overlay]]="Yes",Resorts_World[[#This Row],[Guarantee]],Resorts_World[[#This Row],[Prize Pool Collected]])</f>
        <v>54450</v>
      </c>
      <c r="O208" s="1">
        <f t="shared" si="18"/>
        <v>18150</v>
      </c>
      <c r="P208" s="1">
        <f>IF(Resorts_World[[#This Row],[Overlay]]="Yes",Resorts_World[[#This Row],[Guarantee]]-Resorts_World[[#This Row],[Prize Pool Collected]],0)</f>
        <v>0</v>
      </c>
      <c r="Q208" t="str">
        <f t="shared" si="19"/>
        <v>No</v>
      </c>
    </row>
    <row r="209" spans="1:18" x14ac:dyDescent="0.25">
      <c r="A209" s="5">
        <v>45456</v>
      </c>
      <c r="B209" t="s">
        <v>52</v>
      </c>
      <c r="C209" t="s">
        <v>53</v>
      </c>
      <c r="D209" t="s">
        <v>71</v>
      </c>
      <c r="E209" t="s">
        <v>72</v>
      </c>
      <c r="F209" s="1">
        <v>300000</v>
      </c>
      <c r="G209" s="1">
        <v>350</v>
      </c>
      <c r="H209" s="1">
        <v>263</v>
      </c>
      <c r="I209" s="1">
        <v>88</v>
      </c>
      <c r="J209" s="2">
        <v>0.25</v>
      </c>
      <c r="K209" s="3">
        <f t="shared" si="16"/>
        <v>1140.6844106463877</v>
      </c>
      <c r="L209" s="4">
        <v>1760</v>
      </c>
      <c r="M209" s="1">
        <f t="shared" si="17"/>
        <v>462880</v>
      </c>
      <c r="N209" s="1">
        <f>IF(Resorts_World[[#This Row],[Overlay]]="Yes",Resorts_World[[#This Row],[Guarantee]],Resorts_World[[#This Row],[Prize Pool Collected]])</f>
        <v>462880</v>
      </c>
      <c r="O209" s="1">
        <f t="shared" si="18"/>
        <v>154880</v>
      </c>
      <c r="P209" s="1">
        <f>IF(Resorts_World[[#This Row],[Overlay]]="Yes",Resorts_World[[#This Row],[Guarantee]]-Resorts_World[[#This Row],[Prize Pool Collected]],0)</f>
        <v>0</v>
      </c>
      <c r="Q209" t="str">
        <f t="shared" si="19"/>
        <v>No</v>
      </c>
    </row>
    <row r="210" spans="1:18" x14ac:dyDescent="0.25">
      <c r="A210" s="5">
        <v>45456</v>
      </c>
      <c r="B210" t="s">
        <v>52</v>
      </c>
      <c r="C210" t="s">
        <v>53</v>
      </c>
      <c r="D210" t="s">
        <v>73</v>
      </c>
      <c r="E210" t="s">
        <v>74</v>
      </c>
      <c r="F210" s="1"/>
      <c r="G210" s="1">
        <v>1000</v>
      </c>
      <c r="H210" s="1">
        <v>750</v>
      </c>
      <c r="I210" s="1">
        <v>250</v>
      </c>
      <c r="J210" s="2">
        <v>0.25</v>
      </c>
      <c r="K210" s="3">
        <f t="shared" si="16"/>
        <v>0</v>
      </c>
      <c r="L210" s="4"/>
      <c r="M210" s="1">
        <f t="shared" si="17"/>
        <v>0</v>
      </c>
      <c r="N210" s="1">
        <f>IF(Resorts_World[[#This Row],[Overlay]]="Yes",Resorts_World[[#This Row],[Guarantee]],Resorts_World[[#This Row],[Prize Pool Collected]])</f>
        <v>0</v>
      </c>
      <c r="O210" s="1">
        <f t="shared" si="18"/>
        <v>0</v>
      </c>
      <c r="P210" s="1">
        <f>IF(Resorts_World[[#This Row],[Overlay]]="Yes",Resorts_World[[#This Row],[Guarantee]]-Resorts_World[[#This Row],[Prize Pool Collected]],0)</f>
        <v>0</v>
      </c>
      <c r="Q210" t="str">
        <f t="shared" si="19"/>
        <v/>
      </c>
    </row>
    <row r="211" spans="1:18" x14ac:dyDescent="0.25">
      <c r="A211" s="5">
        <v>45457</v>
      </c>
      <c r="B211" t="s">
        <v>52</v>
      </c>
      <c r="C211" t="s">
        <v>53</v>
      </c>
      <c r="D211" t="s">
        <v>56</v>
      </c>
      <c r="E211" t="s">
        <v>57</v>
      </c>
      <c r="F211" s="1">
        <v>15000</v>
      </c>
      <c r="G211" s="1">
        <v>340</v>
      </c>
      <c r="H211" s="1">
        <v>280</v>
      </c>
      <c r="I211" s="1">
        <v>60</v>
      </c>
      <c r="J211" s="2">
        <v>0.17699999999999999</v>
      </c>
      <c r="K211" s="3">
        <f t="shared" si="16"/>
        <v>53.571428571428569</v>
      </c>
      <c r="L211" s="4">
        <v>108</v>
      </c>
      <c r="M211" s="1">
        <f t="shared" si="17"/>
        <v>30240</v>
      </c>
      <c r="N211" s="1">
        <f>IF(Resorts_World[[#This Row],[Overlay]]="Yes",Resorts_World[[#This Row],[Guarantee]],Resorts_World[[#This Row],[Prize Pool Collected]])</f>
        <v>30240</v>
      </c>
      <c r="O211" s="1">
        <f t="shared" si="18"/>
        <v>6480</v>
      </c>
      <c r="P211" s="1">
        <f>IF(Resorts_World[[#This Row],[Overlay]]="Yes",Resorts_World[[#This Row],[Guarantee]]-Resorts_World[[#This Row],[Prize Pool Collected]],0)</f>
        <v>0</v>
      </c>
      <c r="Q211" t="str">
        <f t="shared" si="19"/>
        <v>No</v>
      </c>
    </row>
    <row r="212" spans="1:18" x14ac:dyDescent="0.25">
      <c r="A212" s="5">
        <v>45457</v>
      </c>
      <c r="B212" s="7" t="s">
        <v>52</v>
      </c>
      <c r="C212" s="7" t="s">
        <v>53</v>
      </c>
      <c r="D212" s="7" t="s">
        <v>20</v>
      </c>
      <c r="E212" s="7" t="s">
        <v>20</v>
      </c>
      <c r="F212" s="8">
        <v>15000</v>
      </c>
      <c r="G212" s="8">
        <v>150</v>
      </c>
      <c r="H212" s="8">
        <v>110</v>
      </c>
      <c r="I212" s="8">
        <v>40</v>
      </c>
      <c r="J212" s="9">
        <v>0.26700000000000002</v>
      </c>
      <c r="K212" s="10">
        <f t="shared" si="16"/>
        <v>136.36363636363637</v>
      </c>
      <c r="L212" s="7">
        <v>134</v>
      </c>
      <c r="M212" s="8">
        <f t="shared" si="17"/>
        <v>14740</v>
      </c>
      <c r="N212" s="8">
        <f>IF(Resorts_World[[#This Row],[Overlay]]="Yes",Resorts_World[[#This Row],[Guarantee]],Resorts_World[[#This Row],[Prize Pool Collected]])</f>
        <v>15000</v>
      </c>
      <c r="O212" s="8">
        <f t="shared" si="18"/>
        <v>5360</v>
      </c>
      <c r="P212" s="8">
        <f>IF(Resorts_World[[#This Row],[Overlay]]="Yes",Resorts_World[[#This Row],[Guarantee]]-Resorts_World[[#This Row],[Prize Pool Collected]],0)</f>
        <v>260</v>
      </c>
      <c r="Q212" s="7" t="str">
        <f t="shared" si="19"/>
        <v>Yes</v>
      </c>
      <c r="R212" s="24">
        <v>2</v>
      </c>
    </row>
    <row r="213" spans="1:18" x14ac:dyDescent="0.25">
      <c r="A213" s="5">
        <v>45459</v>
      </c>
      <c r="B213" t="s">
        <v>52</v>
      </c>
      <c r="C213" t="s">
        <v>53</v>
      </c>
      <c r="D213" t="s">
        <v>20</v>
      </c>
      <c r="E213" t="s">
        <v>20</v>
      </c>
      <c r="F213" s="1">
        <v>5000</v>
      </c>
      <c r="G213" s="1">
        <v>130</v>
      </c>
      <c r="H213" s="1">
        <v>95</v>
      </c>
      <c r="I213" s="1">
        <v>35</v>
      </c>
      <c r="J213" s="2">
        <v>0.26900000000000002</v>
      </c>
      <c r="K213" s="3">
        <f t="shared" si="16"/>
        <v>52.631578947368418</v>
      </c>
      <c r="L213" s="4">
        <v>76</v>
      </c>
      <c r="M213" s="1">
        <f t="shared" si="17"/>
        <v>7220</v>
      </c>
      <c r="N213" s="1">
        <f>IF(Resorts_World[[#This Row],[Overlay]]="Yes",Resorts_World[[#This Row],[Guarantee]],Resorts_World[[#This Row],[Prize Pool Collected]])</f>
        <v>7220</v>
      </c>
      <c r="O213" s="1">
        <f t="shared" si="18"/>
        <v>2660</v>
      </c>
      <c r="P213" s="1">
        <f>IF(Resorts_World[[#This Row],[Overlay]]="Yes",Resorts_World[[#This Row],[Guarantee]]-Resorts_World[[#This Row],[Prize Pool Collected]],0)</f>
        <v>0</v>
      </c>
      <c r="Q213" t="str">
        <f t="shared" si="19"/>
        <v>No</v>
      </c>
    </row>
    <row r="214" spans="1:18" x14ac:dyDescent="0.25">
      <c r="A214" s="5">
        <v>45459</v>
      </c>
      <c r="B214" t="s">
        <v>52</v>
      </c>
      <c r="C214" t="s">
        <v>53</v>
      </c>
      <c r="D214" t="s">
        <v>20</v>
      </c>
      <c r="E214" t="s">
        <v>20</v>
      </c>
      <c r="F214" s="1">
        <v>30000</v>
      </c>
      <c r="G214" s="1">
        <v>200</v>
      </c>
      <c r="H214" s="1">
        <v>150</v>
      </c>
      <c r="I214" s="1">
        <v>50</v>
      </c>
      <c r="J214" s="2">
        <v>0.25</v>
      </c>
      <c r="K214" s="3">
        <f t="shared" si="16"/>
        <v>200</v>
      </c>
      <c r="L214" s="4">
        <v>309</v>
      </c>
      <c r="M214" s="1">
        <f t="shared" si="17"/>
        <v>46350</v>
      </c>
      <c r="N214" s="1">
        <f>IF(Resorts_World[[#This Row],[Overlay]]="Yes",Resorts_World[[#This Row],[Guarantee]],Resorts_World[[#This Row],[Prize Pool Collected]])</f>
        <v>46350</v>
      </c>
      <c r="O214" s="1">
        <f t="shared" si="18"/>
        <v>15450</v>
      </c>
      <c r="P214" s="1">
        <f>IF(Resorts_World[[#This Row],[Overlay]]="Yes",Resorts_World[[#This Row],[Guarantee]]-Resorts_World[[#This Row],[Prize Pool Collected]],0)</f>
        <v>0</v>
      </c>
      <c r="Q214" t="str">
        <f t="shared" si="19"/>
        <v>No</v>
      </c>
    </row>
    <row r="215" spans="1:18" x14ac:dyDescent="0.25">
      <c r="A215" s="5">
        <v>45459</v>
      </c>
      <c r="B215" t="s">
        <v>52</v>
      </c>
      <c r="C215" t="s">
        <v>53</v>
      </c>
      <c r="D215" t="s">
        <v>75</v>
      </c>
      <c r="E215" t="s">
        <v>76</v>
      </c>
      <c r="F215" s="1">
        <v>15000</v>
      </c>
      <c r="G215" s="1">
        <v>340</v>
      </c>
      <c r="H215" s="1">
        <v>280</v>
      </c>
      <c r="I215" s="1">
        <v>60</v>
      </c>
      <c r="J215" s="2">
        <v>0.17699999999999999</v>
      </c>
      <c r="K215" s="3">
        <f t="shared" si="16"/>
        <v>53.571428571428569</v>
      </c>
      <c r="L215" s="4">
        <v>167</v>
      </c>
      <c r="M215" s="1">
        <f t="shared" si="17"/>
        <v>46760</v>
      </c>
      <c r="N215" s="1">
        <f>IF(Resorts_World[[#This Row],[Overlay]]="Yes",Resorts_World[[#This Row],[Guarantee]],Resorts_World[[#This Row],[Prize Pool Collected]])</f>
        <v>46760</v>
      </c>
      <c r="O215" s="1">
        <f t="shared" si="18"/>
        <v>10020</v>
      </c>
      <c r="P215" s="1">
        <f>IF(Resorts_World[[#This Row],[Overlay]]="Yes",Resorts_World[[#This Row],[Guarantee]]-Resorts_World[[#This Row],[Prize Pool Collected]],0)</f>
        <v>0</v>
      </c>
      <c r="Q215" t="str">
        <f t="shared" si="19"/>
        <v>No</v>
      </c>
    </row>
    <row r="216" spans="1:18" x14ac:dyDescent="0.25">
      <c r="A216" s="5">
        <v>45460</v>
      </c>
      <c r="B216" t="s">
        <v>52</v>
      </c>
      <c r="C216" t="s">
        <v>53</v>
      </c>
      <c r="D216" t="s">
        <v>20</v>
      </c>
      <c r="E216" t="s">
        <v>20</v>
      </c>
      <c r="F216" s="1">
        <v>5000</v>
      </c>
      <c r="G216" s="1">
        <v>130</v>
      </c>
      <c r="H216" s="1">
        <v>95</v>
      </c>
      <c r="I216" s="1">
        <v>35</v>
      </c>
      <c r="J216" s="2">
        <v>0.26900000000000002</v>
      </c>
      <c r="K216" s="3">
        <f t="shared" si="16"/>
        <v>52.631578947368418</v>
      </c>
      <c r="L216" s="4">
        <v>69</v>
      </c>
      <c r="M216" s="1">
        <f t="shared" si="17"/>
        <v>6555</v>
      </c>
      <c r="N216" s="1">
        <f>IF(Resorts_World[[#This Row],[Overlay]]="Yes",Resorts_World[[#This Row],[Guarantee]],Resorts_World[[#This Row],[Prize Pool Collected]])</f>
        <v>6555</v>
      </c>
      <c r="O216" s="1">
        <f t="shared" si="18"/>
        <v>2415</v>
      </c>
      <c r="P216" s="1">
        <f>IF(Resorts_World[[#This Row],[Overlay]]="Yes",Resorts_World[[#This Row],[Guarantee]]-Resorts_World[[#This Row],[Prize Pool Collected]],0)</f>
        <v>0</v>
      </c>
      <c r="Q216" t="str">
        <f t="shared" si="19"/>
        <v>No</v>
      </c>
    </row>
    <row r="217" spans="1:18" x14ac:dyDescent="0.25">
      <c r="A217" s="5">
        <v>45460</v>
      </c>
      <c r="B217" t="s">
        <v>52</v>
      </c>
      <c r="C217" t="s">
        <v>53</v>
      </c>
      <c r="D217" t="s">
        <v>20</v>
      </c>
      <c r="E217" t="s">
        <v>20</v>
      </c>
      <c r="F217" s="1">
        <v>30000</v>
      </c>
      <c r="G217" s="1">
        <v>200</v>
      </c>
      <c r="H217" s="1">
        <v>150</v>
      </c>
      <c r="I217" s="1">
        <v>50</v>
      </c>
      <c r="J217" s="2">
        <v>0.25</v>
      </c>
      <c r="K217" s="3">
        <f t="shared" si="16"/>
        <v>200</v>
      </c>
      <c r="L217" s="4">
        <v>203</v>
      </c>
      <c r="M217" s="1">
        <f t="shared" si="17"/>
        <v>30450</v>
      </c>
      <c r="N217" s="1">
        <f>IF(Resorts_World[[#This Row],[Overlay]]="Yes",Resorts_World[[#This Row],[Guarantee]],Resorts_World[[#This Row],[Prize Pool Collected]])</f>
        <v>30450</v>
      </c>
      <c r="O217" s="1">
        <f t="shared" si="18"/>
        <v>10150</v>
      </c>
      <c r="P217" s="1">
        <f>IF(Resorts_World[[#This Row],[Overlay]]="Yes",Resorts_World[[#This Row],[Guarantee]]-Resorts_World[[#This Row],[Prize Pool Collected]],0)</f>
        <v>0</v>
      </c>
      <c r="Q217" t="str">
        <f t="shared" si="19"/>
        <v>No</v>
      </c>
    </row>
    <row r="218" spans="1:18" x14ac:dyDescent="0.25">
      <c r="A218" s="5">
        <v>45460</v>
      </c>
      <c r="B218" t="s">
        <v>52</v>
      </c>
      <c r="C218" t="s">
        <v>53</v>
      </c>
      <c r="D218" t="s">
        <v>44</v>
      </c>
      <c r="E218" t="s">
        <v>44</v>
      </c>
      <c r="F218" s="1">
        <v>25000</v>
      </c>
      <c r="G218" s="1">
        <v>400</v>
      </c>
      <c r="H218" s="1">
        <v>330</v>
      </c>
      <c r="I218" s="1">
        <v>70</v>
      </c>
      <c r="J218" s="2">
        <v>0.17599999999999999</v>
      </c>
      <c r="K218" s="3">
        <f t="shared" si="16"/>
        <v>75.757575757575751</v>
      </c>
      <c r="L218" s="4">
        <v>204</v>
      </c>
      <c r="M218" s="1">
        <f t="shared" si="17"/>
        <v>67320</v>
      </c>
      <c r="N218" s="1">
        <f>IF(Resorts_World[[#This Row],[Overlay]]="Yes",Resorts_World[[#This Row],[Guarantee]],Resorts_World[[#This Row],[Prize Pool Collected]])</f>
        <v>67320</v>
      </c>
      <c r="O218" s="1">
        <f t="shared" si="18"/>
        <v>14280</v>
      </c>
      <c r="P218" s="1">
        <f>IF(Resorts_World[[#This Row],[Overlay]]="Yes",Resorts_World[[#This Row],[Guarantee]]-Resorts_World[[#This Row],[Prize Pool Collected]],0)</f>
        <v>0</v>
      </c>
      <c r="Q218" t="str">
        <f t="shared" si="19"/>
        <v>No</v>
      </c>
    </row>
    <row r="219" spans="1:18" x14ac:dyDescent="0.25">
      <c r="A219" s="5">
        <v>45461</v>
      </c>
      <c r="B219" t="s">
        <v>52</v>
      </c>
      <c r="C219" t="s">
        <v>53</v>
      </c>
      <c r="D219" t="s">
        <v>20</v>
      </c>
      <c r="E219" t="s">
        <v>20</v>
      </c>
      <c r="F219" s="1">
        <v>5000</v>
      </c>
      <c r="G219" s="1">
        <v>130</v>
      </c>
      <c r="H219" s="1">
        <v>95</v>
      </c>
      <c r="I219" s="1">
        <v>35</v>
      </c>
      <c r="J219" s="2">
        <v>0.26900000000000002</v>
      </c>
      <c r="K219" s="3">
        <f t="shared" si="16"/>
        <v>52.631578947368418</v>
      </c>
      <c r="L219" s="4">
        <v>76</v>
      </c>
      <c r="M219" s="1">
        <f t="shared" si="17"/>
        <v>7220</v>
      </c>
      <c r="N219" s="1">
        <f>IF(Resorts_World[[#This Row],[Overlay]]="Yes",Resorts_World[[#This Row],[Guarantee]],Resorts_World[[#This Row],[Prize Pool Collected]])</f>
        <v>7220</v>
      </c>
      <c r="O219" s="1">
        <f t="shared" si="18"/>
        <v>2660</v>
      </c>
      <c r="P219" s="1">
        <f>IF(Resorts_World[[#This Row],[Overlay]]="Yes",Resorts_World[[#This Row],[Guarantee]]-Resorts_World[[#This Row],[Prize Pool Collected]],0)</f>
        <v>0</v>
      </c>
      <c r="Q219" t="str">
        <f t="shared" si="19"/>
        <v>No</v>
      </c>
    </row>
    <row r="220" spans="1:18" x14ac:dyDescent="0.25">
      <c r="A220" s="5">
        <v>45461</v>
      </c>
      <c r="B220" t="s">
        <v>52</v>
      </c>
      <c r="C220" t="s">
        <v>53</v>
      </c>
      <c r="D220" t="s">
        <v>20</v>
      </c>
      <c r="E220" t="s">
        <v>20</v>
      </c>
      <c r="F220" s="1">
        <v>30000</v>
      </c>
      <c r="G220" s="1">
        <v>200</v>
      </c>
      <c r="H220" s="1">
        <v>150</v>
      </c>
      <c r="I220" s="1">
        <v>50</v>
      </c>
      <c r="J220" s="2">
        <v>0.25</v>
      </c>
      <c r="K220" s="3">
        <f t="shared" si="16"/>
        <v>200</v>
      </c>
      <c r="L220" s="4">
        <v>309</v>
      </c>
      <c r="M220" s="1">
        <f t="shared" si="17"/>
        <v>46350</v>
      </c>
      <c r="N220" s="1">
        <f>IF(Resorts_World[[#This Row],[Overlay]]="Yes",Resorts_World[[#This Row],[Guarantee]],Resorts_World[[#This Row],[Prize Pool Collected]])</f>
        <v>46350</v>
      </c>
      <c r="O220" s="1">
        <f t="shared" si="18"/>
        <v>15450</v>
      </c>
      <c r="P220" s="1">
        <f>IF(Resorts_World[[#This Row],[Overlay]]="Yes",Resorts_World[[#This Row],[Guarantee]]-Resorts_World[[#This Row],[Prize Pool Collected]],0)</f>
        <v>0</v>
      </c>
      <c r="Q220" t="str">
        <f t="shared" si="19"/>
        <v>No</v>
      </c>
    </row>
    <row r="221" spans="1:18" x14ac:dyDescent="0.25">
      <c r="A221" s="5">
        <v>45461</v>
      </c>
      <c r="B221" t="s">
        <v>52</v>
      </c>
      <c r="C221" t="s">
        <v>53</v>
      </c>
      <c r="D221" t="s">
        <v>56</v>
      </c>
      <c r="E221" t="s">
        <v>57</v>
      </c>
      <c r="F221" s="1">
        <v>5000</v>
      </c>
      <c r="G221" s="1">
        <v>200</v>
      </c>
      <c r="H221" s="1">
        <v>150</v>
      </c>
      <c r="I221" s="1">
        <v>50</v>
      </c>
      <c r="J221" s="2">
        <v>0.25</v>
      </c>
      <c r="K221" s="3">
        <f t="shared" si="16"/>
        <v>33.333333333333336</v>
      </c>
      <c r="L221" s="4">
        <v>74</v>
      </c>
      <c r="M221" s="1">
        <f t="shared" si="17"/>
        <v>11100</v>
      </c>
      <c r="N221" s="1">
        <f>IF(Resorts_World[[#This Row],[Overlay]]="Yes",Resorts_World[[#This Row],[Guarantee]],Resorts_World[[#This Row],[Prize Pool Collected]])</f>
        <v>11100</v>
      </c>
      <c r="O221" s="1">
        <f t="shared" si="18"/>
        <v>3700</v>
      </c>
      <c r="P221" s="1">
        <f>IF(Resorts_World[[#This Row],[Overlay]]="Yes",Resorts_World[[#This Row],[Guarantee]]-Resorts_World[[#This Row],[Prize Pool Collected]],0)</f>
        <v>0</v>
      </c>
      <c r="Q221" t="str">
        <f t="shared" si="19"/>
        <v>No</v>
      </c>
    </row>
    <row r="222" spans="1:18" x14ac:dyDescent="0.25">
      <c r="A222" s="5">
        <v>45461</v>
      </c>
      <c r="B222" t="s">
        <v>52</v>
      </c>
      <c r="C222" t="s">
        <v>53</v>
      </c>
      <c r="D222" t="s">
        <v>39</v>
      </c>
      <c r="E222" t="s">
        <v>39</v>
      </c>
      <c r="F222" s="1">
        <v>25000</v>
      </c>
      <c r="G222" s="1">
        <v>400</v>
      </c>
      <c r="H222" s="1">
        <v>330</v>
      </c>
      <c r="I222" s="1">
        <v>70</v>
      </c>
      <c r="J222" s="2">
        <v>0.17599999999999999</v>
      </c>
      <c r="K222" s="3">
        <f t="shared" si="16"/>
        <v>75.757575757575751</v>
      </c>
      <c r="L222" s="4">
        <v>167</v>
      </c>
      <c r="M222" s="1">
        <f t="shared" si="17"/>
        <v>55110</v>
      </c>
      <c r="N222" s="1">
        <f>IF(Resorts_World[[#This Row],[Overlay]]="Yes",Resorts_World[[#This Row],[Guarantee]],Resorts_World[[#This Row],[Prize Pool Collected]])</f>
        <v>55110</v>
      </c>
      <c r="O222" s="1">
        <f t="shared" si="18"/>
        <v>11690</v>
      </c>
      <c r="P222" s="1">
        <f>IF(Resorts_World[[#This Row],[Overlay]]="Yes",Resorts_World[[#This Row],[Guarantee]]-Resorts_World[[#This Row],[Prize Pool Collected]],0)</f>
        <v>0</v>
      </c>
      <c r="Q222" t="str">
        <f t="shared" si="19"/>
        <v>No</v>
      </c>
    </row>
    <row r="223" spans="1:18" x14ac:dyDescent="0.25">
      <c r="A223" s="5">
        <v>45462</v>
      </c>
      <c r="B223" t="s">
        <v>52</v>
      </c>
      <c r="C223" t="s">
        <v>53</v>
      </c>
      <c r="D223" t="s">
        <v>20</v>
      </c>
      <c r="E223" t="s">
        <v>20</v>
      </c>
      <c r="F223" s="1">
        <v>5000</v>
      </c>
      <c r="G223" s="1">
        <v>130</v>
      </c>
      <c r="H223" s="1">
        <v>95</v>
      </c>
      <c r="I223" s="1">
        <v>35</v>
      </c>
      <c r="J223" s="2">
        <v>0.26900000000000002</v>
      </c>
      <c r="K223" s="3">
        <f t="shared" si="16"/>
        <v>52.631578947368418</v>
      </c>
      <c r="L223" s="4">
        <v>70</v>
      </c>
      <c r="M223" s="1">
        <f t="shared" si="17"/>
        <v>6650</v>
      </c>
      <c r="N223" s="1">
        <f>IF(Resorts_World[[#This Row],[Overlay]]="Yes",Resorts_World[[#This Row],[Guarantee]],Resorts_World[[#This Row],[Prize Pool Collected]])</f>
        <v>6650</v>
      </c>
      <c r="O223" s="1">
        <f t="shared" si="18"/>
        <v>2450</v>
      </c>
      <c r="P223" s="1">
        <f>IF(Resorts_World[[#This Row],[Overlay]]="Yes",Resorts_World[[#This Row],[Guarantee]]-Resorts_World[[#This Row],[Prize Pool Collected]],0)</f>
        <v>0</v>
      </c>
      <c r="Q223" t="str">
        <f t="shared" si="19"/>
        <v>No</v>
      </c>
    </row>
    <row r="224" spans="1:18" x14ac:dyDescent="0.25">
      <c r="A224" s="6">
        <v>45462</v>
      </c>
      <c r="B224" s="7" t="s">
        <v>52</v>
      </c>
      <c r="C224" s="7" t="s">
        <v>53</v>
      </c>
      <c r="D224" s="7" t="s">
        <v>20</v>
      </c>
      <c r="E224" s="7" t="s">
        <v>20</v>
      </c>
      <c r="F224" s="8">
        <v>30000</v>
      </c>
      <c r="G224" s="8">
        <v>200</v>
      </c>
      <c r="H224" s="8">
        <v>150</v>
      </c>
      <c r="I224" s="8">
        <v>50</v>
      </c>
      <c r="J224" s="9">
        <v>0.25</v>
      </c>
      <c r="K224" s="10">
        <f t="shared" si="16"/>
        <v>200</v>
      </c>
      <c r="L224" s="11">
        <v>359</v>
      </c>
      <c r="M224" s="8">
        <f t="shared" si="17"/>
        <v>53850</v>
      </c>
      <c r="N224" s="8">
        <f>IF(Resorts_World[[#This Row],[Overlay]]="Yes",Resorts_World[[#This Row],[Guarantee]],Resorts_World[[#This Row],[Prize Pool Collected]])</f>
        <v>53850</v>
      </c>
      <c r="O224" s="8">
        <f t="shared" si="18"/>
        <v>17950</v>
      </c>
      <c r="P224" s="8">
        <f>IF(Resorts_World[[#This Row],[Overlay]]="Yes",Resorts_World[[#This Row],[Guarantee]]-Resorts_World[[#This Row],[Prize Pool Collected]],0)</f>
        <v>0</v>
      </c>
      <c r="Q224" s="7" t="str">
        <f t="shared" si="19"/>
        <v>No</v>
      </c>
      <c r="R224" s="24">
        <v>3</v>
      </c>
    </row>
    <row r="225" spans="1:18" x14ac:dyDescent="0.25">
      <c r="A225" s="6">
        <v>45462</v>
      </c>
      <c r="B225" s="7" t="s">
        <v>52</v>
      </c>
      <c r="C225" s="7" t="s">
        <v>53</v>
      </c>
      <c r="D225" s="7" t="s">
        <v>54</v>
      </c>
      <c r="E225" s="7" t="s">
        <v>50</v>
      </c>
      <c r="F225" s="8">
        <v>10000</v>
      </c>
      <c r="G225" s="8">
        <v>200</v>
      </c>
      <c r="H225" s="8">
        <v>150</v>
      </c>
      <c r="I225" s="8">
        <v>50</v>
      </c>
      <c r="J225" s="9">
        <v>0.25</v>
      </c>
      <c r="K225" s="10">
        <f t="shared" si="16"/>
        <v>66.666666666666671</v>
      </c>
      <c r="L225" s="11">
        <v>107</v>
      </c>
      <c r="M225" s="8">
        <f t="shared" si="17"/>
        <v>16050</v>
      </c>
      <c r="N225" s="8">
        <f>IF(Resorts_World[[#This Row],[Overlay]]="Yes",Resorts_World[[#This Row],[Guarantee]],Resorts_World[[#This Row],[Prize Pool Collected]])</f>
        <v>16050</v>
      </c>
      <c r="O225" s="8">
        <f t="shared" si="18"/>
        <v>5350</v>
      </c>
      <c r="P225" s="8">
        <f>IF(Resorts_World[[#This Row],[Overlay]]="Yes",Resorts_World[[#This Row],[Guarantee]]-Resorts_World[[#This Row],[Prize Pool Collected]],0)</f>
        <v>0</v>
      </c>
      <c r="Q225" s="7" t="str">
        <f t="shared" si="19"/>
        <v>No</v>
      </c>
      <c r="R225" s="24">
        <v>4</v>
      </c>
    </row>
    <row r="226" spans="1:18" x14ac:dyDescent="0.25">
      <c r="A226" s="5">
        <v>45462</v>
      </c>
      <c r="B226" t="s">
        <v>52</v>
      </c>
      <c r="C226" t="s">
        <v>53</v>
      </c>
      <c r="D226" t="s">
        <v>62</v>
      </c>
      <c r="E226" t="s">
        <v>48</v>
      </c>
      <c r="F226" s="1">
        <v>20000</v>
      </c>
      <c r="G226" s="1">
        <v>340</v>
      </c>
      <c r="H226" s="1">
        <v>280</v>
      </c>
      <c r="I226" s="1">
        <v>60</v>
      </c>
      <c r="J226" s="2">
        <v>0.17699999999999999</v>
      </c>
      <c r="K226" s="3">
        <f t="shared" si="16"/>
        <v>71.428571428571431</v>
      </c>
      <c r="L226" s="4">
        <v>195</v>
      </c>
      <c r="M226" s="1">
        <f t="shared" si="17"/>
        <v>54600</v>
      </c>
      <c r="N226" s="1">
        <f>IF(Resorts_World[[#This Row],[Overlay]]="Yes",Resorts_World[[#This Row],[Guarantee]],Resorts_World[[#This Row],[Prize Pool Collected]])</f>
        <v>54600</v>
      </c>
      <c r="O226" s="1">
        <f t="shared" si="18"/>
        <v>11700</v>
      </c>
      <c r="P226" s="1">
        <f>IF(Resorts_World[[#This Row],[Overlay]]="Yes",Resorts_World[[#This Row],[Guarantee]]-Resorts_World[[#This Row],[Prize Pool Collected]],0)</f>
        <v>0</v>
      </c>
      <c r="Q226" t="str">
        <f t="shared" si="19"/>
        <v>No</v>
      </c>
    </row>
    <row r="227" spans="1:18" x14ac:dyDescent="0.25">
      <c r="A227" s="5">
        <v>45463</v>
      </c>
      <c r="B227" t="s">
        <v>52</v>
      </c>
      <c r="C227" t="s">
        <v>53</v>
      </c>
      <c r="D227" t="s">
        <v>20</v>
      </c>
      <c r="E227" t="s">
        <v>20</v>
      </c>
      <c r="F227" s="1">
        <v>5000</v>
      </c>
      <c r="G227" s="1">
        <v>130</v>
      </c>
      <c r="H227" s="1">
        <v>95</v>
      </c>
      <c r="I227" s="1">
        <v>35</v>
      </c>
      <c r="J227" s="2">
        <v>0.26900000000000002</v>
      </c>
      <c r="K227" s="3">
        <f t="shared" si="16"/>
        <v>52.631578947368418</v>
      </c>
      <c r="L227" s="4">
        <v>72</v>
      </c>
      <c r="M227" s="1">
        <f t="shared" si="17"/>
        <v>6840</v>
      </c>
      <c r="N227" s="1">
        <f>IF(Resorts_World[[#This Row],[Overlay]]="Yes",Resorts_World[[#This Row],[Guarantee]],Resorts_World[[#This Row],[Prize Pool Collected]])</f>
        <v>6840</v>
      </c>
      <c r="O227" s="1">
        <f t="shared" si="18"/>
        <v>2520</v>
      </c>
      <c r="P227" s="1">
        <f>IF(Resorts_World[[#This Row],[Overlay]]="Yes",Resorts_World[[#This Row],[Guarantee]]-Resorts_World[[#This Row],[Prize Pool Collected]],0)</f>
        <v>0</v>
      </c>
      <c r="Q227" t="str">
        <f t="shared" si="19"/>
        <v>No</v>
      </c>
    </row>
    <row r="228" spans="1:18" x14ac:dyDescent="0.25">
      <c r="A228" s="5">
        <v>45463</v>
      </c>
      <c r="B228" t="s">
        <v>52</v>
      </c>
      <c r="C228" t="s">
        <v>53</v>
      </c>
      <c r="D228" t="s">
        <v>20</v>
      </c>
      <c r="E228" t="s">
        <v>20</v>
      </c>
      <c r="F228" s="1">
        <v>25000</v>
      </c>
      <c r="G228" s="1">
        <v>200</v>
      </c>
      <c r="H228" s="1">
        <v>150</v>
      </c>
      <c r="I228" s="1">
        <v>50</v>
      </c>
      <c r="J228" s="2">
        <v>0.25</v>
      </c>
      <c r="K228" s="3">
        <f t="shared" si="16"/>
        <v>166.66666666666666</v>
      </c>
      <c r="L228" s="4">
        <v>363</v>
      </c>
      <c r="M228" s="1">
        <f t="shared" si="17"/>
        <v>54450</v>
      </c>
      <c r="N228" s="1">
        <f>IF(Resorts_World[[#This Row],[Overlay]]="Yes",Resorts_World[[#This Row],[Guarantee]],Resorts_World[[#This Row],[Prize Pool Collected]])</f>
        <v>54450</v>
      </c>
      <c r="O228" s="1">
        <f t="shared" si="18"/>
        <v>18150</v>
      </c>
      <c r="P228" s="1">
        <f>IF(Resorts_World[[#This Row],[Overlay]]="Yes",Resorts_World[[#This Row],[Guarantee]]-Resorts_World[[#This Row],[Prize Pool Collected]],0)</f>
        <v>0</v>
      </c>
      <c r="Q228" t="str">
        <f t="shared" si="19"/>
        <v>No</v>
      </c>
    </row>
    <row r="229" spans="1:18" x14ac:dyDescent="0.25">
      <c r="A229" s="5">
        <v>45463</v>
      </c>
      <c r="B229" t="s">
        <v>52</v>
      </c>
      <c r="C229" t="s">
        <v>53</v>
      </c>
      <c r="D229" t="s">
        <v>37</v>
      </c>
      <c r="E229" t="s">
        <v>38</v>
      </c>
      <c r="F229" s="1">
        <v>500000</v>
      </c>
      <c r="G229" s="1">
        <v>600</v>
      </c>
      <c r="H229" s="1">
        <v>510</v>
      </c>
      <c r="I229" s="1">
        <v>90</v>
      </c>
      <c r="J229" s="2">
        <v>0.15</v>
      </c>
      <c r="K229" s="3">
        <f t="shared" si="16"/>
        <v>980.39215686274508</v>
      </c>
      <c r="L229" s="4">
        <v>1838</v>
      </c>
      <c r="M229" s="1">
        <f t="shared" si="17"/>
        <v>937380</v>
      </c>
      <c r="N229" s="1">
        <f>IF(Resorts_World[[#This Row],[Overlay]]="Yes",Resorts_World[[#This Row],[Guarantee]],Resorts_World[[#This Row],[Prize Pool Collected]])</f>
        <v>937380</v>
      </c>
      <c r="O229" s="1">
        <f t="shared" si="18"/>
        <v>165420</v>
      </c>
      <c r="P229" s="1">
        <f>IF(Resorts_World[[#This Row],[Overlay]]="Yes",Resorts_World[[#This Row],[Guarantee]]-Resorts_World[[#This Row],[Prize Pool Collected]],0)</f>
        <v>0</v>
      </c>
      <c r="Q229" t="str">
        <f t="shared" si="19"/>
        <v>No</v>
      </c>
    </row>
    <row r="230" spans="1:18" x14ac:dyDescent="0.25">
      <c r="A230" s="5">
        <v>45464</v>
      </c>
      <c r="B230" t="s">
        <v>52</v>
      </c>
      <c r="C230" t="s">
        <v>53</v>
      </c>
      <c r="D230" t="s">
        <v>20</v>
      </c>
      <c r="E230" t="s">
        <v>20</v>
      </c>
      <c r="F230" s="1">
        <v>5000</v>
      </c>
      <c r="G230" s="1">
        <v>130</v>
      </c>
      <c r="H230" s="1">
        <v>95</v>
      </c>
      <c r="I230" s="1">
        <v>35</v>
      </c>
      <c r="J230" s="2">
        <v>0.26900000000000002</v>
      </c>
      <c r="K230" s="3">
        <f t="shared" si="16"/>
        <v>52.631578947368418</v>
      </c>
      <c r="L230" s="4">
        <v>59</v>
      </c>
      <c r="M230" s="1">
        <f t="shared" si="17"/>
        <v>5605</v>
      </c>
      <c r="N230" s="1">
        <f>IF(Resorts_World[[#This Row],[Overlay]]="Yes",Resorts_World[[#This Row],[Guarantee]],Resorts_World[[#This Row],[Prize Pool Collected]])</f>
        <v>5605</v>
      </c>
      <c r="O230" s="1">
        <f t="shared" si="18"/>
        <v>2065</v>
      </c>
      <c r="P230" s="1">
        <f>IF(Resorts_World[[#This Row],[Overlay]]="Yes",Resorts_World[[#This Row],[Guarantee]]-Resorts_World[[#This Row],[Prize Pool Collected]],0)</f>
        <v>0</v>
      </c>
      <c r="Q230" t="str">
        <f t="shared" si="19"/>
        <v>No</v>
      </c>
    </row>
    <row r="231" spans="1:18" x14ac:dyDescent="0.25">
      <c r="A231" s="6">
        <v>45464</v>
      </c>
      <c r="B231" s="7" t="s">
        <v>52</v>
      </c>
      <c r="C231" s="7" t="s">
        <v>53</v>
      </c>
      <c r="D231" s="7" t="s">
        <v>20</v>
      </c>
      <c r="E231" s="7" t="s">
        <v>20</v>
      </c>
      <c r="F231" s="8">
        <v>25000</v>
      </c>
      <c r="G231" s="8">
        <v>200</v>
      </c>
      <c r="H231" s="8">
        <v>150</v>
      </c>
      <c r="I231" s="8">
        <v>50</v>
      </c>
      <c r="J231" s="9">
        <v>0.25</v>
      </c>
      <c r="K231" s="10">
        <f t="shared" si="16"/>
        <v>166.66666666666666</v>
      </c>
      <c r="L231" s="11">
        <v>215</v>
      </c>
      <c r="M231" s="8">
        <f t="shared" si="17"/>
        <v>32250</v>
      </c>
      <c r="N231" s="8">
        <f>IF(Resorts_World[[#This Row],[Overlay]]="Yes",Resorts_World[[#This Row],[Guarantee]],Resorts_World[[#This Row],[Prize Pool Collected]])</f>
        <v>32250</v>
      </c>
      <c r="O231" s="8">
        <f t="shared" si="18"/>
        <v>10750</v>
      </c>
      <c r="P231" s="8">
        <f>IF(Resorts_World[[#This Row],[Overlay]]="Yes",Resorts_World[[#This Row],[Guarantee]]-Resorts_World[[#This Row],[Prize Pool Collected]],0)</f>
        <v>0</v>
      </c>
      <c r="Q231" s="7" t="str">
        <f t="shared" si="19"/>
        <v>No</v>
      </c>
      <c r="R231" s="24">
        <v>5</v>
      </c>
    </row>
    <row r="232" spans="1:18" x14ac:dyDescent="0.25">
      <c r="A232" s="5">
        <v>45464</v>
      </c>
      <c r="B232" t="s">
        <v>52</v>
      </c>
      <c r="C232" t="s">
        <v>53</v>
      </c>
      <c r="D232" t="s">
        <v>35</v>
      </c>
      <c r="E232" t="s">
        <v>35</v>
      </c>
      <c r="F232" s="1">
        <v>100000</v>
      </c>
      <c r="G232" s="1">
        <v>400</v>
      </c>
      <c r="H232" s="1">
        <v>330</v>
      </c>
      <c r="I232" s="1">
        <v>70</v>
      </c>
      <c r="J232" s="2">
        <v>0.17599999999999999</v>
      </c>
      <c r="K232" s="3">
        <f t="shared" si="16"/>
        <v>303.030303030303</v>
      </c>
      <c r="L232" s="4">
        <v>587</v>
      </c>
      <c r="M232" s="1">
        <f t="shared" si="17"/>
        <v>193710</v>
      </c>
      <c r="N232" s="1">
        <f>IF(Resorts_World[[#This Row],[Overlay]]="Yes",Resorts_World[[#This Row],[Guarantee]],Resorts_World[[#This Row],[Prize Pool Collected]])</f>
        <v>193710</v>
      </c>
      <c r="O232" s="1">
        <f t="shared" si="18"/>
        <v>41090</v>
      </c>
      <c r="P232" s="1">
        <f>IF(Resorts_World[[#This Row],[Overlay]]="Yes",Resorts_World[[#This Row],[Guarantee]]-Resorts_World[[#This Row],[Prize Pool Collected]],0)</f>
        <v>0</v>
      </c>
      <c r="Q232" t="str">
        <f t="shared" si="19"/>
        <v>No</v>
      </c>
    </row>
    <row r="233" spans="1:18" x14ac:dyDescent="0.25">
      <c r="A233" s="5">
        <v>45465</v>
      </c>
      <c r="B233" t="s">
        <v>52</v>
      </c>
      <c r="C233" t="s">
        <v>53</v>
      </c>
      <c r="D233" t="s">
        <v>20</v>
      </c>
      <c r="E233" t="s">
        <v>20</v>
      </c>
      <c r="F233" s="1">
        <v>5000</v>
      </c>
      <c r="G233" s="1">
        <v>130</v>
      </c>
      <c r="H233" s="1">
        <v>95</v>
      </c>
      <c r="I233" s="1">
        <v>35</v>
      </c>
      <c r="J233" s="2">
        <v>0.26900000000000002</v>
      </c>
      <c r="K233" s="3">
        <f t="shared" si="16"/>
        <v>52.631578947368418</v>
      </c>
      <c r="L233" s="4">
        <v>79</v>
      </c>
      <c r="M233" s="1">
        <f t="shared" si="17"/>
        <v>7505</v>
      </c>
      <c r="N233" s="1">
        <f>IF(Resorts_World[[#This Row],[Overlay]]="Yes",Resorts_World[[#This Row],[Guarantee]],Resorts_World[[#This Row],[Prize Pool Collected]])</f>
        <v>7505</v>
      </c>
      <c r="O233" s="1">
        <f t="shared" si="18"/>
        <v>2765</v>
      </c>
      <c r="P233" s="1">
        <f>IF(Resorts_World[[#This Row],[Overlay]]="Yes",Resorts_World[[#This Row],[Guarantee]]-Resorts_World[[#This Row],[Prize Pool Collected]],0)</f>
        <v>0</v>
      </c>
      <c r="Q233" t="str">
        <f t="shared" si="19"/>
        <v>No</v>
      </c>
    </row>
    <row r="234" spans="1:18" x14ac:dyDescent="0.25">
      <c r="A234" s="5">
        <v>45465</v>
      </c>
      <c r="B234" t="s">
        <v>52</v>
      </c>
      <c r="C234" t="s">
        <v>53</v>
      </c>
      <c r="D234" t="s">
        <v>20</v>
      </c>
      <c r="E234" t="s">
        <v>20</v>
      </c>
      <c r="F234" s="1">
        <v>25000</v>
      </c>
      <c r="G234" s="1">
        <v>200</v>
      </c>
      <c r="H234" s="1">
        <v>150</v>
      </c>
      <c r="I234" s="1">
        <v>50</v>
      </c>
      <c r="J234" s="2">
        <v>0.25</v>
      </c>
      <c r="K234" s="3">
        <f t="shared" si="16"/>
        <v>166.66666666666666</v>
      </c>
      <c r="L234" s="4">
        <v>231</v>
      </c>
      <c r="M234" s="1">
        <f t="shared" si="17"/>
        <v>34650</v>
      </c>
      <c r="N234" s="1">
        <f>IF(Resorts_World[[#This Row],[Overlay]]="Yes",Resorts_World[[#This Row],[Guarantee]],Resorts_World[[#This Row],[Prize Pool Collected]])</f>
        <v>34650</v>
      </c>
      <c r="O234" s="1">
        <f t="shared" si="18"/>
        <v>11550</v>
      </c>
      <c r="P234" s="1">
        <f>IF(Resorts_World[[#This Row],[Overlay]]="Yes",Resorts_World[[#This Row],[Guarantee]]-Resorts_World[[#This Row],[Prize Pool Collected]],0)</f>
        <v>0</v>
      </c>
      <c r="Q234" t="str">
        <f t="shared" si="19"/>
        <v>No</v>
      </c>
    </row>
    <row r="235" spans="1:18" x14ac:dyDescent="0.25">
      <c r="A235" s="5">
        <v>45466</v>
      </c>
      <c r="B235" t="s">
        <v>52</v>
      </c>
      <c r="C235" t="s">
        <v>53</v>
      </c>
      <c r="D235" t="s">
        <v>20</v>
      </c>
      <c r="E235" t="s">
        <v>20</v>
      </c>
      <c r="F235" s="1">
        <v>5000</v>
      </c>
      <c r="G235" s="1">
        <v>130</v>
      </c>
      <c r="H235" s="1">
        <v>95</v>
      </c>
      <c r="I235" s="1">
        <v>35</v>
      </c>
      <c r="J235" s="2">
        <v>0.26900000000000002</v>
      </c>
      <c r="K235" s="3">
        <f t="shared" si="16"/>
        <v>52.631578947368418</v>
      </c>
      <c r="L235" s="4">
        <v>61</v>
      </c>
      <c r="M235" s="1">
        <f t="shared" si="17"/>
        <v>5795</v>
      </c>
      <c r="N235" s="1">
        <f>IF(Resorts_World[[#This Row],[Overlay]]="Yes",Resorts_World[[#This Row],[Guarantee]],Resorts_World[[#This Row],[Prize Pool Collected]])</f>
        <v>5795</v>
      </c>
      <c r="O235" s="1">
        <f t="shared" si="18"/>
        <v>2135</v>
      </c>
      <c r="P235" s="1">
        <f>IF(Resorts_World[[#This Row],[Overlay]]="Yes",Resorts_World[[#This Row],[Guarantee]]-Resorts_World[[#This Row],[Prize Pool Collected]],0)</f>
        <v>0</v>
      </c>
      <c r="Q235" t="str">
        <f t="shared" si="19"/>
        <v>No</v>
      </c>
    </row>
    <row r="236" spans="1:18" x14ac:dyDescent="0.25">
      <c r="A236" s="6">
        <v>45466</v>
      </c>
      <c r="B236" s="7" t="s">
        <v>52</v>
      </c>
      <c r="C236" s="7" t="s">
        <v>53</v>
      </c>
      <c r="D236" s="7" t="s">
        <v>20</v>
      </c>
      <c r="E236" s="7" t="s">
        <v>20</v>
      </c>
      <c r="F236" s="8">
        <v>30000</v>
      </c>
      <c r="G236" s="8">
        <v>200</v>
      </c>
      <c r="H236" s="8">
        <v>150</v>
      </c>
      <c r="I236" s="8">
        <v>50</v>
      </c>
      <c r="J236" s="9">
        <v>0.25</v>
      </c>
      <c r="K236" s="10">
        <f t="shared" ref="K236:K299" si="20">F236/H236</f>
        <v>200</v>
      </c>
      <c r="L236" s="11">
        <v>297</v>
      </c>
      <c r="M236" s="8">
        <f t="shared" ref="M236:M299" si="21">L236*H236</f>
        <v>44550</v>
      </c>
      <c r="N236" s="8">
        <f>IF(Resorts_World[[#This Row],[Overlay]]="Yes",Resorts_World[[#This Row],[Guarantee]],Resorts_World[[#This Row],[Prize Pool Collected]])</f>
        <v>44550</v>
      </c>
      <c r="O236" s="8">
        <f t="shared" ref="O236:O299" si="22">L236*I236</f>
        <v>14850</v>
      </c>
      <c r="P236" s="8">
        <f>IF(Resorts_World[[#This Row],[Overlay]]="Yes",Resorts_World[[#This Row],[Guarantee]]-Resorts_World[[#This Row],[Prize Pool Collected]],0)</f>
        <v>0</v>
      </c>
      <c r="Q236" s="7" t="str">
        <f t="shared" ref="Q236:Q299" si="23">IF(ISBLANK(L236),"",IF(M236&gt;=F236,"No","Yes"))</f>
        <v>No</v>
      </c>
      <c r="R236" s="24">
        <v>6</v>
      </c>
    </row>
    <row r="237" spans="1:18" x14ac:dyDescent="0.25">
      <c r="A237" s="5">
        <v>45091</v>
      </c>
      <c r="B237" t="s">
        <v>89</v>
      </c>
      <c r="C237" t="s">
        <v>113</v>
      </c>
      <c r="D237" t="s">
        <v>44</v>
      </c>
      <c r="E237" t="s">
        <v>44</v>
      </c>
      <c r="F237" s="1">
        <v>30000</v>
      </c>
      <c r="G237" s="1">
        <v>500</v>
      </c>
      <c r="H237" s="1">
        <v>420</v>
      </c>
      <c r="I237" s="1">
        <v>80</v>
      </c>
      <c r="J237" s="2">
        <v>0.16</v>
      </c>
      <c r="K237" s="3">
        <f t="shared" si="20"/>
        <v>71.428571428571431</v>
      </c>
      <c r="L237" s="4">
        <v>151</v>
      </c>
      <c r="M237" s="1">
        <f t="shared" si="21"/>
        <v>63420</v>
      </c>
      <c r="N237" s="1">
        <f>IF(Resorts_World[[#This Row],[Overlay]]="Yes",Resorts_World[[#This Row],[Guarantee]],Resorts_World[[#This Row],[Prize Pool Collected]])</f>
        <v>63420</v>
      </c>
      <c r="O237" s="1">
        <f t="shared" si="22"/>
        <v>12080</v>
      </c>
      <c r="P237" s="1">
        <f>IF(Resorts_World[[#This Row],[Overlay]]="Yes",Resorts_World[[#This Row],[Guarantee]]-Resorts_World[[#This Row],[Prize Pool Collected]],0)</f>
        <v>0</v>
      </c>
      <c r="Q237" t="str">
        <f t="shared" si="23"/>
        <v>No</v>
      </c>
    </row>
    <row r="238" spans="1:18" x14ac:dyDescent="0.25">
      <c r="A238" s="5">
        <v>45467</v>
      </c>
      <c r="B238" t="s">
        <v>52</v>
      </c>
      <c r="C238" t="s">
        <v>53</v>
      </c>
      <c r="D238" t="s">
        <v>20</v>
      </c>
      <c r="E238" t="s">
        <v>20</v>
      </c>
      <c r="F238" s="1">
        <v>5000</v>
      </c>
      <c r="G238" s="1">
        <v>130</v>
      </c>
      <c r="H238" s="1">
        <v>95</v>
      </c>
      <c r="I238" s="1">
        <v>35</v>
      </c>
      <c r="J238" s="2">
        <v>0.26900000000000002</v>
      </c>
      <c r="K238" s="3">
        <f t="shared" si="20"/>
        <v>52.631578947368418</v>
      </c>
      <c r="L238" s="4">
        <v>72</v>
      </c>
      <c r="M238" s="1">
        <f t="shared" si="21"/>
        <v>6840</v>
      </c>
      <c r="N238" s="1">
        <f>IF(Resorts_World[[#This Row],[Overlay]]="Yes",Resorts_World[[#This Row],[Guarantee]],Resorts_World[[#This Row],[Prize Pool Collected]])</f>
        <v>6840</v>
      </c>
      <c r="O238" s="1">
        <f t="shared" si="22"/>
        <v>2520</v>
      </c>
      <c r="P238" s="1">
        <f>IF(Resorts_World[[#This Row],[Overlay]]="Yes",Resorts_World[[#This Row],[Guarantee]]-Resorts_World[[#This Row],[Prize Pool Collected]],0)</f>
        <v>0</v>
      </c>
      <c r="Q238" t="str">
        <f t="shared" si="23"/>
        <v>No</v>
      </c>
    </row>
    <row r="239" spans="1:18" x14ac:dyDescent="0.25">
      <c r="A239" s="5">
        <v>45467</v>
      </c>
      <c r="B239" t="s">
        <v>52</v>
      </c>
      <c r="C239" t="s">
        <v>53</v>
      </c>
      <c r="D239" t="s">
        <v>20</v>
      </c>
      <c r="E239" t="s">
        <v>20</v>
      </c>
      <c r="F239" s="1">
        <v>30000</v>
      </c>
      <c r="G239" s="1">
        <v>200</v>
      </c>
      <c r="H239" s="1">
        <v>150</v>
      </c>
      <c r="I239" s="1">
        <v>50</v>
      </c>
      <c r="J239" s="2">
        <v>0.25</v>
      </c>
      <c r="K239" s="3">
        <f t="shared" si="20"/>
        <v>200</v>
      </c>
      <c r="L239" s="4">
        <v>311</v>
      </c>
      <c r="M239" s="1">
        <f t="shared" si="21"/>
        <v>46650</v>
      </c>
      <c r="N239" s="1">
        <f>IF(Resorts_World[[#This Row],[Overlay]]="Yes",Resorts_World[[#This Row],[Guarantee]],Resorts_World[[#This Row],[Prize Pool Collected]])</f>
        <v>46650</v>
      </c>
      <c r="O239" s="1">
        <f t="shared" si="22"/>
        <v>15550</v>
      </c>
      <c r="P239" s="1">
        <f>IF(Resorts_World[[#This Row],[Overlay]]="Yes",Resorts_World[[#This Row],[Guarantee]]-Resorts_World[[#This Row],[Prize Pool Collected]],0)</f>
        <v>0</v>
      </c>
      <c r="Q239" t="str">
        <f t="shared" si="23"/>
        <v>No</v>
      </c>
    </row>
    <row r="240" spans="1:18" x14ac:dyDescent="0.25">
      <c r="A240" s="5">
        <v>45427</v>
      </c>
      <c r="B240" t="s">
        <v>240</v>
      </c>
      <c r="C240" t="s">
        <v>245</v>
      </c>
      <c r="D240" t="s">
        <v>44</v>
      </c>
      <c r="E240" t="s">
        <v>44</v>
      </c>
      <c r="F240" s="1"/>
      <c r="G240" s="1">
        <v>600</v>
      </c>
      <c r="H240" s="1">
        <v>540</v>
      </c>
      <c r="I240" s="1">
        <v>60</v>
      </c>
      <c r="J240" s="2">
        <v>0.1</v>
      </c>
      <c r="K240" s="3">
        <f t="shared" si="20"/>
        <v>0</v>
      </c>
      <c r="L240" s="4">
        <v>105</v>
      </c>
      <c r="M240" s="1">
        <f t="shared" si="21"/>
        <v>56700</v>
      </c>
      <c r="N240" s="1">
        <f>IF(Resorts_World[[#This Row],[Overlay]]="Yes",Resorts_World[[#This Row],[Guarantee]],Resorts_World[[#This Row],[Prize Pool Collected]])</f>
        <v>56700</v>
      </c>
      <c r="O240" s="1">
        <f t="shared" si="22"/>
        <v>6300</v>
      </c>
      <c r="P240" s="1">
        <f>IF(Resorts_World[[#This Row],[Overlay]]="Yes",Resorts_World[[#This Row],[Guarantee]]-Resorts_World[[#This Row],[Prize Pool Collected]],0)</f>
        <v>0</v>
      </c>
      <c r="Q240" t="str">
        <f t="shared" si="23"/>
        <v>No</v>
      </c>
    </row>
    <row r="241" spans="1:18" x14ac:dyDescent="0.25">
      <c r="A241" s="5">
        <v>45467</v>
      </c>
      <c r="B241" t="s">
        <v>52</v>
      </c>
      <c r="C241" t="s">
        <v>53</v>
      </c>
      <c r="D241" t="s">
        <v>54</v>
      </c>
      <c r="E241" t="s">
        <v>50</v>
      </c>
      <c r="F241" s="1">
        <v>10000</v>
      </c>
      <c r="G241" s="1">
        <v>340</v>
      </c>
      <c r="H241" s="1">
        <v>280</v>
      </c>
      <c r="I241" s="1">
        <v>60</v>
      </c>
      <c r="J241" s="2">
        <v>0.17699999999999999</v>
      </c>
      <c r="K241" s="3">
        <f t="shared" si="20"/>
        <v>35.714285714285715</v>
      </c>
      <c r="L241" s="4">
        <v>79</v>
      </c>
      <c r="M241" s="1">
        <f t="shared" si="21"/>
        <v>22120</v>
      </c>
      <c r="N241" s="1">
        <f>IF(Resorts_World[[#This Row],[Overlay]]="Yes",Resorts_World[[#This Row],[Guarantee]],Resorts_World[[#This Row],[Prize Pool Collected]])</f>
        <v>22120</v>
      </c>
      <c r="O241" s="1">
        <f t="shared" si="22"/>
        <v>4740</v>
      </c>
      <c r="P241" s="1">
        <f>IF(Resorts_World[[#This Row],[Overlay]]="Yes",Resorts_World[[#This Row],[Guarantee]]-Resorts_World[[#This Row],[Prize Pool Collected]],0)</f>
        <v>0</v>
      </c>
      <c r="Q241" t="str">
        <f t="shared" si="23"/>
        <v>No</v>
      </c>
    </row>
    <row r="242" spans="1:18" x14ac:dyDescent="0.25">
      <c r="A242" s="5">
        <v>45468</v>
      </c>
      <c r="B242" t="s">
        <v>52</v>
      </c>
      <c r="C242" t="s">
        <v>53</v>
      </c>
      <c r="D242" t="s">
        <v>20</v>
      </c>
      <c r="E242" t="s">
        <v>20</v>
      </c>
      <c r="F242" s="1">
        <v>5000</v>
      </c>
      <c r="G242" s="1">
        <v>130</v>
      </c>
      <c r="H242" s="1">
        <v>95</v>
      </c>
      <c r="I242" s="1">
        <v>35</v>
      </c>
      <c r="J242" s="2">
        <v>0.26900000000000002</v>
      </c>
      <c r="K242" s="3">
        <f t="shared" si="20"/>
        <v>52.631578947368418</v>
      </c>
      <c r="L242" s="4">
        <v>73</v>
      </c>
      <c r="M242" s="1">
        <f t="shared" si="21"/>
        <v>6935</v>
      </c>
      <c r="N242" s="1">
        <f>IF(Resorts_World[[#This Row],[Overlay]]="Yes",Resorts_World[[#This Row],[Guarantee]],Resorts_World[[#This Row],[Prize Pool Collected]])</f>
        <v>6935</v>
      </c>
      <c r="O242" s="1">
        <f t="shared" si="22"/>
        <v>2555</v>
      </c>
      <c r="P242" s="1">
        <f>IF(Resorts_World[[#This Row],[Overlay]]="Yes",Resorts_World[[#This Row],[Guarantee]]-Resorts_World[[#This Row],[Prize Pool Collected]],0)</f>
        <v>0</v>
      </c>
      <c r="Q242" t="str">
        <f t="shared" si="23"/>
        <v>No</v>
      </c>
    </row>
    <row r="243" spans="1:18" x14ac:dyDescent="0.25">
      <c r="A243" s="5">
        <v>45468</v>
      </c>
      <c r="B243" t="s">
        <v>52</v>
      </c>
      <c r="C243" t="s">
        <v>53</v>
      </c>
      <c r="D243" t="s">
        <v>20</v>
      </c>
      <c r="E243" t="s">
        <v>20</v>
      </c>
      <c r="F243" s="1">
        <v>30000</v>
      </c>
      <c r="G243" s="1">
        <v>200</v>
      </c>
      <c r="H243" s="1">
        <v>150</v>
      </c>
      <c r="I243" s="1">
        <v>50</v>
      </c>
      <c r="J243" s="2">
        <v>0.25</v>
      </c>
      <c r="K243" s="3">
        <f t="shared" si="20"/>
        <v>200</v>
      </c>
      <c r="L243" s="4">
        <v>358</v>
      </c>
      <c r="M243" s="1">
        <f t="shared" si="21"/>
        <v>53700</v>
      </c>
      <c r="N243" s="1">
        <f>IF(Resorts_World[[#This Row],[Overlay]]="Yes",Resorts_World[[#This Row],[Guarantee]],Resorts_World[[#This Row],[Prize Pool Collected]])</f>
        <v>53700</v>
      </c>
      <c r="O243" s="1">
        <f t="shared" si="22"/>
        <v>17900</v>
      </c>
      <c r="P243" s="1">
        <f>IF(Resorts_World[[#This Row],[Overlay]]="Yes",Resorts_World[[#This Row],[Guarantee]]-Resorts_World[[#This Row],[Prize Pool Collected]],0)</f>
        <v>0</v>
      </c>
      <c r="Q243" t="str">
        <f t="shared" si="23"/>
        <v>No</v>
      </c>
    </row>
    <row r="244" spans="1:18" x14ac:dyDescent="0.25">
      <c r="A244" s="5">
        <v>45468</v>
      </c>
      <c r="B244" t="s">
        <v>52</v>
      </c>
      <c r="C244" t="s">
        <v>53</v>
      </c>
      <c r="D244" t="s">
        <v>54</v>
      </c>
      <c r="E244" t="s">
        <v>50</v>
      </c>
      <c r="F244" s="1">
        <v>5000</v>
      </c>
      <c r="G244" s="1">
        <v>200</v>
      </c>
      <c r="H244" s="1">
        <v>150</v>
      </c>
      <c r="I244" s="1">
        <v>50</v>
      </c>
      <c r="J244" s="2">
        <v>0.25</v>
      </c>
      <c r="K244" s="3">
        <f t="shared" si="20"/>
        <v>33.333333333333336</v>
      </c>
      <c r="L244" s="4">
        <v>85</v>
      </c>
      <c r="M244" s="1">
        <f t="shared" si="21"/>
        <v>12750</v>
      </c>
      <c r="N244" s="1">
        <f>IF(Resorts_World[[#This Row],[Overlay]]="Yes",Resorts_World[[#This Row],[Guarantee]],Resorts_World[[#This Row],[Prize Pool Collected]])</f>
        <v>12750</v>
      </c>
      <c r="O244" s="1">
        <f t="shared" si="22"/>
        <v>4250</v>
      </c>
      <c r="P244" s="1">
        <f>IF(Resorts_World[[#This Row],[Overlay]]="Yes",Resorts_World[[#This Row],[Guarantee]]-Resorts_World[[#This Row],[Prize Pool Collected]],0)</f>
        <v>0</v>
      </c>
      <c r="Q244" t="str">
        <f t="shared" si="23"/>
        <v>No</v>
      </c>
    </row>
    <row r="245" spans="1:18" x14ac:dyDescent="0.25">
      <c r="A245" s="5">
        <v>45080</v>
      </c>
      <c r="B245" t="s">
        <v>29</v>
      </c>
      <c r="C245" t="s">
        <v>46</v>
      </c>
      <c r="D245" t="s">
        <v>44</v>
      </c>
      <c r="E245" t="s">
        <v>44</v>
      </c>
      <c r="F245" s="1">
        <v>50000</v>
      </c>
      <c r="G245" s="1">
        <v>600</v>
      </c>
      <c r="H245" s="1">
        <v>515</v>
      </c>
      <c r="I245" s="1">
        <v>85</v>
      </c>
      <c r="J245" s="2">
        <f>I245/G245</f>
        <v>0.14166666666666666</v>
      </c>
      <c r="K245" s="3">
        <f t="shared" si="20"/>
        <v>97.087378640776706</v>
      </c>
      <c r="L245" s="4">
        <v>175</v>
      </c>
      <c r="M245" s="1">
        <f t="shared" si="21"/>
        <v>90125</v>
      </c>
      <c r="N245" s="1">
        <f>IF(Resorts_World[[#This Row],[Overlay]]="Yes",Resorts_World[[#This Row],[Guarantee]],Resorts_World[[#This Row],[Prize Pool Collected]])</f>
        <v>90125</v>
      </c>
      <c r="O245" s="1">
        <f t="shared" si="22"/>
        <v>14875</v>
      </c>
      <c r="P245" s="1">
        <f>IF(Resorts_World[[#This Row],[Overlay]]="Yes",Resorts_World[[#This Row],[Guarantee]]-Resorts_World[[#This Row],[Prize Pool Collected]],0)</f>
        <v>0</v>
      </c>
      <c r="Q245" t="str">
        <f t="shared" si="23"/>
        <v>No</v>
      </c>
    </row>
    <row r="246" spans="1:18" x14ac:dyDescent="0.25">
      <c r="A246" s="5">
        <v>45469</v>
      </c>
      <c r="B246" t="s">
        <v>52</v>
      </c>
      <c r="C246" t="s">
        <v>53</v>
      </c>
      <c r="D246" t="s">
        <v>20</v>
      </c>
      <c r="E246" t="s">
        <v>20</v>
      </c>
      <c r="F246" s="1">
        <v>5000</v>
      </c>
      <c r="G246" s="1">
        <v>130</v>
      </c>
      <c r="H246" s="1">
        <v>95</v>
      </c>
      <c r="I246" s="1">
        <v>35</v>
      </c>
      <c r="J246" s="2">
        <v>0.26900000000000002</v>
      </c>
      <c r="K246" s="3">
        <f t="shared" si="20"/>
        <v>52.631578947368418</v>
      </c>
      <c r="L246" s="4">
        <v>59</v>
      </c>
      <c r="M246" s="1">
        <f t="shared" si="21"/>
        <v>5605</v>
      </c>
      <c r="N246" s="1">
        <f>IF(Resorts_World[[#This Row],[Overlay]]="Yes",Resorts_World[[#This Row],[Guarantee]],Resorts_World[[#This Row],[Prize Pool Collected]])</f>
        <v>5605</v>
      </c>
      <c r="O246" s="1">
        <f t="shared" si="22"/>
        <v>2065</v>
      </c>
      <c r="P246" s="1">
        <f>IF(Resorts_World[[#This Row],[Overlay]]="Yes",Resorts_World[[#This Row],[Guarantee]]-Resorts_World[[#This Row],[Prize Pool Collected]],0)</f>
        <v>0</v>
      </c>
      <c r="Q246" t="str">
        <f t="shared" si="23"/>
        <v>No</v>
      </c>
    </row>
    <row r="247" spans="1:18" x14ac:dyDescent="0.25">
      <c r="A247" s="6">
        <v>45469</v>
      </c>
      <c r="B247" s="7" t="s">
        <v>52</v>
      </c>
      <c r="C247" s="7" t="s">
        <v>53</v>
      </c>
      <c r="D247" s="7" t="s">
        <v>20</v>
      </c>
      <c r="E247" s="7" t="s">
        <v>20</v>
      </c>
      <c r="F247" s="8">
        <v>30000</v>
      </c>
      <c r="G247" s="8">
        <v>200</v>
      </c>
      <c r="H247" s="8">
        <v>150</v>
      </c>
      <c r="I247" s="8">
        <v>50</v>
      </c>
      <c r="J247" s="9">
        <v>0.25</v>
      </c>
      <c r="K247" s="10">
        <f t="shared" si="20"/>
        <v>200</v>
      </c>
      <c r="L247" s="11">
        <v>199</v>
      </c>
      <c r="M247" s="8">
        <f t="shared" si="21"/>
        <v>29850</v>
      </c>
      <c r="N247" s="8">
        <f>IF(Resorts_World[[#This Row],[Overlay]]="Yes",Resorts_World[[#This Row],[Guarantee]],Resorts_World[[#This Row],[Prize Pool Collected]])</f>
        <v>30000</v>
      </c>
      <c r="O247" s="8">
        <f t="shared" si="22"/>
        <v>9950</v>
      </c>
      <c r="P247" s="8">
        <f>IF(Resorts_World[[#This Row],[Overlay]]="Yes",Resorts_World[[#This Row],[Guarantee]]-Resorts_World[[#This Row],[Prize Pool Collected]],0)</f>
        <v>150</v>
      </c>
      <c r="Q247" s="7" t="str">
        <f t="shared" si="23"/>
        <v>Yes</v>
      </c>
      <c r="R247" s="24">
        <v>8</v>
      </c>
    </row>
    <row r="248" spans="1:18" x14ac:dyDescent="0.25">
      <c r="A248" s="5">
        <v>45475</v>
      </c>
      <c r="B248" t="s">
        <v>29</v>
      </c>
      <c r="C248" t="s">
        <v>30</v>
      </c>
      <c r="D248" t="s">
        <v>44</v>
      </c>
      <c r="E248" t="s">
        <v>44</v>
      </c>
      <c r="F248" s="1">
        <v>100000</v>
      </c>
      <c r="G248" s="1">
        <v>800</v>
      </c>
      <c r="H248" s="1">
        <v>700</v>
      </c>
      <c r="I248" s="1">
        <v>100</v>
      </c>
      <c r="J248" s="2">
        <f>I248/G248</f>
        <v>0.125</v>
      </c>
      <c r="K248" s="3">
        <f t="shared" si="20"/>
        <v>142.85714285714286</v>
      </c>
      <c r="L248" s="4">
        <v>230</v>
      </c>
      <c r="M248" s="1">
        <f t="shared" si="21"/>
        <v>161000</v>
      </c>
      <c r="N248" s="1">
        <f>IF(Resorts_World[[#This Row],[Overlay]]="Yes",Resorts_World[[#This Row],[Guarantee]],Resorts_World[[#This Row],[Prize Pool Collected]])</f>
        <v>161000</v>
      </c>
      <c r="O248" s="1">
        <f t="shared" si="22"/>
        <v>23000</v>
      </c>
      <c r="P248" s="1">
        <f>IF(Resorts_World[[#This Row],[Overlay]]="Yes",Resorts_World[[#This Row],[Guarantee]]-Resorts_World[[#This Row],[Prize Pool Collected]],0)</f>
        <v>0</v>
      </c>
      <c r="Q248" t="str">
        <f t="shared" si="23"/>
        <v>No</v>
      </c>
    </row>
    <row r="249" spans="1:18" x14ac:dyDescent="0.25">
      <c r="A249" s="5">
        <v>45069</v>
      </c>
      <c r="B249" t="s">
        <v>240</v>
      </c>
      <c r="C249" t="s">
        <v>241</v>
      </c>
      <c r="D249" t="s">
        <v>136</v>
      </c>
      <c r="E249" t="s">
        <v>44</v>
      </c>
      <c r="F249" s="1"/>
      <c r="G249" s="1">
        <v>1080</v>
      </c>
      <c r="H249" s="1">
        <v>1000</v>
      </c>
      <c r="I249" s="1">
        <v>80</v>
      </c>
      <c r="J249" s="2">
        <f>Resorts_World[[#This Row],[Rake]]/Resorts_World[[#This Row],[Buy In]]</f>
        <v>7.407407407407407E-2</v>
      </c>
      <c r="K249" s="3">
        <f t="shared" si="20"/>
        <v>0</v>
      </c>
      <c r="L249" s="4">
        <v>50</v>
      </c>
      <c r="M249" s="1">
        <f t="shared" si="21"/>
        <v>50000</v>
      </c>
      <c r="N249" s="1">
        <f>IF(Resorts_World[[#This Row],[Overlay]]="Yes",Resorts_World[[#This Row],[Guarantee]],Resorts_World[[#This Row],[Prize Pool Collected]])</f>
        <v>50000</v>
      </c>
      <c r="O249" s="1">
        <f t="shared" si="22"/>
        <v>4000</v>
      </c>
      <c r="P249" s="1">
        <f>IF(Resorts_World[[#This Row],[Overlay]]="Yes",Resorts_World[[#This Row],[Guarantee]]-Resorts_World[[#This Row],[Prize Pool Collected]],0)</f>
        <v>0</v>
      </c>
      <c r="Q249" t="str">
        <f t="shared" si="23"/>
        <v>No</v>
      </c>
    </row>
    <row r="250" spans="1:18" x14ac:dyDescent="0.25">
      <c r="A250" s="5">
        <v>45469</v>
      </c>
      <c r="B250" t="s">
        <v>52</v>
      </c>
      <c r="C250" t="s">
        <v>53</v>
      </c>
      <c r="D250" t="s">
        <v>77</v>
      </c>
      <c r="E250" t="s">
        <v>77</v>
      </c>
      <c r="F250" s="1">
        <v>50000</v>
      </c>
      <c r="G250" s="1">
        <v>400</v>
      </c>
      <c r="H250" s="1">
        <v>330</v>
      </c>
      <c r="I250" s="1">
        <v>70</v>
      </c>
      <c r="J250" s="2">
        <v>0.17599999999999999</v>
      </c>
      <c r="K250" s="3">
        <f t="shared" si="20"/>
        <v>151.5151515151515</v>
      </c>
      <c r="L250" s="4">
        <v>366</v>
      </c>
      <c r="M250" s="1">
        <f t="shared" si="21"/>
        <v>120780</v>
      </c>
      <c r="N250" s="1">
        <f>IF(Resorts_World[[#This Row],[Overlay]]="Yes",Resorts_World[[#This Row],[Guarantee]],Resorts_World[[#This Row],[Prize Pool Collected]])</f>
        <v>120780</v>
      </c>
      <c r="O250" s="1">
        <f t="shared" si="22"/>
        <v>25620</v>
      </c>
      <c r="P250" s="1">
        <f>IF(Resorts_World[[#This Row],[Overlay]]="Yes",Resorts_World[[#This Row],[Guarantee]]-Resorts_World[[#This Row],[Prize Pool Collected]],0)</f>
        <v>0</v>
      </c>
      <c r="Q250" t="str">
        <f t="shared" si="23"/>
        <v>No</v>
      </c>
    </row>
    <row r="251" spans="1:18" x14ac:dyDescent="0.25">
      <c r="A251" s="5">
        <v>45470</v>
      </c>
      <c r="B251" t="s">
        <v>52</v>
      </c>
      <c r="C251" t="s">
        <v>53</v>
      </c>
      <c r="D251" t="s">
        <v>20</v>
      </c>
      <c r="E251" t="s">
        <v>20</v>
      </c>
      <c r="F251" s="1">
        <v>5000</v>
      </c>
      <c r="G251" s="1">
        <v>130</v>
      </c>
      <c r="H251" s="1">
        <v>95</v>
      </c>
      <c r="I251" s="1">
        <v>35</v>
      </c>
      <c r="J251" s="2">
        <v>0.26900000000000002</v>
      </c>
      <c r="K251" s="3">
        <f t="shared" si="20"/>
        <v>52.631578947368418</v>
      </c>
      <c r="L251" s="4">
        <v>111</v>
      </c>
      <c r="M251" s="1">
        <f t="shared" si="21"/>
        <v>10545</v>
      </c>
      <c r="N251" s="1">
        <f>IF(Resorts_World[[#This Row],[Overlay]]="Yes",Resorts_World[[#This Row],[Guarantee]],Resorts_World[[#This Row],[Prize Pool Collected]])</f>
        <v>10545</v>
      </c>
      <c r="O251" s="1">
        <f t="shared" si="22"/>
        <v>3885</v>
      </c>
      <c r="P251" s="1">
        <f>IF(Resorts_World[[#This Row],[Overlay]]="Yes",Resorts_World[[#This Row],[Guarantee]]-Resorts_World[[#This Row],[Prize Pool Collected]],0)</f>
        <v>0</v>
      </c>
      <c r="Q251" t="str">
        <f t="shared" si="23"/>
        <v>No</v>
      </c>
    </row>
    <row r="252" spans="1:18" x14ac:dyDescent="0.25">
      <c r="A252" s="5">
        <v>45470</v>
      </c>
      <c r="B252" t="s">
        <v>52</v>
      </c>
      <c r="C252" t="s">
        <v>53</v>
      </c>
      <c r="D252" t="s">
        <v>26</v>
      </c>
      <c r="E252" t="s">
        <v>26</v>
      </c>
      <c r="F252" s="1">
        <v>10000</v>
      </c>
      <c r="G252" s="1">
        <v>250</v>
      </c>
      <c r="H252" s="1">
        <v>195</v>
      </c>
      <c r="I252" s="1">
        <v>55</v>
      </c>
      <c r="J252" s="2">
        <v>0.22</v>
      </c>
      <c r="K252" s="3">
        <f t="shared" si="20"/>
        <v>51.282051282051285</v>
      </c>
      <c r="L252" s="4">
        <v>96</v>
      </c>
      <c r="M252" s="1">
        <f t="shared" si="21"/>
        <v>18720</v>
      </c>
      <c r="N252" s="1">
        <f>IF(Resorts_World[[#This Row],[Overlay]]="Yes",Resorts_World[[#This Row],[Guarantee]],Resorts_World[[#This Row],[Prize Pool Collected]])</f>
        <v>18720</v>
      </c>
      <c r="O252" s="1">
        <f t="shared" si="22"/>
        <v>5280</v>
      </c>
      <c r="P252" s="1">
        <f>IF(Resorts_World[[#This Row],[Overlay]]="Yes",Resorts_World[[#This Row],[Guarantee]]-Resorts_World[[#This Row],[Prize Pool Collected]],0)</f>
        <v>0</v>
      </c>
      <c r="Q252" t="str">
        <f t="shared" si="23"/>
        <v>No</v>
      </c>
    </row>
    <row r="253" spans="1:18" x14ac:dyDescent="0.25">
      <c r="A253" s="5">
        <v>45470</v>
      </c>
      <c r="B253" t="s">
        <v>52</v>
      </c>
      <c r="C253" t="s">
        <v>53</v>
      </c>
      <c r="D253" t="s">
        <v>35</v>
      </c>
      <c r="E253" t="s">
        <v>35</v>
      </c>
      <c r="F253" s="1">
        <v>50000</v>
      </c>
      <c r="G253" s="1">
        <v>600</v>
      </c>
      <c r="H253" s="1">
        <v>510</v>
      </c>
      <c r="I253" s="1">
        <v>90</v>
      </c>
      <c r="J253" s="2">
        <v>0.15</v>
      </c>
      <c r="K253" s="3">
        <f t="shared" si="20"/>
        <v>98.039215686274517</v>
      </c>
      <c r="L253" s="4">
        <v>285</v>
      </c>
      <c r="M253" s="1">
        <f t="shared" si="21"/>
        <v>145350</v>
      </c>
      <c r="N253" s="1">
        <f>IF(Resorts_World[[#This Row],[Overlay]]="Yes",Resorts_World[[#This Row],[Guarantee]],Resorts_World[[#This Row],[Prize Pool Collected]])</f>
        <v>145350</v>
      </c>
      <c r="O253" s="1">
        <f t="shared" si="22"/>
        <v>25650</v>
      </c>
      <c r="P253" s="1">
        <f>IF(Resorts_World[[#This Row],[Overlay]]="Yes",Resorts_World[[#This Row],[Guarantee]]-Resorts_World[[#This Row],[Prize Pool Collected]],0)</f>
        <v>0</v>
      </c>
      <c r="Q253" t="str">
        <f t="shared" si="23"/>
        <v>No</v>
      </c>
    </row>
    <row r="254" spans="1:18" x14ac:dyDescent="0.25">
      <c r="A254" s="5">
        <v>45470</v>
      </c>
      <c r="B254" t="s">
        <v>52</v>
      </c>
      <c r="C254" t="s">
        <v>53</v>
      </c>
      <c r="D254" t="s">
        <v>71</v>
      </c>
      <c r="E254" t="s">
        <v>72</v>
      </c>
      <c r="F254" s="1">
        <v>1000000</v>
      </c>
      <c r="G254" s="1">
        <v>1200</v>
      </c>
      <c r="H254" s="1">
        <v>1050</v>
      </c>
      <c r="I254" s="1">
        <v>150</v>
      </c>
      <c r="J254" s="2">
        <v>0.125</v>
      </c>
      <c r="K254" s="3">
        <f t="shared" si="20"/>
        <v>952.38095238095241</v>
      </c>
      <c r="L254" s="4">
        <v>1702</v>
      </c>
      <c r="M254" s="1">
        <f t="shared" si="21"/>
        <v>1787100</v>
      </c>
      <c r="N254" s="1">
        <f>IF(Resorts_World[[#This Row],[Overlay]]="Yes",Resorts_World[[#This Row],[Guarantee]],Resorts_World[[#This Row],[Prize Pool Collected]])</f>
        <v>1787100</v>
      </c>
      <c r="O254" s="1">
        <f t="shared" si="22"/>
        <v>255300</v>
      </c>
      <c r="P254" s="1">
        <f>IF(Resorts_World[[#This Row],[Overlay]]="Yes",Resorts_World[[#This Row],[Guarantee]]-Resorts_World[[#This Row],[Prize Pool Collected]],0)</f>
        <v>0</v>
      </c>
      <c r="Q254" t="str">
        <f t="shared" si="23"/>
        <v>No</v>
      </c>
    </row>
    <row r="255" spans="1:18" x14ac:dyDescent="0.25">
      <c r="A255" s="5">
        <v>45471</v>
      </c>
      <c r="B255" t="s">
        <v>52</v>
      </c>
      <c r="C255" t="s">
        <v>53</v>
      </c>
      <c r="D255" t="s">
        <v>20</v>
      </c>
      <c r="E255" t="s">
        <v>20</v>
      </c>
      <c r="F255" s="1">
        <v>5000</v>
      </c>
      <c r="G255" s="1">
        <v>130</v>
      </c>
      <c r="H255" s="1">
        <v>95</v>
      </c>
      <c r="I255" s="1">
        <v>35</v>
      </c>
      <c r="J255" s="2">
        <v>0.26900000000000002</v>
      </c>
      <c r="K255" s="3">
        <f t="shared" si="20"/>
        <v>52.631578947368418</v>
      </c>
      <c r="L255" s="4">
        <v>72</v>
      </c>
      <c r="M255" s="1">
        <f t="shared" si="21"/>
        <v>6840</v>
      </c>
      <c r="N255" s="1">
        <f>IF(Resorts_World[[#This Row],[Overlay]]="Yes",Resorts_World[[#This Row],[Guarantee]],Resorts_World[[#This Row],[Prize Pool Collected]])</f>
        <v>6840</v>
      </c>
      <c r="O255" s="1">
        <f t="shared" si="22"/>
        <v>2520</v>
      </c>
      <c r="P255" s="1">
        <f>IF(Resorts_World[[#This Row],[Overlay]]="Yes",Resorts_World[[#This Row],[Guarantee]]-Resorts_World[[#This Row],[Prize Pool Collected]],0)</f>
        <v>0</v>
      </c>
      <c r="Q255" t="str">
        <f t="shared" si="23"/>
        <v>No</v>
      </c>
    </row>
    <row r="256" spans="1:18" x14ac:dyDescent="0.25">
      <c r="A256" s="5">
        <v>45471</v>
      </c>
      <c r="B256" t="s">
        <v>52</v>
      </c>
      <c r="C256" t="s">
        <v>53</v>
      </c>
      <c r="D256" t="s">
        <v>20</v>
      </c>
      <c r="E256" t="s">
        <v>20</v>
      </c>
      <c r="F256" s="1">
        <v>30000</v>
      </c>
      <c r="G256" s="1">
        <v>200</v>
      </c>
      <c r="H256" s="1">
        <v>150</v>
      </c>
      <c r="I256" s="1">
        <v>50</v>
      </c>
      <c r="J256" s="2">
        <v>0.25</v>
      </c>
      <c r="K256" s="3">
        <f t="shared" si="20"/>
        <v>200</v>
      </c>
      <c r="L256" s="4">
        <v>341</v>
      </c>
      <c r="M256" s="1">
        <f t="shared" si="21"/>
        <v>51150</v>
      </c>
      <c r="N256" s="1">
        <f>IF(Resorts_World[[#This Row],[Overlay]]="Yes",Resorts_World[[#This Row],[Guarantee]],Resorts_World[[#This Row],[Prize Pool Collected]])</f>
        <v>51150</v>
      </c>
      <c r="O256" s="1">
        <f t="shared" si="22"/>
        <v>17050</v>
      </c>
      <c r="P256" s="1">
        <f>IF(Resorts_World[[#This Row],[Overlay]]="Yes",Resorts_World[[#This Row],[Guarantee]]-Resorts_World[[#This Row],[Prize Pool Collected]],0)</f>
        <v>0</v>
      </c>
      <c r="Q256" t="str">
        <f t="shared" si="23"/>
        <v>No</v>
      </c>
    </row>
    <row r="257" spans="1:18" x14ac:dyDescent="0.25">
      <c r="A257" s="5">
        <v>45472</v>
      </c>
      <c r="B257" t="s">
        <v>52</v>
      </c>
      <c r="C257" t="s">
        <v>53</v>
      </c>
      <c r="D257" t="s">
        <v>20</v>
      </c>
      <c r="E257" t="s">
        <v>20</v>
      </c>
      <c r="F257" s="1">
        <v>5000</v>
      </c>
      <c r="G257" s="1">
        <v>130</v>
      </c>
      <c r="H257" s="1">
        <v>95</v>
      </c>
      <c r="I257" s="1">
        <v>35</v>
      </c>
      <c r="J257" s="2">
        <v>0.26900000000000002</v>
      </c>
      <c r="K257" s="3">
        <f t="shared" si="20"/>
        <v>52.631578947368418</v>
      </c>
      <c r="L257" s="4">
        <v>65</v>
      </c>
      <c r="M257" s="1">
        <f t="shared" si="21"/>
        <v>6175</v>
      </c>
      <c r="N257" s="1">
        <f>IF(Resorts_World[[#This Row],[Overlay]]="Yes",Resorts_World[[#This Row],[Guarantee]],Resorts_World[[#This Row],[Prize Pool Collected]])</f>
        <v>6175</v>
      </c>
      <c r="O257" s="1">
        <f t="shared" si="22"/>
        <v>2275</v>
      </c>
      <c r="P257" s="1">
        <f>IF(Resorts_World[[#This Row],[Overlay]]="Yes",Resorts_World[[#This Row],[Guarantee]]-Resorts_World[[#This Row],[Prize Pool Collected]],0)</f>
        <v>0</v>
      </c>
      <c r="Q257" t="str">
        <f t="shared" si="23"/>
        <v>No</v>
      </c>
    </row>
    <row r="258" spans="1:18" x14ac:dyDescent="0.25">
      <c r="A258" s="5">
        <v>45473</v>
      </c>
      <c r="B258" t="s">
        <v>52</v>
      </c>
      <c r="C258" t="s">
        <v>53</v>
      </c>
      <c r="D258" t="s">
        <v>20</v>
      </c>
      <c r="E258" t="s">
        <v>20</v>
      </c>
      <c r="F258" s="1">
        <v>5000</v>
      </c>
      <c r="G258" s="1">
        <v>130</v>
      </c>
      <c r="H258" s="1">
        <v>95</v>
      </c>
      <c r="I258" s="1">
        <v>35</v>
      </c>
      <c r="J258" s="2">
        <v>0.26900000000000002</v>
      </c>
      <c r="K258" s="3">
        <f t="shared" si="20"/>
        <v>52.631578947368418</v>
      </c>
      <c r="L258" s="4">
        <v>58</v>
      </c>
      <c r="M258" s="1">
        <f t="shared" si="21"/>
        <v>5510</v>
      </c>
      <c r="N258" s="1">
        <f>IF(Resorts_World[[#This Row],[Overlay]]="Yes",Resorts_World[[#This Row],[Guarantee]],Resorts_World[[#This Row],[Prize Pool Collected]])</f>
        <v>5510</v>
      </c>
      <c r="O258" s="1">
        <f t="shared" si="22"/>
        <v>2030</v>
      </c>
      <c r="P258" s="1">
        <f>IF(Resorts_World[[#This Row],[Overlay]]="Yes",Resorts_World[[#This Row],[Guarantee]]-Resorts_World[[#This Row],[Prize Pool Collected]],0)</f>
        <v>0</v>
      </c>
      <c r="Q258" t="str">
        <f t="shared" si="23"/>
        <v>No</v>
      </c>
    </row>
    <row r="259" spans="1:18" x14ac:dyDescent="0.25">
      <c r="A259" s="5">
        <v>45473</v>
      </c>
      <c r="B259" t="s">
        <v>52</v>
      </c>
      <c r="C259" t="s">
        <v>53</v>
      </c>
      <c r="D259" t="s">
        <v>20</v>
      </c>
      <c r="E259" t="s">
        <v>20</v>
      </c>
      <c r="F259" s="1">
        <v>30000</v>
      </c>
      <c r="G259" s="1">
        <v>200</v>
      </c>
      <c r="H259" s="1">
        <v>150</v>
      </c>
      <c r="I259" s="1">
        <v>50</v>
      </c>
      <c r="J259" s="2">
        <v>0.25</v>
      </c>
      <c r="K259" s="3">
        <f t="shared" si="20"/>
        <v>200</v>
      </c>
      <c r="L259" s="4">
        <v>342</v>
      </c>
      <c r="M259" s="1">
        <f t="shared" si="21"/>
        <v>51300</v>
      </c>
      <c r="N259" s="1">
        <f>IF(Resorts_World[[#This Row],[Overlay]]="Yes",Resorts_World[[#This Row],[Guarantee]],Resorts_World[[#This Row],[Prize Pool Collected]])</f>
        <v>51300</v>
      </c>
      <c r="O259" s="1">
        <f t="shared" si="22"/>
        <v>17100</v>
      </c>
      <c r="P259" s="1">
        <f>IF(Resorts_World[[#This Row],[Overlay]]="Yes",Resorts_World[[#This Row],[Guarantee]]-Resorts_World[[#This Row],[Prize Pool Collected]],0)</f>
        <v>0</v>
      </c>
      <c r="Q259" t="str">
        <f t="shared" si="23"/>
        <v>No</v>
      </c>
    </row>
    <row r="260" spans="1:18" x14ac:dyDescent="0.25">
      <c r="A260" s="5">
        <v>45473</v>
      </c>
      <c r="B260" t="s">
        <v>52</v>
      </c>
      <c r="C260" t="s">
        <v>53</v>
      </c>
      <c r="D260" t="s">
        <v>78</v>
      </c>
      <c r="E260" t="s">
        <v>68</v>
      </c>
      <c r="F260" s="1">
        <v>10000</v>
      </c>
      <c r="G260" s="1">
        <v>400</v>
      </c>
      <c r="H260" s="1">
        <v>340</v>
      </c>
      <c r="I260" s="1">
        <v>60</v>
      </c>
      <c r="J260" s="2">
        <v>0.15</v>
      </c>
      <c r="K260" s="3">
        <f t="shared" si="20"/>
        <v>29.411764705882351</v>
      </c>
      <c r="L260" s="4">
        <v>70</v>
      </c>
      <c r="M260" s="1">
        <f t="shared" si="21"/>
        <v>23800</v>
      </c>
      <c r="N260" s="1">
        <f>IF(Resorts_World[[#This Row],[Overlay]]="Yes",Resorts_World[[#This Row],[Guarantee]],Resorts_World[[#This Row],[Prize Pool Collected]])</f>
        <v>23800</v>
      </c>
      <c r="O260" s="1">
        <f t="shared" si="22"/>
        <v>4200</v>
      </c>
      <c r="P260" s="1">
        <f>IF(Resorts_World[[#This Row],[Overlay]]="Yes",Resorts_World[[#This Row],[Guarantee]]-Resorts_World[[#This Row],[Prize Pool Collected]],0)</f>
        <v>0</v>
      </c>
      <c r="Q260" t="str">
        <f t="shared" si="23"/>
        <v>No</v>
      </c>
    </row>
    <row r="261" spans="1:18" x14ac:dyDescent="0.25">
      <c r="A261" s="5">
        <v>45474</v>
      </c>
      <c r="B261" t="s">
        <v>52</v>
      </c>
      <c r="C261" t="s">
        <v>53</v>
      </c>
      <c r="D261" t="s">
        <v>20</v>
      </c>
      <c r="E261" t="s">
        <v>20</v>
      </c>
      <c r="F261" s="1">
        <v>5000</v>
      </c>
      <c r="G261" s="1">
        <v>130</v>
      </c>
      <c r="H261" s="1">
        <v>95</v>
      </c>
      <c r="I261" s="1">
        <v>35</v>
      </c>
      <c r="J261" s="2">
        <v>0.26900000000000002</v>
      </c>
      <c r="K261" s="3">
        <f t="shared" si="20"/>
        <v>52.631578947368418</v>
      </c>
      <c r="L261" s="4">
        <v>70</v>
      </c>
      <c r="M261" s="1">
        <f t="shared" si="21"/>
        <v>6650</v>
      </c>
      <c r="N261" s="1">
        <f>IF(Resorts_World[[#This Row],[Overlay]]="Yes",Resorts_World[[#This Row],[Guarantee]],Resorts_World[[#This Row],[Prize Pool Collected]])</f>
        <v>6650</v>
      </c>
      <c r="O261" s="1">
        <f t="shared" si="22"/>
        <v>2450</v>
      </c>
      <c r="P261" s="1">
        <f>IF(Resorts_World[[#This Row],[Overlay]]="Yes",Resorts_World[[#This Row],[Guarantee]]-Resorts_World[[#This Row],[Prize Pool Collected]],0)</f>
        <v>0</v>
      </c>
      <c r="Q261" t="str">
        <f t="shared" si="23"/>
        <v>No</v>
      </c>
    </row>
    <row r="262" spans="1:18" x14ac:dyDescent="0.25">
      <c r="A262" s="6">
        <v>45474</v>
      </c>
      <c r="B262" s="7" t="s">
        <v>52</v>
      </c>
      <c r="C262" s="7" t="s">
        <v>53</v>
      </c>
      <c r="D262" s="7" t="s">
        <v>20</v>
      </c>
      <c r="E262" s="7" t="s">
        <v>20</v>
      </c>
      <c r="F262" s="8">
        <v>30000</v>
      </c>
      <c r="G262" s="8">
        <v>200</v>
      </c>
      <c r="H262" s="8">
        <v>150</v>
      </c>
      <c r="I262" s="8">
        <v>50</v>
      </c>
      <c r="J262" s="9">
        <v>0.25</v>
      </c>
      <c r="K262" s="10">
        <f t="shared" si="20"/>
        <v>200</v>
      </c>
      <c r="L262" s="11">
        <v>506</v>
      </c>
      <c r="M262" s="8">
        <f t="shared" si="21"/>
        <v>75900</v>
      </c>
      <c r="N262" s="8">
        <f>IF(Resorts_World[[#This Row],[Overlay]]="Yes",Resorts_World[[#This Row],[Guarantee]],Resorts_World[[#This Row],[Prize Pool Collected]])</f>
        <v>75900</v>
      </c>
      <c r="O262" s="8">
        <f t="shared" si="22"/>
        <v>25300</v>
      </c>
      <c r="P262" s="8">
        <f>IF(Resorts_World[[#This Row],[Overlay]]="Yes",Resorts_World[[#This Row],[Guarantee]]-Resorts_World[[#This Row],[Prize Pool Collected]],0)</f>
        <v>0</v>
      </c>
      <c r="Q262" s="7" t="str">
        <f t="shared" si="23"/>
        <v>No</v>
      </c>
      <c r="R262" s="24">
        <v>9</v>
      </c>
    </row>
    <row r="263" spans="1:18" x14ac:dyDescent="0.25">
      <c r="A263" s="5">
        <v>45443</v>
      </c>
      <c r="B263" t="s">
        <v>125</v>
      </c>
      <c r="C263" t="s">
        <v>126</v>
      </c>
      <c r="D263" t="s">
        <v>136</v>
      </c>
      <c r="E263" t="s">
        <v>44</v>
      </c>
      <c r="F263" s="1">
        <v>100000</v>
      </c>
      <c r="G263" s="1">
        <v>1100</v>
      </c>
      <c r="H263" s="1">
        <v>1000</v>
      </c>
      <c r="I263" s="1">
        <v>100</v>
      </c>
      <c r="J263" s="2">
        <v>9.0909090909090912E-2</v>
      </c>
      <c r="K263" s="3">
        <f t="shared" si="20"/>
        <v>100</v>
      </c>
      <c r="L263" s="4">
        <v>147</v>
      </c>
      <c r="M263" s="1">
        <f t="shared" si="21"/>
        <v>147000</v>
      </c>
      <c r="N263" s="1">
        <f>IF(Resorts_World[[#This Row],[Overlay]]="Yes",Resorts_World[[#This Row],[Guarantee]],Resorts_World[[#This Row],[Prize Pool Collected]])</f>
        <v>147000</v>
      </c>
      <c r="O263" s="1">
        <f t="shared" si="22"/>
        <v>14700</v>
      </c>
      <c r="P263" s="1">
        <f>IF(Resorts_World[[#This Row],[Overlay]]="Yes",Resorts_World[[#This Row],[Guarantee]]-Resorts_World[[#This Row],[Prize Pool Collected]],0)</f>
        <v>0</v>
      </c>
      <c r="Q263" t="str">
        <f t="shared" si="23"/>
        <v>No</v>
      </c>
    </row>
    <row r="264" spans="1:18" x14ac:dyDescent="0.25">
      <c r="A264" s="13">
        <v>45076</v>
      </c>
      <c r="B264" s="14" t="s">
        <v>52</v>
      </c>
      <c r="C264" s="15" t="s">
        <v>79</v>
      </c>
      <c r="D264" s="15" t="s">
        <v>50</v>
      </c>
      <c r="E264" s="15" t="s">
        <v>50</v>
      </c>
      <c r="F264" s="16">
        <v>10000</v>
      </c>
      <c r="G264" s="16">
        <v>300</v>
      </c>
      <c r="H264" s="16">
        <v>240</v>
      </c>
      <c r="I264" s="16">
        <v>60</v>
      </c>
      <c r="J264" s="18">
        <f>Resorts_World[[#This Row],[Rake]]/Resorts_World[[#This Row],[Buy In]]</f>
        <v>0.2</v>
      </c>
      <c r="K264" s="3">
        <f t="shared" si="20"/>
        <v>41.666666666666664</v>
      </c>
      <c r="L264" s="17">
        <v>96</v>
      </c>
      <c r="M264" s="1">
        <f t="shared" si="21"/>
        <v>23040</v>
      </c>
      <c r="N264" s="1">
        <f>IF(Resorts_World[[#This Row],[Overlay]]="Yes",Resorts_World[[#This Row],[Guarantee]],Resorts_World[[#This Row],[Prize Pool Collected]])</f>
        <v>23040</v>
      </c>
      <c r="O264" s="1">
        <f t="shared" si="22"/>
        <v>5760</v>
      </c>
      <c r="P264" s="1">
        <f>IF(Resorts_World[[#This Row],[Overlay]]="Yes",Resorts_World[[#This Row],[Guarantee]]-Resorts_World[[#This Row],[Prize Pool Collected]],0)</f>
        <v>0</v>
      </c>
      <c r="Q264" t="str">
        <f t="shared" si="23"/>
        <v>No</v>
      </c>
    </row>
    <row r="265" spans="1:18" x14ac:dyDescent="0.25">
      <c r="A265" s="13">
        <v>45076</v>
      </c>
      <c r="B265" s="15" t="s">
        <v>52</v>
      </c>
      <c r="C265" s="15" t="s">
        <v>79</v>
      </c>
      <c r="D265" s="15" t="s">
        <v>20</v>
      </c>
      <c r="E265" s="15" t="s">
        <v>20</v>
      </c>
      <c r="F265" s="16">
        <v>10000</v>
      </c>
      <c r="G265" s="16">
        <v>150</v>
      </c>
      <c r="H265" s="16">
        <v>110</v>
      </c>
      <c r="I265" s="16">
        <v>40</v>
      </c>
      <c r="J265" s="18">
        <f>Resorts_World[[#This Row],[Rake]]/Resorts_World[[#This Row],[Buy In]]</f>
        <v>0.26666666666666666</v>
      </c>
      <c r="K265" s="3">
        <f t="shared" si="20"/>
        <v>90.909090909090907</v>
      </c>
      <c r="L265" s="17">
        <v>136</v>
      </c>
      <c r="M265" s="1">
        <f t="shared" si="21"/>
        <v>14960</v>
      </c>
      <c r="N265" s="1">
        <f>IF(Resorts_World[[#This Row],[Overlay]]="Yes",Resorts_World[[#This Row],[Guarantee]],Resorts_World[[#This Row],[Prize Pool Collected]])</f>
        <v>14960</v>
      </c>
      <c r="O265" s="1">
        <f t="shared" si="22"/>
        <v>5440</v>
      </c>
      <c r="P265" s="1">
        <f>IF(Resorts_World[[#This Row],[Overlay]]="Yes",Resorts_World[[#This Row],[Guarantee]]-Resorts_World[[#This Row],[Prize Pool Collected]],0)</f>
        <v>0</v>
      </c>
      <c r="Q265" t="str">
        <f t="shared" si="23"/>
        <v>No</v>
      </c>
    </row>
    <row r="266" spans="1:18" x14ac:dyDescent="0.25">
      <c r="A266" s="13">
        <v>45076</v>
      </c>
      <c r="B266" s="15" t="s">
        <v>52</v>
      </c>
      <c r="C266" s="15" t="s">
        <v>79</v>
      </c>
      <c r="D266" s="15" t="s">
        <v>39</v>
      </c>
      <c r="E266" s="15" t="s">
        <v>39</v>
      </c>
      <c r="F266" s="16"/>
      <c r="G266" s="16">
        <v>200</v>
      </c>
      <c r="H266" s="16">
        <v>150</v>
      </c>
      <c r="I266" s="16">
        <v>50</v>
      </c>
      <c r="J266" s="18">
        <f>Resorts_World[[#This Row],[Rake]]/Resorts_World[[#This Row],[Buy In]]</f>
        <v>0.25</v>
      </c>
      <c r="K266" s="3">
        <f t="shared" si="20"/>
        <v>0</v>
      </c>
      <c r="L266" s="17">
        <v>75</v>
      </c>
      <c r="M266" s="1">
        <f t="shared" si="21"/>
        <v>11250</v>
      </c>
      <c r="N266" s="1">
        <f>IF(Resorts_World[[#This Row],[Overlay]]="Yes",Resorts_World[[#This Row],[Guarantee]],Resorts_World[[#This Row],[Prize Pool Collected]])</f>
        <v>11250</v>
      </c>
      <c r="O266" s="1">
        <f t="shared" si="22"/>
        <v>3750</v>
      </c>
      <c r="P266" s="1">
        <f>IF(Resorts_World[[#This Row],[Overlay]]="Yes",Resorts_World[[#This Row],[Guarantee]]-Resorts_World[[#This Row],[Prize Pool Collected]],0)</f>
        <v>0</v>
      </c>
      <c r="Q266" t="str">
        <f t="shared" si="23"/>
        <v>No</v>
      </c>
    </row>
    <row r="267" spans="1:18" x14ac:dyDescent="0.25">
      <c r="A267" s="13">
        <v>45076</v>
      </c>
      <c r="B267" s="15" t="s">
        <v>52</v>
      </c>
      <c r="C267" s="15" t="s">
        <v>79</v>
      </c>
      <c r="D267" s="15" t="s">
        <v>20</v>
      </c>
      <c r="E267" s="15" t="s">
        <v>20</v>
      </c>
      <c r="F267" s="16"/>
      <c r="G267" s="16">
        <v>130</v>
      </c>
      <c r="H267" s="16">
        <v>95</v>
      </c>
      <c r="I267" s="16">
        <v>35</v>
      </c>
      <c r="J267" s="18">
        <f>Resorts_World[[#This Row],[Rake]]/Resorts_World[[#This Row],[Buy In]]</f>
        <v>0.26923076923076922</v>
      </c>
      <c r="K267" s="3">
        <f t="shared" si="20"/>
        <v>0</v>
      </c>
      <c r="L267" s="17">
        <v>29</v>
      </c>
      <c r="M267" s="1">
        <f t="shared" si="21"/>
        <v>2755</v>
      </c>
      <c r="N267" s="1">
        <f>IF(Resorts_World[[#This Row],[Overlay]]="Yes",Resorts_World[[#This Row],[Guarantee]],Resorts_World[[#This Row],[Prize Pool Collected]])</f>
        <v>2755</v>
      </c>
      <c r="O267" s="1">
        <f t="shared" si="22"/>
        <v>1015</v>
      </c>
      <c r="P267" s="1">
        <f>IF(Resorts_World[[#This Row],[Overlay]]="Yes",Resorts_World[[#This Row],[Guarantee]]-Resorts_World[[#This Row],[Prize Pool Collected]],0)</f>
        <v>0</v>
      </c>
      <c r="Q267" t="str">
        <f t="shared" si="23"/>
        <v>No</v>
      </c>
    </row>
    <row r="268" spans="1:18" x14ac:dyDescent="0.25">
      <c r="A268" s="5">
        <v>45435</v>
      </c>
      <c r="B268" t="s">
        <v>209</v>
      </c>
      <c r="C268" t="s">
        <v>210</v>
      </c>
      <c r="D268" t="s">
        <v>212</v>
      </c>
      <c r="E268" t="s">
        <v>44</v>
      </c>
      <c r="F268" s="1">
        <v>50000</v>
      </c>
      <c r="G268" s="1">
        <v>1100</v>
      </c>
      <c r="H268" s="1">
        <v>970</v>
      </c>
      <c r="I268" s="1">
        <v>130</v>
      </c>
      <c r="J268" s="2">
        <v>0.11818181818181818</v>
      </c>
      <c r="K268" s="3">
        <f t="shared" si="20"/>
        <v>51.546391752577321</v>
      </c>
      <c r="L268" s="4">
        <v>86</v>
      </c>
      <c r="M268" s="1">
        <f t="shared" si="21"/>
        <v>83420</v>
      </c>
      <c r="N268" s="1">
        <f>IF(Resorts_World[[#This Row],[Overlay]]="Yes",Resorts_World[[#This Row],[Guarantee]],Resorts_World[[#This Row],[Prize Pool Collected]])</f>
        <v>83420</v>
      </c>
      <c r="O268" s="1">
        <f t="shared" si="22"/>
        <v>11180</v>
      </c>
      <c r="P268" s="1">
        <f>IF(Resorts_World[[#This Row],[Overlay]]="Yes",Resorts_World[[#This Row],[Guarantee]]-Resorts_World[[#This Row],[Prize Pool Collected]],0)</f>
        <v>0</v>
      </c>
      <c r="Q268" t="str">
        <f t="shared" si="23"/>
        <v>No</v>
      </c>
    </row>
    <row r="269" spans="1:18" x14ac:dyDescent="0.25">
      <c r="A269" s="13">
        <v>45077</v>
      </c>
      <c r="B269" s="15" t="s">
        <v>52</v>
      </c>
      <c r="C269" s="15" t="s">
        <v>79</v>
      </c>
      <c r="D269" s="15" t="s">
        <v>80</v>
      </c>
      <c r="E269" s="15" t="s">
        <v>80</v>
      </c>
      <c r="F269" s="16">
        <v>5000</v>
      </c>
      <c r="G269" s="16">
        <v>200</v>
      </c>
      <c r="H269" s="16">
        <v>150</v>
      </c>
      <c r="I269" s="16">
        <v>50</v>
      </c>
      <c r="J269" s="18">
        <f>Resorts_World[[#This Row],[Rake]]/Resorts_World[[#This Row],[Buy In]]</f>
        <v>0.25</v>
      </c>
      <c r="K269" s="3">
        <f t="shared" si="20"/>
        <v>33.333333333333336</v>
      </c>
      <c r="L269" s="17">
        <v>32</v>
      </c>
      <c r="M269" s="1">
        <f t="shared" si="21"/>
        <v>4800</v>
      </c>
      <c r="N269" s="1">
        <f>IF(Resorts_World[[#This Row],[Overlay]]="Yes",Resorts_World[[#This Row],[Guarantee]],Resorts_World[[#This Row],[Prize Pool Collected]])</f>
        <v>5000</v>
      </c>
      <c r="O269" s="1">
        <f t="shared" si="22"/>
        <v>1600</v>
      </c>
      <c r="P269" s="1">
        <f>IF(Resorts_World[[#This Row],[Overlay]]="Yes",Resorts_World[[#This Row],[Guarantee]]-Resorts_World[[#This Row],[Prize Pool Collected]],0)</f>
        <v>200</v>
      </c>
      <c r="Q269" t="str">
        <f t="shared" si="23"/>
        <v>Yes</v>
      </c>
    </row>
    <row r="270" spans="1:18" x14ac:dyDescent="0.25">
      <c r="A270" s="5">
        <v>45432</v>
      </c>
      <c r="B270" t="s">
        <v>240</v>
      </c>
      <c r="C270" t="s">
        <v>245</v>
      </c>
      <c r="D270" t="s">
        <v>136</v>
      </c>
      <c r="E270" t="s">
        <v>44</v>
      </c>
      <c r="F270" s="1"/>
      <c r="G270" s="1">
        <v>1100</v>
      </c>
      <c r="H270" s="1">
        <v>1000</v>
      </c>
      <c r="I270" s="1">
        <v>100</v>
      </c>
      <c r="J270" s="2">
        <v>9.0909090909090912E-2</v>
      </c>
      <c r="K270" s="3">
        <f t="shared" si="20"/>
        <v>0</v>
      </c>
      <c r="L270" s="4">
        <v>65</v>
      </c>
      <c r="M270" s="1">
        <f t="shared" si="21"/>
        <v>65000</v>
      </c>
      <c r="N270" s="1">
        <f>IF(Resorts_World[[#This Row],[Overlay]]="Yes",Resorts_World[[#This Row],[Guarantee]],Resorts_World[[#This Row],[Prize Pool Collected]])</f>
        <v>65000</v>
      </c>
      <c r="O270" s="1">
        <f t="shared" si="22"/>
        <v>6500</v>
      </c>
      <c r="P270" s="1">
        <f>IF(Resorts_World[[#This Row],[Overlay]]="Yes",Resorts_World[[#This Row],[Guarantee]]-Resorts_World[[#This Row],[Prize Pool Collected]],0)</f>
        <v>0</v>
      </c>
      <c r="Q270" t="str">
        <f t="shared" si="23"/>
        <v>No</v>
      </c>
    </row>
    <row r="271" spans="1:18" x14ac:dyDescent="0.25">
      <c r="A271" s="13">
        <v>45077</v>
      </c>
      <c r="B271" s="15" t="s">
        <v>52</v>
      </c>
      <c r="C271" s="15" t="s">
        <v>79</v>
      </c>
      <c r="D271" s="15" t="s">
        <v>20</v>
      </c>
      <c r="E271" s="15" t="s">
        <v>20</v>
      </c>
      <c r="F271" s="16"/>
      <c r="G271" s="16">
        <v>130</v>
      </c>
      <c r="H271" s="16">
        <v>95</v>
      </c>
      <c r="I271" s="16">
        <v>35</v>
      </c>
      <c r="J271" s="18">
        <f>Resorts_World[[#This Row],[Rake]]/Resorts_World[[#This Row],[Buy In]]</f>
        <v>0.26923076923076922</v>
      </c>
      <c r="K271" s="3">
        <f t="shared" si="20"/>
        <v>0</v>
      </c>
      <c r="L271" s="17">
        <v>36</v>
      </c>
      <c r="M271" s="1">
        <f t="shared" si="21"/>
        <v>3420</v>
      </c>
      <c r="N271" s="1">
        <f>IF(Resorts_World[[#This Row],[Overlay]]="Yes",Resorts_World[[#This Row],[Guarantee]],Resorts_World[[#This Row],[Prize Pool Collected]])</f>
        <v>3420</v>
      </c>
      <c r="O271" s="1">
        <f t="shared" si="22"/>
        <v>1260</v>
      </c>
      <c r="P271" s="1">
        <f>IF(Resorts_World[[#This Row],[Overlay]]="Yes",Resorts_World[[#This Row],[Guarantee]]-Resorts_World[[#This Row],[Prize Pool Collected]],0)</f>
        <v>0</v>
      </c>
      <c r="Q271" t="str">
        <f t="shared" si="23"/>
        <v>No</v>
      </c>
    </row>
    <row r="272" spans="1:18" x14ac:dyDescent="0.25">
      <c r="A272" s="13">
        <v>45078</v>
      </c>
      <c r="B272" s="15" t="s">
        <v>52</v>
      </c>
      <c r="C272" s="15" t="s">
        <v>79</v>
      </c>
      <c r="D272" s="15" t="s">
        <v>81</v>
      </c>
      <c r="E272" s="15" t="s">
        <v>81</v>
      </c>
      <c r="F272" s="16">
        <v>5000</v>
      </c>
      <c r="G272" s="16">
        <v>300</v>
      </c>
      <c r="H272" s="16">
        <v>240</v>
      </c>
      <c r="I272" s="16">
        <v>60</v>
      </c>
      <c r="J272" s="18">
        <f>Resorts_World[[#This Row],[Rake]]/Resorts_World[[#This Row],[Buy In]]</f>
        <v>0.2</v>
      </c>
      <c r="K272" s="3">
        <f t="shared" si="20"/>
        <v>20.833333333333332</v>
      </c>
      <c r="L272" s="17">
        <v>38</v>
      </c>
      <c r="M272" s="1">
        <f t="shared" si="21"/>
        <v>9120</v>
      </c>
      <c r="N272" s="1">
        <f>IF(Resorts_World[[#This Row],[Overlay]]="Yes",Resorts_World[[#This Row],[Guarantee]],Resorts_World[[#This Row],[Prize Pool Collected]])</f>
        <v>9120</v>
      </c>
      <c r="O272" s="1">
        <f t="shared" si="22"/>
        <v>2280</v>
      </c>
      <c r="P272" s="1">
        <f>IF(Resorts_World[[#This Row],[Overlay]]="Yes",Resorts_World[[#This Row],[Guarantee]]-Resorts_World[[#This Row],[Prize Pool Collected]],0)</f>
        <v>0</v>
      </c>
      <c r="Q272" t="str">
        <f t="shared" si="23"/>
        <v>No</v>
      </c>
    </row>
    <row r="273" spans="1:17" x14ac:dyDescent="0.25">
      <c r="A273" s="13">
        <v>45078</v>
      </c>
      <c r="B273" s="15" t="s">
        <v>52</v>
      </c>
      <c r="C273" s="15" t="s">
        <v>79</v>
      </c>
      <c r="D273" s="15" t="s">
        <v>20</v>
      </c>
      <c r="E273" s="15" t="s">
        <v>24</v>
      </c>
      <c r="F273" s="16">
        <v>200000</v>
      </c>
      <c r="G273" s="16">
        <v>200</v>
      </c>
      <c r="H273" s="16">
        <v>150</v>
      </c>
      <c r="I273" s="16">
        <v>50</v>
      </c>
      <c r="J273" s="18">
        <f>Resorts_World[[#This Row],[Rake]]/Resorts_World[[#This Row],[Buy In]]</f>
        <v>0.25</v>
      </c>
      <c r="K273" s="3">
        <f t="shared" si="20"/>
        <v>1333.3333333333333</v>
      </c>
      <c r="L273" s="17">
        <v>2347</v>
      </c>
      <c r="M273" s="1">
        <f t="shared" si="21"/>
        <v>352050</v>
      </c>
      <c r="N273" s="1">
        <f>IF(Resorts_World[[#This Row],[Overlay]]="Yes",Resorts_World[[#This Row],[Guarantee]],Resorts_World[[#This Row],[Prize Pool Collected]])</f>
        <v>352050</v>
      </c>
      <c r="O273" s="1">
        <f t="shared" si="22"/>
        <v>117350</v>
      </c>
      <c r="P273" s="1">
        <f>IF(Resorts_World[[#This Row],[Overlay]]="Yes",Resorts_World[[#This Row],[Guarantee]]-Resorts_World[[#This Row],[Prize Pool Collected]],0)</f>
        <v>0</v>
      </c>
      <c r="Q273" t="str">
        <f t="shared" si="23"/>
        <v>No</v>
      </c>
    </row>
    <row r="274" spans="1:17" x14ac:dyDescent="0.25">
      <c r="A274" s="13">
        <v>45079</v>
      </c>
      <c r="B274" s="15" t="s">
        <v>52</v>
      </c>
      <c r="C274" s="15" t="s">
        <v>79</v>
      </c>
      <c r="D274" s="15" t="s">
        <v>20</v>
      </c>
      <c r="E274" s="15" t="s">
        <v>20</v>
      </c>
      <c r="F274" s="16">
        <v>10000</v>
      </c>
      <c r="G274" s="16">
        <v>150</v>
      </c>
      <c r="H274" s="16">
        <v>110</v>
      </c>
      <c r="I274" s="16">
        <v>40</v>
      </c>
      <c r="J274" s="18">
        <f>Resorts_World[[#This Row],[Rake]]/Resorts_World[[#This Row],[Buy In]]</f>
        <v>0.26666666666666666</v>
      </c>
      <c r="K274" s="3">
        <f t="shared" si="20"/>
        <v>90.909090909090907</v>
      </c>
      <c r="L274" s="17">
        <v>122</v>
      </c>
      <c r="M274" s="1">
        <f t="shared" si="21"/>
        <v>13420</v>
      </c>
      <c r="N274" s="1">
        <f>IF(Resorts_World[[#This Row],[Overlay]]="Yes",Resorts_World[[#This Row],[Guarantee]],Resorts_World[[#This Row],[Prize Pool Collected]])</f>
        <v>13420</v>
      </c>
      <c r="O274" s="1">
        <f t="shared" si="22"/>
        <v>4880</v>
      </c>
      <c r="P274" s="1">
        <f>IF(Resorts_World[[#This Row],[Overlay]]="Yes",Resorts_World[[#This Row],[Guarantee]]-Resorts_World[[#This Row],[Prize Pool Collected]],0)</f>
        <v>0</v>
      </c>
      <c r="Q274" t="str">
        <f t="shared" si="23"/>
        <v>No</v>
      </c>
    </row>
    <row r="275" spans="1:17" x14ac:dyDescent="0.25">
      <c r="A275" s="13">
        <v>45080</v>
      </c>
      <c r="B275" s="15" t="s">
        <v>52</v>
      </c>
      <c r="C275" s="15" t="s">
        <v>79</v>
      </c>
      <c r="D275" s="15" t="s">
        <v>20</v>
      </c>
      <c r="E275" s="15" t="s">
        <v>20</v>
      </c>
      <c r="F275" s="16">
        <v>10000</v>
      </c>
      <c r="G275" s="16">
        <v>150</v>
      </c>
      <c r="H275" s="16">
        <v>110</v>
      </c>
      <c r="I275" s="16">
        <v>40</v>
      </c>
      <c r="J275" s="18">
        <f>Resorts_World[[#This Row],[Rake]]/Resorts_World[[#This Row],[Buy In]]</f>
        <v>0.26666666666666666</v>
      </c>
      <c r="K275" s="3">
        <f t="shared" si="20"/>
        <v>90.909090909090907</v>
      </c>
      <c r="L275" s="17">
        <v>137</v>
      </c>
      <c r="M275" s="1">
        <f t="shared" si="21"/>
        <v>15070</v>
      </c>
      <c r="N275" s="1">
        <f>IF(Resorts_World[[#This Row],[Overlay]]="Yes",Resorts_World[[#This Row],[Guarantee]],Resorts_World[[#This Row],[Prize Pool Collected]])</f>
        <v>15070</v>
      </c>
      <c r="O275" s="1">
        <f t="shared" si="22"/>
        <v>5480</v>
      </c>
      <c r="P275" s="1">
        <f>IF(Resorts_World[[#This Row],[Overlay]]="Yes",Resorts_World[[#This Row],[Guarantee]]-Resorts_World[[#This Row],[Prize Pool Collected]],0)</f>
        <v>0</v>
      </c>
      <c r="Q275" t="str">
        <f t="shared" si="23"/>
        <v>No</v>
      </c>
    </row>
    <row r="276" spans="1:17" x14ac:dyDescent="0.25">
      <c r="A276" s="13">
        <v>45081</v>
      </c>
      <c r="B276" s="15" t="s">
        <v>52</v>
      </c>
      <c r="C276" s="15" t="s">
        <v>79</v>
      </c>
      <c r="D276" s="15" t="s">
        <v>82</v>
      </c>
      <c r="E276" s="15" t="s">
        <v>82</v>
      </c>
      <c r="F276" s="16">
        <v>20000</v>
      </c>
      <c r="G276" s="16">
        <v>300</v>
      </c>
      <c r="H276" s="16">
        <v>240</v>
      </c>
      <c r="I276" s="16">
        <v>60</v>
      </c>
      <c r="J276" s="18">
        <f>Resorts_World[[#This Row],[Rake]]/Resorts_World[[#This Row],[Buy In]]</f>
        <v>0.2</v>
      </c>
      <c r="K276" s="3">
        <f t="shared" si="20"/>
        <v>83.333333333333329</v>
      </c>
      <c r="L276" s="17">
        <v>179</v>
      </c>
      <c r="M276" s="1">
        <f t="shared" si="21"/>
        <v>42960</v>
      </c>
      <c r="N276" s="1">
        <f>IF(Resorts_World[[#This Row],[Overlay]]="Yes",Resorts_World[[#This Row],[Guarantee]],Resorts_World[[#This Row],[Prize Pool Collected]])</f>
        <v>42960</v>
      </c>
      <c r="O276" s="1">
        <f t="shared" si="22"/>
        <v>10740</v>
      </c>
      <c r="P276" s="1">
        <f>IF(Resorts_World[[#This Row],[Overlay]]="Yes",Resorts_World[[#This Row],[Guarantee]]-Resorts_World[[#This Row],[Prize Pool Collected]],0)</f>
        <v>0</v>
      </c>
      <c r="Q276" t="str">
        <f t="shared" si="23"/>
        <v>No</v>
      </c>
    </row>
    <row r="277" spans="1:17" x14ac:dyDescent="0.25">
      <c r="A277" s="13">
        <v>45081</v>
      </c>
      <c r="B277" s="15" t="s">
        <v>52</v>
      </c>
      <c r="C277" s="15" t="s">
        <v>79</v>
      </c>
      <c r="D277" s="15" t="s">
        <v>20</v>
      </c>
      <c r="E277" s="15" t="s">
        <v>20</v>
      </c>
      <c r="F277" s="16">
        <v>25000</v>
      </c>
      <c r="G277" s="16">
        <v>200</v>
      </c>
      <c r="H277" s="16">
        <v>150</v>
      </c>
      <c r="I277" s="16">
        <v>50</v>
      </c>
      <c r="J277" s="18">
        <f>Resorts_World[[#This Row],[Rake]]/Resorts_World[[#This Row],[Buy In]]</f>
        <v>0.25</v>
      </c>
      <c r="K277" s="3">
        <f t="shared" si="20"/>
        <v>166.66666666666666</v>
      </c>
      <c r="L277" s="17">
        <v>262</v>
      </c>
      <c r="M277" s="1">
        <f t="shared" si="21"/>
        <v>39300</v>
      </c>
      <c r="N277" s="1">
        <f>IF(Resorts_World[[#This Row],[Overlay]]="Yes",Resorts_World[[#This Row],[Guarantee]],Resorts_World[[#This Row],[Prize Pool Collected]])</f>
        <v>39300</v>
      </c>
      <c r="O277" s="1">
        <f t="shared" si="22"/>
        <v>13100</v>
      </c>
      <c r="P277" s="1">
        <f>IF(Resorts_World[[#This Row],[Overlay]]="Yes",Resorts_World[[#This Row],[Guarantee]]-Resorts_World[[#This Row],[Prize Pool Collected]],0)</f>
        <v>0</v>
      </c>
      <c r="Q277" t="str">
        <f t="shared" si="23"/>
        <v>No</v>
      </c>
    </row>
    <row r="278" spans="1:17" x14ac:dyDescent="0.25">
      <c r="A278" s="13">
        <v>45081</v>
      </c>
      <c r="B278" s="15" t="s">
        <v>52</v>
      </c>
      <c r="C278" s="15" t="s">
        <v>79</v>
      </c>
      <c r="D278" s="15" t="s">
        <v>20</v>
      </c>
      <c r="E278" s="15" t="s">
        <v>20</v>
      </c>
      <c r="F278" s="16">
        <v>5000</v>
      </c>
      <c r="G278" s="16">
        <v>130</v>
      </c>
      <c r="H278" s="16">
        <v>95</v>
      </c>
      <c r="I278" s="16">
        <v>35</v>
      </c>
      <c r="J278" s="18">
        <f>Resorts_World[[#This Row],[Rake]]/Resorts_World[[#This Row],[Buy In]]</f>
        <v>0.26923076923076922</v>
      </c>
      <c r="K278" s="3">
        <f t="shared" si="20"/>
        <v>52.631578947368418</v>
      </c>
      <c r="L278" s="17">
        <v>65</v>
      </c>
      <c r="M278" s="1">
        <f t="shared" si="21"/>
        <v>6175</v>
      </c>
      <c r="N278" s="1">
        <f>IF(Resorts_World[[#This Row],[Overlay]]="Yes",Resorts_World[[#This Row],[Guarantee]],Resorts_World[[#This Row],[Prize Pool Collected]])</f>
        <v>6175</v>
      </c>
      <c r="O278" s="1">
        <f t="shared" si="22"/>
        <v>2275</v>
      </c>
      <c r="P278" s="1">
        <f>IF(Resorts_World[[#This Row],[Overlay]]="Yes",Resorts_World[[#This Row],[Guarantee]]-Resorts_World[[#This Row],[Prize Pool Collected]],0)</f>
        <v>0</v>
      </c>
      <c r="Q278" t="str">
        <f t="shared" si="23"/>
        <v>No</v>
      </c>
    </row>
    <row r="279" spans="1:17" x14ac:dyDescent="0.25">
      <c r="A279" s="5">
        <v>45093</v>
      </c>
      <c r="B279" t="s">
        <v>125</v>
      </c>
      <c r="C279" t="s">
        <v>126</v>
      </c>
      <c r="D279" t="s">
        <v>136</v>
      </c>
      <c r="E279" t="s">
        <v>44</v>
      </c>
      <c r="F279" s="1">
        <v>100000</v>
      </c>
      <c r="G279" s="1">
        <v>1100</v>
      </c>
      <c r="H279" s="1">
        <v>1000</v>
      </c>
      <c r="I279" s="1">
        <v>100</v>
      </c>
      <c r="J279" s="2">
        <f>Resorts_World[[#This Row],[Rake]]/Resorts_World[[#This Row],[Buy In]]</f>
        <v>9.0909090909090912E-2</v>
      </c>
      <c r="K279" s="3">
        <f t="shared" si="20"/>
        <v>100</v>
      </c>
      <c r="L279" s="4">
        <v>154</v>
      </c>
      <c r="M279" s="1">
        <f t="shared" si="21"/>
        <v>154000</v>
      </c>
      <c r="N279" s="1">
        <f>IF(Resorts_World[[#This Row],[Overlay]]="Yes",Resorts_World[[#This Row],[Guarantee]],Resorts_World[[#This Row],[Prize Pool Collected]])</f>
        <v>154000</v>
      </c>
      <c r="O279" s="1">
        <f t="shared" si="22"/>
        <v>15400</v>
      </c>
      <c r="P279" s="1">
        <f>IF(Resorts_World[[#This Row],[Overlay]]="Yes",Resorts_World[[#This Row],[Guarantee]]-Resorts_World[[#This Row],[Prize Pool Collected]],0)</f>
        <v>0</v>
      </c>
      <c r="Q279" t="str">
        <f t="shared" si="23"/>
        <v>No</v>
      </c>
    </row>
    <row r="280" spans="1:17" x14ac:dyDescent="0.25">
      <c r="A280" s="13">
        <v>45082</v>
      </c>
      <c r="B280" s="15" t="s">
        <v>52</v>
      </c>
      <c r="C280" s="15" t="s">
        <v>79</v>
      </c>
      <c r="D280" s="15" t="s">
        <v>20</v>
      </c>
      <c r="E280" s="15" t="s">
        <v>20</v>
      </c>
      <c r="F280" s="16">
        <v>25000</v>
      </c>
      <c r="G280" s="16">
        <v>200</v>
      </c>
      <c r="H280" s="16">
        <v>150</v>
      </c>
      <c r="I280" s="16">
        <v>50</v>
      </c>
      <c r="J280" s="18">
        <f>Resorts_World[[#This Row],[Rake]]/Resorts_World[[#This Row],[Buy In]]</f>
        <v>0.25</v>
      </c>
      <c r="K280" s="3">
        <f t="shared" si="20"/>
        <v>166.66666666666666</v>
      </c>
      <c r="L280" s="17">
        <v>305</v>
      </c>
      <c r="M280" s="1">
        <f t="shared" si="21"/>
        <v>45750</v>
      </c>
      <c r="N280" s="1">
        <f>IF(Resorts_World[[#This Row],[Overlay]]="Yes",Resorts_World[[#This Row],[Guarantee]],Resorts_World[[#This Row],[Prize Pool Collected]])</f>
        <v>45750</v>
      </c>
      <c r="O280" s="1">
        <f t="shared" si="22"/>
        <v>15250</v>
      </c>
      <c r="P280" s="1">
        <f>IF(Resorts_World[[#This Row],[Overlay]]="Yes",Resorts_World[[#This Row],[Guarantee]]-Resorts_World[[#This Row],[Prize Pool Collected]],0)</f>
        <v>0</v>
      </c>
      <c r="Q280" t="str">
        <f t="shared" si="23"/>
        <v>No</v>
      </c>
    </row>
    <row r="281" spans="1:17" x14ac:dyDescent="0.25">
      <c r="A281" s="13">
        <v>45082</v>
      </c>
      <c r="B281" s="15" t="s">
        <v>52</v>
      </c>
      <c r="C281" s="15" t="s">
        <v>79</v>
      </c>
      <c r="D281" s="15" t="s">
        <v>20</v>
      </c>
      <c r="E281" s="15" t="s">
        <v>20</v>
      </c>
      <c r="F281" s="16">
        <v>5000</v>
      </c>
      <c r="G281" s="16">
        <v>130</v>
      </c>
      <c r="H281" s="16">
        <v>95</v>
      </c>
      <c r="I281" s="16">
        <v>35</v>
      </c>
      <c r="J281" s="18">
        <f>Resorts_World[[#This Row],[Rake]]/Resorts_World[[#This Row],[Buy In]]</f>
        <v>0.26923076923076922</v>
      </c>
      <c r="K281" s="3">
        <f t="shared" si="20"/>
        <v>52.631578947368418</v>
      </c>
      <c r="L281" s="17">
        <v>64</v>
      </c>
      <c r="M281" s="1">
        <f t="shared" si="21"/>
        <v>6080</v>
      </c>
      <c r="N281" s="1">
        <f>IF(Resorts_World[[#This Row],[Overlay]]="Yes",Resorts_World[[#This Row],[Guarantee]],Resorts_World[[#This Row],[Prize Pool Collected]])</f>
        <v>6080</v>
      </c>
      <c r="O281" s="1">
        <f t="shared" si="22"/>
        <v>2240</v>
      </c>
      <c r="P281" s="1">
        <f>IF(Resorts_World[[#This Row],[Overlay]]="Yes",Resorts_World[[#This Row],[Guarantee]]-Resorts_World[[#This Row],[Prize Pool Collected]],0)</f>
        <v>0</v>
      </c>
      <c r="Q281" t="str">
        <f t="shared" si="23"/>
        <v>No</v>
      </c>
    </row>
    <row r="282" spans="1:17" x14ac:dyDescent="0.25">
      <c r="A282" s="13">
        <v>45083</v>
      </c>
      <c r="B282" s="15" t="s">
        <v>52</v>
      </c>
      <c r="C282" s="15" t="s">
        <v>79</v>
      </c>
      <c r="D282" s="15" t="s">
        <v>60</v>
      </c>
      <c r="E282" s="15" t="s">
        <v>61</v>
      </c>
      <c r="F282" s="16">
        <v>5000</v>
      </c>
      <c r="G282" s="16">
        <v>200</v>
      </c>
      <c r="H282" s="16">
        <v>150</v>
      </c>
      <c r="I282" s="16">
        <v>50</v>
      </c>
      <c r="J282" s="18">
        <f>Resorts_World[[#This Row],[Rake]]/Resorts_World[[#This Row],[Buy In]]</f>
        <v>0.25</v>
      </c>
      <c r="K282" s="3">
        <f t="shared" si="20"/>
        <v>33.333333333333336</v>
      </c>
      <c r="L282" s="17">
        <v>109</v>
      </c>
      <c r="M282" s="1">
        <f t="shared" si="21"/>
        <v>16350</v>
      </c>
      <c r="N282" s="1">
        <f>IF(Resorts_World[[#This Row],[Overlay]]="Yes",Resorts_World[[#This Row],[Guarantee]],Resorts_World[[#This Row],[Prize Pool Collected]])</f>
        <v>16350</v>
      </c>
      <c r="O282" s="1">
        <f t="shared" si="22"/>
        <v>5450</v>
      </c>
      <c r="P282" s="1">
        <f>IF(Resorts_World[[#This Row],[Overlay]]="Yes",Resorts_World[[#This Row],[Guarantee]]-Resorts_World[[#This Row],[Prize Pool Collected]],0)</f>
        <v>0</v>
      </c>
      <c r="Q282" t="str">
        <f t="shared" si="23"/>
        <v>No</v>
      </c>
    </row>
    <row r="283" spans="1:17" x14ac:dyDescent="0.25">
      <c r="A283" s="13">
        <v>45083</v>
      </c>
      <c r="B283" s="15" t="s">
        <v>52</v>
      </c>
      <c r="C283" s="15" t="s">
        <v>79</v>
      </c>
      <c r="D283" s="15" t="s">
        <v>20</v>
      </c>
      <c r="E283" s="15" t="s">
        <v>20</v>
      </c>
      <c r="F283" s="16">
        <v>25000</v>
      </c>
      <c r="G283" s="16">
        <v>200</v>
      </c>
      <c r="H283" s="16">
        <v>150</v>
      </c>
      <c r="I283" s="16">
        <v>50</v>
      </c>
      <c r="J283" s="18">
        <f>Resorts_World[[#This Row],[Rake]]/Resorts_World[[#This Row],[Buy In]]</f>
        <v>0.25</v>
      </c>
      <c r="K283" s="3">
        <f t="shared" si="20"/>
        <v>166.66666666666666</v>
      </c>
      <c r="L283" s="17">
        <v>277</v>
      </c>
      <c r="M283" s="1">
        <f t="shared" si="21"/>
        <v>41550</v>
      </c>
      <c r="N283" s="1">
        <f>IF(Resorts_World[[#This Row],[Overlay]]="Yes",Resorts_World[[#This Row],[Guarantee]],Resorts_World[[#This Row],[Prize Pool Collected]])</f>
        <v>41550</v>
      </c>
      <c r="O283" s="1">
        <f t="shared" si="22"/>
        <v>13850</v>
      </c>
      <c r="P283" s="1">
        <f>IF(Resorts_World[[#This Row],[Overlay]]="Yes",Resorts_World[[#This Row],[Guarantee]]-Resorts_World[[#This Row],[Prize Pool Collected]],0)</f>
        <v>0</v>
      </c>
      <c r="Q283" t="str">
        <f t="shared" si="23"/>
        <v>No</v>
      </c>
    </row>
    <row r="284" spans="1:17" x14ac:dyDescent="0.25">
      <c r="A284" s="5">
        <v>45071</v>
      </c>
      <c r="B284" t="s">
        <v>209</v>
      </c>
      <c r="C284" t="s">
        <v>233</v>
      </c>
      <c r="D284" t="s">
        <v>44</v>
      </c>
      <c r="E284" t="s">
        <v>44</v>
      </c>
      <c r="F284" s="1">
        <v>50000</v>
      </c>
      <c r="G284" s="1">
        <v>1100</v>
      </c>
      <c r="H284" s="1">
        <v>970</v>
      </c>
      <c r="I284" s="1">
        <v>130</v>
      </c>
      <c r="J284" s="2">
        <f>Resorts_World[[#This Row],[Rake]]/Resorts_World[[#This Row],[Buy In]]</f>
        <v>0.11818181818181818</v>
      </c>
      <c r="K284" s="3">
        <f t="shared" si="20"/>
        <v>51.546391752577321</v>
      </c>
      <c r="L284" s="4">
        <v>142</v>
      </c>
      <c r="M284" s="1">
        <f t="shared" si="21"/>
        <v>137740</v>
      </c>
      <c r="N284" s="1">
        <f>IF(Resorts_World[[#This Row],[Overlay]]="Yes",Resorts_World[[#This Row],[Guarantee]],Resorts_World[[#This Row],[Prize Pool Collected]])</f>
        <v>137740</v>
      </c>
      <c r="O284" s="1">
        <f t="shared" si="22"/>
        <v>18460</v>
      </c>
      <c r="P284" s="1">
        <f>IF(Resorts_World[[#This Row],[Overlay]]="Yes",Resorts_World[[#This Row],[Guarantee]]-Resorts_World[[#This Row],[Prize Pool Collected]],0)</f>
        <v>0</v>
      </c>
      <c r="Q284" t="str">
        <f t="shared" si="23"/>
        <v>No</v>
      </c>
    </row>
    <row r="285" spans="1:17" x14ac:dyDescent="0.25">
      <c r="A285" s="13">
        <v>45083</v>
      </c>
      <c r="B285" s="15" t="s">
        <v>52</v>
      </c>
      <c r="C285" s="15" t="s">
        <v>79</v>
      </c>
      <c r="D285" s="15" t="s">
        <v>20</v>
      </c>
      <c r="E285" s="15" t="s">
        <v>20</v>
      </c>
      <c r="F285" s="16">
        <v>5000</v>
      </c>
      <c r="G285" s="16">
        <v>130</v>
      </c>
      <c r="H285" s="16">
        <v>95</v>
      </c>
      <c r="I285" s="16">
        <v>35</v>
      </c>
      <c r="J285" s="18">
        <f>Resorts_World[[#This Row],[Rake]]/Resorts_World[[#This Row],[Buy In]]</f>
        <v>0.26923076923076922</v>
      </c>
      <c r="K285" s="3">
        <f t="shared" si="20"/>
        <v>52.631578947368418</v>
      </c>
      <c r="L285" s="17">
        <v>70</v>
      </c>
      <c r="M285" s="1">
        <f t="shared" si="21"/>
        <v>6650</v>
      </c>
      <c r="N285" s="1">
        <f>IF(Resorts_World[[#This Row],[Overlay]]="Yes",Resorts_World[[#This Row],[Guarantee]],Resorts_World[[#This Row],[Prize Pool Collected]])</f>
        <v>6650</v>
      </c>
      <c r="O285" s="1">
        <f t="shared" si="22"/>
        <v>2450</v>
      </c>
      <c r="P285" s="1">
        <f>IF(Resorts_World[[#This Row],[Overlay]]="Yes",Resorts_World[[#This Row],[Guarantee]]-Resorts_World[[#This Row],[Prize Pool Collected]],0)</f>
        <v>0</v>
      </c>
      <c r="Q285" t="str">
        <f t="shared" si="23"/>
        <v>No</v>
      </c>
    </row>
    <row r="286" spans="1:17" x14ac:dyDescent="0.25">
      <c r="A286" s="13">
        <v>45084</v>
      </c>
      <c r="B286" s="15" t="s">
        <v>52</v>
      </c>
      <c r="C286" s="15" t="s">
        <v>79</v>
      </c>
      <c r="D286" s="15" t="s">
        <v>32</v>
      </c>
      <c r="E286" s="15" t="s">
        <v>32</v>
      </c>
      <c r="F286" s="16">
        <v>10000</v>
      </c>
      <c r="G286" s="16">
        <v>300</v>
      </c>
      <c r="H286" s="16">
        <v>240</v>
      </c>
      <c r="I286" s="16">
        <v>60</v>
      </c>
      <c r="J286" s="18">
        <f>Resorts_World[[#This Row],[Rake]]/Resorts_World[[#This Row],[Buy In]]</f>
        <v>0.2</v>
      </c>
      <c r="K286" s="3">
        <f t="shared" si="20"/>
        <v>41.666666666666664</v>
      </c>
      <c r="L286" s="17">
        <v>91</v>
      </c>
      <c r="M286" s="1">
        <f t="shared" si="21"/>
        <v>21840</v>
      </c>
      <c r="N286" s="1">
        <f>IF(Resorts_World[[#This Row],[Overlay]]="Yes",Resorts_World[[#This Row],[Guarantee]],Resorts_World[[#This Row],[Prize Pool Collected]])</f>
        <v>21840</v>
      </c>
      <c r="O286" s="1">
        <f t="shared" si="22"/>
        <v>5460</v>
      </c>
      <c r="P286" s="1">
        <f>IF(Resorts_World[[#This Row],[Overlay]]="Yes",Resorts_World[[#This Row],[Guarantee]]-Resorts_World[[#This Row],[Prize Pool Collected]],0)</f>
        <v>0</v>
      </c>
      <c r="Q286" t="str">
        <f t="shared" si="23"/>
        <v>No</v>
      </c>
    </row>
    <row r="287" spans="1:17" x14ac:dyDescent="0.25">
      <c r="A287" s="13">
        <v>45084</v>
      </c>
      <c r="B287" s="15" t="s">
        <v>52</v>
      </c>
      <c r="C287" s="15" t="s">
        <v>79</v>
      </c>
      <c r="D287" s="15" t="s">
        <v>20</v>
      </c>
      <c r="E287" s="15" t="s">
        <v>20</v>
      </c>
      <c r="F287" s="16">
        <v>25000</v>
      </c>
      <c r="G287" s="16">
        <v>200</v>
      </c>
      <c r="H287" s="16">
        <v>150</v>
      </c>
      <c r="I287" s="16">
        <v>50</v>
      </c>
      <c r="J287" s="18">
        <f>Resorts_World[[#This Row],[Rake]]/Resorts_World[[#This Row],[Buy In]]</f>
        <v>0.25</v>
      </c>
      <c r="K287" s="3">
        <f t="shared" si="20"/>
        <v>166.66666666666666</v>
      </c>
      <c r="L287" s="17">
        <v>209</v>
      </c>
      <c r="M287" s="1">
        <f t="shared" si="21"/>
        <v>31350</v>
      </c>
      <c r="N287" s="1">
        <f>IF(Resorts_World[[#This Row],[Overlay]]="Yes",Resorts_World[[#This Row],[Guarantee]],Resorts_World[[#This Row],[Prize Pool Collected]])</f>
        <v>31350</v>
      </c>
      <c r="O287" s="1">
        <f t="shared" si="22"/>
        <v>10450</v>
      </c>
      <c r="P287" s="1">
        <f>IF(Resorts_World[[#This Row],[Overlay]]="Yes",Resorts_World[[#This Row],[Guarantee]]-Resorts_World[[#This Row],[Prize Pool Collected]],0)</f>
        <v>0</v>
      </c>
      <c r="Q287" t="str">
        <f t="shared" si="23"/>
        <v>No</v>
      </c>
    </row>
    <row r="288" spans="1:17" x14ac:dyDescent="0.25">
      <c r="A288" s="5">
        <v>45112</v>
      </c>
      <c r="B288" t="s">
        <v>29</v>
      </c>
      <c r="C288" t="s">
        <v>46</v>
      </c>
      <c r="D288" t="s">
        <v>44</v>
      </c>
      <c r="E288" t="s">
        <v>44</v>
      </c>
      <c r="F288" s="1">
        <v>125000</v>
      </c>
      <c r="G288" s="1">
        <v>1600</v>
      </c>
      <c r="H288" s="1">
        <v>1440</v>
      </c>
      <c r="I288" s="1">
        <v>160</v>
      </c>
      <c r="J288" s="2">
        <f>I288/G288</f>
        <v>0.1</v>
      </c>
      <c r="K288" s="3">
        <f t="shared" si="20"/>
        <v>86.805555555555557</v>
      </c>
      <c r="L288" s="4">
        <v>127</v>
      </c>
      <c r="M288" s="1">
        <f t="shared" si="21"/>
        <v>182880</v>
      </c>
      <c r="N288" s="1">
        <f>IF(Resorts_World[[#This Row],[Overlay]]="Yes",Resorts_World[[#This Row],[Guarantee]],Resorts_World[[#This Row],[Prize Pool Collected]])</f>
        <v>182880</v>
      </c>
      <c r="O288" s="1">
        <f t="shared" si="22"/>
        <v>20320</v>
      </c>
      <c r="P288" s="1">
        <f>IF(Resorts_World[[#This Row],[Overlay]]="Yes",Resorts_World[[#This Row],[Guarantee]]-Resorts_World[[#This Row],[Prize Pool Collected]],0)</f>
        <v>0</v>
      </c>
      <c r="Q288" t="str">
        <f t="shared" si="23"/>
        <v>No</v>
      </c>
    </row>
    <row r="289" spans="1:17" x14ac:dyDescent="0.25">
      <c r="A289" s="13">
        <v>45084</v>
      </c>
      <c r="B289" s="15" t="s">
        <v>52</v>
      </c>
      <c r="C289" s="15" t="s">
        <v>79</v>
      </c>
      <c r="D289" s="15" t="s">
        <v>20</v>
      </c>
      <c r="E289" s="15" t="s">
        <v>20</v>
      </c>
      <c r="F289" s="16">
        <v>5000</v>
      </c>
      <c r="G289" s="16">
        <v>130</v>
      </c>
      <c r="H289" s="16">
        <v>95</v>
      </c>
      <c r="I289" s="16">
        <v>35</v>
      </c>
      <c r="J289" s="18">
        <f>Resorts_World[[#This Row],[Rake]]/Resorts_World[[#This Row],[Buy In]]</f>
        <v>0.26923076923076922</v>
      </c>
      <c r="K289" s="3">
        <f t="shared" si="20"/>
        <v>52.631578947368418</v>
      </c>
      <c r="L289" s="17">
        <v>61</v>
      </c>
      <c r="M289" s="1">
        <f t="shared" si="21"/>
        <v>5795</v>
      </c>
      <c r="N289" s="1">
        <f>IF(Resorts_World[[#This Row],[Overlay]]="Yes",Resorts_World[[#This Row],[Guarantee]],Resorts_World[[#This Row],[Prize Pool Collected]])</f>
        <v>5795</v>
      </c>
      <c r="O289" s="1">
        <f t="shared" si="22"/>
        <v>2135</v>
      </c>
      <c r="P289" s="1">
        <f>IF(Resorts_World[[#This Row],[Overlay]]="Yes",Resorts_World[[#This Row],[Guarantee]]-Resorts_World[[#This Row],[Prize Pool Collected]],0)</f>
        <v>0</v>
      </c>
      <c r="Q289" t="str">
        <f t="shared" si="23"/>
        <v>No</v>
      </c>
    </row>
    <row r="290" spans="1:17" x14ac:dyDescent="0.25">
      <c r="A290" s="13">
        <v>45085</v>
      </c>
      <c r="B290" s="15" t="s">
        <v>52</v>
      </c>
      <c r="C290" s="15" t="s">
        <v>79</v>
      </c>
      <c r="D290" s="15" t="s">
        <v>83</v>
      </c>
      <c r="E290" s="15" t="s">
        <v>83</v>
      </c>
      <c r="F290" s="16">
        <v>10000</v>
      </c>
      <c r="G290" s="16">
        <v>300</v>
      </c>
      <c r="H290" s="16">
        <v>240</v>
      </c>
      <c r="I290" s="16">
        <v>60</v>
      </c>
      <c r="J290" s="18">
        <f>Resorts_World[[#This Row],[Rake]]/Resorts_World[[#This Row],[Buy In]]</f>
        <v>0.2</v>
      </c>
      <c r="K290" s="3">
        <f t="shared" si="20"/>
        <v>41.666666666666664</v>
      </c>
      <c r="L290" s="17">
        <v>59</v>
      </c>
      <c r="M290" s="1">
        <f t="shared" si="21"/>
        <v>14160</v>
      </c>
      <c r="N290" s="1">
        <f>IF(Resorts_World[[#This Row],[Overlay]]="Yes",Resorts_World[[#This Row],[Guarantee]],Resorts_World[[#This Row],[Prize Pool Collected]])</f>
        <v>14160</v>
      </c>
      <c r="O290" s="1">
        <f t="shared" si="22"/>
        <v>3540</v>
      </c>
      <c r="P290" s="1">
        <f>IF(Resorts_World[[#This Row],[Overlay]]="Yes",Resorts_World[[#This Row],[Guarantee]]-Resorts_World[[#This Row],[Prize Pool Collected]],0)</f>
        <v>0</v>
      </c>
      <c r="Q290" t="str">
        <f t="shared" si="23"/>
        <v>No</v>
      </c>
    </row>
    <row r="291" spans="1:17" x14ac:dyDescent="0.25">
      <c r="A291" s="13">
        <v>45085</v>
      </c>
      <c r="B291" s="15" t="s">
        <v>52</v>
      </c>
      <c r="C291" s="15" t="s">
        <v>79</v>
      </c>
      <c r="D291" s="15" t="s">
        <v>84</v>
      </c>
      <c r="E291" s="15" t="s">
        <v>84</v>
      </c>
      <c r="F291" s="16">
        <v>200000</v>
      </c>
      <c r="G291" s="16">
        <v>200</v>
      </c>
      <c r="H291" s="16">
        <v>150</v>
      </c>
      <c r="I291" s="16">
        <v>50</v>
      </c>
      <c r="J291" s="18">
        <f>Resorts_World[[#This Row],[Rake]]/Resorts_World[[#This Row],[Buy In]]</f>
        <v>0.25</v>
      </c>
      <c r="K291" s="3">
        <f t="shared" si="20"/>
        <v>1333.3333333333333</v>
      </c>
      <c r="L291" s="17">
        <v>1784</v>
      </c>
      <c r="M291" s="1">
        <f t="shared" si="21"/>
        <v>267600</v>
      </c>
      <c r="N291" s="1">
        <f>IF(Resorts_World[[#This Row],[Overlay]]="Yes",Resorts_World[[#This Row],[Guarantee]],Resorts_World[[#This Row],[Prize Pool Collected]])</f>
        <v>267600</v>
      </c>
      <c r="O291" s="1">
        <f t="shared" si="22"/>
        <v>89200</v>
      </c>
      <c r="P291" s="1">
        <f>IF(Resorts_World[[#This Row],[Overlay]]="Yes",Resorts_World[[#This Row],[Guarantee]]-Resorts_World[[#This Row],[Prize Pool Collected]],0)</f>
        <v>0</v>
      </c>
      <c r="Q291" t="str">
        <f t="shared" si="23"/>
        <v>No</v>
      </c>
    </row>
    <row r="292" spans="1:17" x14ac:dyDescent="0.25">
      <c r="A292" s="13">
        <v>45088</v>
      </c>
      <c r="B292" s="15" t="s">
        <v>52</v>
      </c>
      <c r="C292" s="15" t="s">
        <v>79</v>
      </c>
      <c r="D292" s="15" t="s">
        <v>20</v>
      </c>
      <c r="E292" s="15" t="s">
        <v>20</v>
      </c>
      <c r="F292" s="16">
        <v>25000</v>
      </c>
      <c r="G292" s="16">
        <v>200</v>
      </c>
      <c r="H292" s="16">
        <v>150</v>
      </c>
      <c r="I292" s="16">
        <v>50</v>
      </c>
      <c r="J292" s="18">
        <f>Resorts_World[[#This Row],[Rake]]/Resorts_World[[#This Row],[Buy In]]</f>
        <v>0.25</v>
      </c>
      <c r="K292" s="3">
        <f t="shared" si="20"/>
        <v>166.66666666666666</v>
      </c>
      <c r="L292" s="17">
        <v>255</v>
      </c>
      <c r="M292" s="1">
        <f t="shared" si="21"/>
        <v>38250</v>
      </c>
      <c r="N292" s="1">
        <f>IF(Resorts_World[[#This Row],[Overlay]]="Yes",Resorts_World[[#This Row],[Guarantee]],Resorts_World[[#This Row],[Prize Pool Collected]])</f>
        <v>38250</v>
      </c>
      <c r="O292" s="1">
        <f t="shared" si="22"/>
        <v>12750</v>
      </c>
      <c r="P292" s="1">
        <f>IF(Resorts_World[[#This Row],[Overlay]]="Yes",Resorts_World[[#This Row],[Guarantee]]-Resorts_World[[#This Row],[Prize Pool Collected]],0)</f>
        <v>0</v>
      </c>
      <c r="Q292" t="str">
        <f t="shared" si="23"/>
        <v>No</v>
      </c>
    </row>
    <row r="293" spans="1:17" x14ac:dyDescent="0.25">
      <c r="A293" s="13">
        <v>45088</v>
      </c>
      <c r="B293" s="15" t="s">
        <v>52</v>
      </c>
      <c r="C293" s="15" t="s">
        <v>79</v>
      </c>
      <c r="D293" s="15" t="s">
        <v>65</v>
      </c>
      <c r="E293" s="15" t="s">
        <v>66</v>
      </c>
      <c r="F293" s="16">
        <v>10000</v>
      </c>
      <c r="G293" s="16">
        <v>300</v>
      </c>
      <c r="H293" s="16">
        <v>250</v>
      </c>
      <c r="I293" s="16">
        <v>50</v>
      </c>
      <c r="J293" s="18">
        <f>Resorts_World[[#This Row],[Rake]]/Resorts_World[[#This Row],[Buy In]]</f>
        <v>0.16666666666666666</v>
      </c>
      <c r="K293" s="3">
        <f t="shared" si="20"/>
        <v>40</v>
      </c>
      <c r="L293" s="17">
        <v>132</v>
      </c>
      <c r="M293" s="1">
        <f t="shared" si="21"/>
        <v>33000</v>
      </c>
      <c r="N293" s="1">
        <f>IF(Resorts_World[[#This Row],[Overlay]]="Yes",Resorts_World[[#This Row],[Guarantee]],Resorts_World[[#This Row],[Prize Pool Collected]])</f>
        <v>33000</v>
      </c>
      <c r="O293" s="1">
        <f t="shared" si="22"/>
        <v>6600</v>
      </c>
      <c r="P293" s="1">
        <f>IF(Resorts_World[[#This Row],[Overlay]]="Yes",Resorts_World[[#This Row],[Guarantee]]-Resorts_World[[#This Row],[Prize Pool Collected]],0)</f>
        <v>0</v>
      </c>
      <c r="Q293" t="str">
        <f t="shared" si="23"/>
        <v>No</v>
      </c>
    </row>
    <row r="294" spans="1:17" x14ac:dyDescent="0.25">
      <c r="A294" s="13">
        <v>45088</v>
      </c>
      <c r="B294" s="15" t="s">
        <v>52</v>
      </c>
      <c r="C294" s="15" t="s">
        <v>79</v>
      </c>
      <c r="D294" s="15" t="s">
        <v>20</v>
      </c>
      <c r="E294" s="15" t="s">
        <v>20</v>
      </c>
      <c r="F294" s="16">
        <v>10000</v>
      </c>
      <c r="G294" s="16">
        <v>130</v>
      </c>
      <c r="H294" s="16">
        <v>90</v>
      </c>
      <c r="I294" s="16">
        <v>40</v>
      </c>
      <c r="J294" s="18">
        <f>Resorts_World[[#This Row],[Rake]]/Resorts_World[[#This Row],[Buy In]]</f>
        <v>0.30769230769230771</v>
      </c>
      <c r="K294" s="3">
        <f t="shared" si="20"/>
        <v>111.11111111111111</v>
      </c>
      <c r="L294" s="17">
        <v>333</v>
      </c>
      <c r="M294" s="1">
        <f t="shared" si="21"/>
        <v>29970</v>
      </c>
      <c r="N294" s="1">
        <f>IF(Resorts_World[[#This Row],[Overlay]]="Yes",Resorts_World[[#This Row],[Guarantee]],Resorts_World[[#This Row],[Prize Pool Collected]])</f>
        <v>29970</v>
      </c>
      <c r="O294" s="1">
        <f t="shared" si="22"/>
        <v>13320</v>
      </c>
      <c r="P294" s="1">
        <f>IF(Resorts_World[[#This Row],[Overlay]]="Yes",Resorts_World[[#This Row],[Guarantee]]-Resorts_World[[#This Row],[Prize Pool Collected]],0)</f>
        <v>0</v>
      </c>
      <c r="Q294" t="str">
        <f t="shared" si="23"/>
        <v>No</v>
      </c>
    </row>
    <row r="295" spans="1:17" x14ac:dyDescent="0.25">
      <c r="A295" s="13">
        <v>45089</v>
      </c>
      <c r="B295" s="15" t="s">
        <v>52</v>
      </c>
      <c r="C295" s="15" t="s">
        <v>79</v>
      </c>
      <c r="D295" s="15" t="s">
        <v>67</v>
      </c>
      <c r="E295" s="15" t="s">
        <v>68</v>
      </c>
      <c r="F295" s="16">
        <v>5000</v>
      </c>
      <c r="G295" s="16">
        <v>130</v>
      </c>
      <c r="H295" s="16">
        <v>90</v>
      </c>
      <c r="I295" s="16">
        <v>40</v>
      </c>
      <c r="J295" s="18">
        <f>Resorts_World[[#This Row],[Rake]]/Resorts_World[[#This Row],[Buy In]]</f>
        <v>0.30769230769230771</v>
      </c>
      <c r="K295" s="3">
        <f t="shared" si="20"/>
        <v>55.555555555555557</v>
      </c>
      <c r="L295" s="17">
        <v>298</v>
      </c>
      <c r="M295" s="1">
        <f t="shared" si="21"/>
        <v>26820</v>
      </c>
      <c r="N295" s="1">
        <f>IF(Resorts_World[[#This Row],[Overlay]]="Yes",Resorts_World[[#This Row],[Guarantee]],Resorts_World[[#This Row],[Prize Pool Collected]])</f>
        <v>26820</v>
      </c>
      <c r="O295" s="1">
        <f t="shared" si="22"/>
        <v>11920</v>
      </c>
      <c r="P295" s="1">
        <f>IF(Resorts_World[[#This Row],[Overlay]]="Yes",Resorts_World[[#This Row],[Guarantee]]-Resorts_World[[#This Row],[Prize Pool Collected]],0)</f>
        <v>0</v>
      </c>
      <c r="Q295" t="str">
        <f t="shared" si="23"/>
        <v>No</v>
      </c>
    </row>
    <row r="296" spans="1:17" x14ac:dyDescent="0.25">
      <c r="A296" s="13">
        <v>45090</v>
      </c>
      <c r="B296" s="15" t="s">
        <v>52</v>
      </c>
      <c r="C296" s="15" t="s">
        <v>79</v>
      </c>
      <c r="D296" s="15" t="s">
        <v>20</v>
      </c>
      <c r="E296" s="15" t="s">
        <v>20</v>
      </c>
      <c r="F296" s="16">
        <v>25000</v>
      </c>
      <c r="G296" s="16">
        <v>200</v>
      </c>
      <c r="H296" s="16">
        <v>150</v>
      </c>
      <c r="I296" s="16">
        <v>50</v>
      </c>
      <c r="J296" s="18">
        <f>Resorts_World[[#This Row],[Rake]]/Resorts_World[[#This Row],[Buy In]]</f>
        <v>0.25</v>
      </c>
      <c r="K296" s="3">
        <f t="shared" si="20"/>
        <v>166.66666666666666</v>
      </c>
      <c r="L296" s="17">
        <v>281</v>
      </c>
      <c r="M296" s="1">
        <f t="shared" si="21"/>
        <v>42150</v>
      </c>
      <c r="N296" s="1">
        <f>IF(Resorts_World[[#This Row],[Overlay]]="Yes",Resorts_World[[#This Row],[Guarantee]],Resorts_World[[#This Row],[Prize Pool Collected]])</f>
        <v>42150</v>
      </c>
      <c r="O296" s="1">
        <f t="shared" si="22"/>
        <v>14050</v>
      </c>
      <c r="P296" s="1">
        <f>IF(Resorts_World[[#This Row],[Overlay]]="Yes",Resorts_World[[#This Row],[Guarantee]]-Resorts_World[[#This Row],[Prize Pool Collected]],0)</f>
        <v>0</v>
      </c>
      <c r="Q296" t="str">
        <f t="shared" si="23"/>
        <v>No</v>
      </c>
    </row>
    <row r="297" spans="1:17" x14ac:dyDescent="0.25">
      <c r="A297" s="13">
        <v>45090</v>
      </c>
      <c r="B297" s="15" t="s">
        <v>52</v>
      </c>
      <c r="C297" s="15" t="s">
        <v>79</v>
      </c>
      <c r="D297" s="15" t="s">
        <v>70</v>
      </c>
      <c r="E297" s="15" t="s">
        <v>70</v>
      </c>
      <c r="F297" s="16">
        <v>10000</v>
      </c>
      <c r="G297" s="16">
        <v>200</v>
      </c>
      <c r="H297" s="16">
        <v>150</v>
      </c>
      <c r="I297" s="16">
        <v>50</v>
      </c>
      <c r="J297" s="18">
        <f>Resorts_World[[#This Row],[Rake]]/Resorts_World[[#This Row],[Buy In]]</f>
        <v>0.25</v>
      </c>
      <c r="K297" s="3">
        <f t="shared" si="20"/>
        <v>66.666666666666671</v>
      </c>
      <c r="L297" s="17">
        <v>192</v>
      </c>
      <c r="M297" s="1">
        <f t="shared" si="21"/>
        <v>28800</v>
      </c>
      <c r="N297" s="1">
        <f>IF(Resorts_World[[#This Row],[Overlay]]="Yes",Resorts_World[[#This Row],[Guarantee]],Resorts_World[[#This Row],[Prize Pool Collected]])</f>
        <v>28800</v>
      </c>
      <c r="O297" s="1">
        <f t="shared" si="22"/>
        <v>9600</v>
      </c>
      <c r="P297" s="1">
        <f>IF(Resorts_World[[#This Row],[Overlay]]="Yes",Resorts_World[[#This Row],[Guarantee]]-Resorts_World[[#This Row],[Prize Pool Collected]],0)</f>
        <v>0</v>
      </c>
      <c r="Q297" t="str">
        <f t="shared" si="23"/>
        <v>No</v>
      </c>
    </row>
    <row r="298" spans="1:17" x14ac:dyDescent="0.25">
      <c r="A298" s="13">
        <v>45091</v>
      </c>
      <c r="B298" s="15" t="s">
        <v>52</v>
      </c>
      <c r="C298" s="15" t="s">
        <v>79</v>
      </c>
      <c r="D298" s="15" t="s">
        <v>20</v>
      </c>
      <c r="E298" s="15" t="s">
        <v>20</v>
      </c>
      <c r="F298" s="16">
        <v>50000</v>
      </c>
      <c r="G298" s="16">
        <v>400</v>
      </c>
      <c r="H298" s="16">
        <v>330</v>
      </c>
      <c r="I298" s="16">
        <v>70</v>
      </c>
      <c r="J298" s="18">
        <f>Resorts_World[[#This Row],[Rake]]/Resorts_World[[#This Row],[Buy In]]</f>
        <v>0.17499999999999999</v>
      </c>
      <c r="K298" s="3">
        <f t="shared" si="20"/>
        <v>151.5151515151515</v>
      </c>
      <c r="L298" s="17">
        <v>168</v>
      </c>
      <c r="M298" s="1">
        <f t="shared" si="21"/>
        <v>55440</v>
      </c>
      <c r="N298" s="1">
        <f>IF(Resorts_World[[#This Row],[Overlay]]="Yes",Resorts_World[[#This Row],[Guarantee]],Resorts_World[[#This Row],[Prize Pool Collected]])</f>
        <v>55440</v>
      </c>
      <c r="O298" s="1">
        <f t="shared" si="22"/>
        <v>11760</v>
      </c>
      <c r="P298" s="1">
        <f>IF(Resorts_World[[#This Row],[Overlay]]="Yes",Resorts_World[[#This Row],[Guarantee]]-Resorts_World[[#This Row],[Prize Pool Collected]],0)</f>
        <v>0</v>
      </c>
      <c r="Q298" t="str">
        <f t="shared" si="23"/>
        <v>No</v>
      </c>
    </row>
    <row r="299" spans="1:17" x14ac:dyDescent="0.25">
      <c r="A299" s="13">
        <v>45091</v>
      </c>
      <c r="B299" s="15" t="s">
        <v>52</v>
      </c>
      <c r="C299" s="15" t="s">
        <v>79</v>
      </c>
      <c r="D299" s="15" t="s">
        <v>20</v>
      </c>
      <c r="E299" s="15" t="s">
        <v>20</v>
      </c>
      <c r="F299" s="16">
        <v>5000</v>
      </c>
      <c r="G299" s="16">
        <v>130</v>
      </c>
      <c r="H299" s="16">
        <v>95</v>
      </c>
      <c r="I299" s="16">
        <v>35</v>
      </c>
      <c r="J299" s="18">
        <f>Resorts_World[[#This Row],[Rake]]/Resorts_World[[#This Row],[Buy In]]</f>
        <v>0.26923076923076922</v>
      </c>
      <c r="K299" s="3">
        <f t="shared" si="20"/>
        <v>52.631578947368418</v>
      </c>
      <c r="L299" s="17">
        <v>140</v>
      </c>
      <c r="M299" s="1">
        <f t="shared" si="21"/>
        <v>13300</v>
      </c>
      <c r="N299" s="1">
        <f>IF(Resorts_World[[#This Row],[Overlay]]="Yes",Resorts_World[[#This Row],[Guarantee]],Resorts_World[[#This Row],[Prize Pool Collected]])</f>
        <v>13300</v>
      </c>
      <c r="O299" s="1">
        <f t="shared" si="22"/>
        <v>4900</v>
      </c>
      <c r="P299" s="1">
        <f>IF(Resorts_World[[#This Row],[Overlay]]="Yes",Resorts_World[[#This Row],[Guarantee]]-Resorts_World[[#This Row],[Prize Pool Collected]],0)</f>
        <v>0</v>
      </c>
      <c r="Q299" t="str">
        <f t="shared" si="23"/>
        <v>No</v>
      </c>
    </row>
    <row r="300" spans="1:17" x14ac:dyDescent="0.25">
      <c r="A300" s="13">
        <v>45092</v>
      </c>
      <c r="B300" s="15" t="s">
        <v>52</v>
      </c>
      <c r="C300" s="15" t="s">
        <v>79</v>
      </c>
      <c r="D300" s="15" t="s">
        <v>85</v>
      </c>
      <c r="E300" s="15" t="s">
        <v>74</v>
      </c>
      <c r="F300" s="16"/>
      <c r="G300" s="16">
        <v>1000</v>
      </c>
      <c r="H300" s="16">
        <v>890</v>
      </c>
      <c r="I300" s="16">
        <v>110</v>
      </c>
      <c r="J300" s="18">
        <f>Resorts_World[[#This Row],[Rake]]/Resorts_World[[#This Row],[Buy In]]</f>
        <v>0.11</v>
      </c>
      <c r="K300" s="3">
        <f t="shared" ref="K300:K363" si="24">F300/H300</f>
        <v>0</v>
      </c>
      <c r="L300" s="17">
        <v>1053</v>
      </c>
      <c r="M300" s="1">
        <f t="shared" ref="M300:M363" si="25">L300*H300</f>
        <v>937170</v>
      </c>
      <c r="N300" s="1">
        <f>IF(Resorts_World[[#This Row],[Overlay]]="Yes",Resorts_World[[#This Row],[Guarantee]],Resorts_World[[#This Row],[Prize Pool Collected]])</f>
        <v>937170</v>
      </c>
      <c r="O300" s="1">
        <f t="shared" ref="O300:O363" si="26">L300*I300</f>
        <v>115830</v>
      </c>
      <c r="P300" s="1">
        <f>IF(Resorts_World[[#This Row],[Overlay]]="Yes",Resorts_World[[#This Row],[Guarantee]]-Resorts_World[[#This Row],[Prize Pool Collected]],0)</f>
        <v>0</v>
      </c>
      <c r="Q300" t="str">
        <f t="shared" ref="Q300:Q363" si="27">IF(ISBLANK(L300),"",IF(M300&gt;=F300,"No","Yes"))</f>
        <v>No</v>
      </c>
    </row>
    <row r="301" spans="1:17" x14ac:dyDescent="0.25">
      <c r="A301" s="13">
        <v>45092</v>
      </c>
      <c r="B301" s="15" t="s">
        <v>52</v>
      </c>
      <c r="C301" s="15" t="s">
        <v>79</v>
      </c>
      <c r="D301" s="15" t="s">
        <v>20</v>
      </c>
      <c r="E301" s="15" t="s">
        <v>20</v>
      </c>
      <c r="F301" s="16">
        <v>25000</v>
      </c>
      <c r="G301" s="16">
        <v>200</v>
      </c>
      <c r="H301" s="16">
        <v>150</v>
      </c>
      <c r="I301" s="16">
        <v>50</v>
      </c>
      <c r="J301" s="18">
        <f>Resorts_World[[#This Row],[Rake]]/Resorts_World[[#This Row],[Buy In]]</f>
        <v>0.25</v>
      </c>
      <c r="K301" s="3">
        <f t="shared" si="24"/>
        <v>166.66666666666666</v>
      </c>
      <c r="L301" s="17">
        <v>292</v>
      </c>
      <c r="M301" s="1">
        <f t="shared" si="25"/>
        <v>43800</v>
      </c>
      <c r="N301" s="1">
        <f>IF(Resorts_World[[#This Row],[Overlay]]="Yes",Resorts_World[[#This Row],[Guarantee]],Resorts_World[[#This Row],[Prize Pool Collected]])</f>
        <v>43800</v>
      </c>
      <c r="O301" s="1">
        <f t="shared" si="26"/>
        <v>14600</v>
      </c>
      <c r="P301" s="1">
        <f>IF(Resorts_World[[#This Row],[Overlay]]="Yes",Resorts_World[[#This Row],[Guarantee]]-Resorts_World[[#This Row],[Prize Pool Collected]],0)</f>
        <v>0</v>
      </c>
      <c r="Q301" t="str">
        <f t="shared" si="27"/>
        <v>No</v>
      </c>
    </row>
    <row r="302" spans="1:17" x14ac:dyDescent="0.25">
      <c r="A302" s="13">
        <v>45092</v>
      </c>
      <c r="B302" s="15" t="s">
        <v>52</v>
      </c>
      <c r="C302" s="15" t="s">
        <v>79</v>
      </c>
      <c r="D302" s="15" t="s">
        <v>20</v>
      </c>
      <c r="E302" s="15" t="s">
        <v>20</v>
      </c>
      <c r="F302" s="16">
        <v>5000</v>
      </c>
      <c r="G302" s="16">
        <v>130</v>
      </c>
      <c r="H302" s="16">
        <v>95</v>
      </c>
      <c r="I302" s="16">
        <v>35</v>
      </c>
      <c r="J302" s="18">
        <f>Resorts_World[[#This Row],[Rake]]/Resorts_World[[#This Row],[Buy In]]</f>
        <v>0.26923076923076922</v>
      </c>
      <c r="K302" s="3">
        <f t="shared" si="24"/>
        <v>52.631578947368418</v>
      </c>
      <c r="L302" s="17">
        <v>126</v>
      </c>
      <c r="M302" s="1">
        <f t="shared" si="25"/>
        <v>11970</v>
      </c>
      <c r="N302" s="1">
        <f>IF(Resorts_World[[#This Row],[Overlay]]="Yes",Resorts_World[[#This Row],[Guarantee]],Resorts_World[[#This Row],[Prize Pool Collected]])</f>
        <v>11970</v>
      </c>
      <c r="O302" s="1">
        <f t="shared" si="26"/>
        <v>4410</v>
      </c>
      <c r="P302" s="1">
        <f>IF(Resorts_World[[#This Row],[Overlay]]="Yes",Resorts_World[[#This Row],[Guarantee]]-Resorts_World[[#This Row],[Prize Pool Collected]],0)</f>
        <v>0</v>
      </c>
      <c r="Q302" t="str">
        <f t="shared" si="27"/>
        <v>No</v>
      </c>
    </row>
    <row r="303" spans="1:17" x14ac:dyDescent="0.25">
      <c r="A303" s="13">
        <v>45093</v>
      </c>
      <c r="B303" s="15" t="s">
        <v>52</v>
      </c>
      <c r="C303" s="15" t="s">
        <v>79</v>
      </c>
      <c r="D303" s="15" t="s">
        <v>36</v>
      </c>
      <c r="E303" s="15" t="s">
        <v>86</v>
      </c>
      <c r="F303" s="16">
        <v>250000</v>
      </c>
      <c r="G303" s="16">
        <v>300</v>
      </c>
      <c r="H303" s="16">
        <v>240</v>
      </c>
      <c r="I303" s="16">
        <v>260</v>
      </c>
      <c r="J303" s="18">
        <f>Resorts_World[[#This Row],[Rake]]/Resorts_World[[#This Row],[Buy In]]</f>
        <v>0.8666666666666667</v>
      </c>
      <c r="K303" s="3">
        <f t="shared" si="24"/>
        <v>1041.6666666666667</v>
      </c>
      <c r="L303" s="17">
        <v>2356</v>
      </c>
      <c r="M303" s="1">
        <f t="shared" si="25"/>
        <v>565440</v>
      </c>
      <c r="N303" s="1">
        <f>IF(Resorts_World[[#This Row],[Overlay]]="Yes",Resorts_World[[#This Row],[Guarantee]],Resorts_World[[#This Row],[Prize Pool Collected]])</f>
        <v>565440</v>
      </c>
      <c r="O303" s="1">
        <f t="shared" si="26"/>
        <v>612560</v>
      </c>
      <c r="P303" s="1">
        <f>IF(Resorts_World[[#This Row],[Overlay]]="Yes",Resorts_World[[#This Row],[Guarantee]]-Resorts_World[[#This Row],[Prize Pool Collected]],0)</f>
        <v>0</v>
      </c>
      <c r="Q303" t="str">
        <f t="shared" si="27"/>
        <v>No</v>
      </c>
    </row>
    <row r="304" spans="1:17" x14ac:dyDescent="0.25">
      <c r="A304" s="13">
        <v>45093</v>
      </c>
      <c r="B304" s="15" t="s">
        <v>52</v>
      </c>
      <c r="C304" s="15" t="s">
        <v>79</v>
      </c>
      <c r="D304" s="15" t="s">
        <v>87</v>
      </c>
      <c r="E304" s="15" t="s">
        <v>144</v>
      </c>
      <c r="F304" s="16">
        <v>10000</v>
      </c>
      <c r="G304" s="16">
        <v>300</v>
      </c>
      <c r="H304" s="16">
        <v>240</v>
      </c>
      <c r="I304" s="16">
        <v>60</v>
      </c>
      <c r="J304" s="18">
        <f>Resorts_World[[#This Row],[Rake]]/Resorts_World[[#This Row],[Buy In]]</f>
        <v>0.2</v>
      </c>
      <c r="K304" s="3">
        <f t="shared" si="24"/>
        <v>41.666666666666664</v>
      </c>
      <c r="L304" s="17">
        <v>125</v>
      </c>
      <c r="M304" s="1">
        <f t="shared" si="25"/>
        <v>30000</v>
      </c>
      <c r="N304" s="1">
        <f>IF(Resorts_World[[#This Row],[Overlay]]="Yes",Resorts_World[[#This Row],[Guarantee]],Resorts_World[[#This Row],[Prize Pool Collected]])</f>
        <v>30000</v>
      </c>
      <c r="O304" s="1">
        <f t="shared" si="26"/>
        <v>7500</v>
      </c>
      <c r="P304" s="1">
        <f>IF(Resorts_World[[#This Row],[Overlay]]="Yes",Resorts_World[[#This Row],[Guarantee]]-Resorts_World[[#This Row],[Prize Pool Collected]],0)</f>
        <v>0</v>
      </c>
      <c r="Q304" t="str">
        <f t="shared" si="27"/>
        <v>No</v>
      </c>
    </row>
    <row r="305" spans="1:17" x14ac:dyDescent="0.25">
      <c r="A305" s="13">
        <v>45094</v>
      </c>
      <c r="B305" s="15" t="s">
        <v>52</v>
      </c>
      <c r="C305" s="15" t="s">
        <v>79</v>
      </c>
      <c r="D305" s="15" t="s">
        <v>20</v>
      </c>
      <c r="E305" s="15" t="s">
        <v>20</v>
      </c>
      <c r="F305" s="16">
        <v>10000</v>
      </c>
      <c r="G305" s="16">
        <v>150</v>
      </c>
      <c r="H305" s="16">
        <v>110</v>
      </c>
      <c r="I305" s="16">
        <v>40</v>
      </c>
      <c r="J305" s="18">
        <f>Resorts_World[[#This Row],[Rake]]/Resorts_World[[#This Row],[Buy In]]</f>
        <v>0.26666666666666666</v>
      </c>
      <c r="K305" s="3">
        <f t="shared" si="24"/>
        <v>90.909090909090907</v>
      </c>
      <c r="L305" s="17">
        <v>142</v>
      </c>
      <c r="M305" s="1">
        <f t="shared" si="25"/>
        <v>15620</v>
      </c>
      <c r="N305" s="1">
        <f>IF(Resorts_World[[#This Row],[Overlay]]="Yes",Resorts_World[[#This Row],[Guarantee]],Resorts_World[[#This Row],[Prize Pool Collected]])</f>
        <v>15620</v>
      </c>
      <c r="O305" s="1">
        <f t="shared" si="26"/>
        <v>5680</v>
      </c>
      <c r="P305" s="1">
        <f>IF(Resorts_World[[#This Row],[Overlay]]="Yes",Resorts_World[[#This Row],[Guarantee]]-Resorts_World[[#This Row],[Prize Pool Collected]],0)</f>
        <v>0</v>
      </c>
      <c r="Q305" t="str">
        <f t="shared" si="27"/>
        <v>No</v>
      </c>
    </row>
    <row r="306" spans="1:17" x14ac:dyDescent="0.25">
      <c r="A306" s="5">
        <v>45074</v>
      </c>
      <c r="B306" t="s">
        <v>209</v>
      </c>
      <c r="C306" t="s">
        <v>233</v>
      </c>
      <c r="D306" t="s">
        <v>44</v>
      </c>
      <c r="E306" t="s">
        <v>44</v>
      </c>
      <c r="F306" s="1">
        <v>100000</v>
      </c>
      <c r="G306" s="1">
        <v>2200</v>
      </c>
      <c r="H306" s="1">
        <v>2000</v>
      </c>
      <c r="I306" s="1">
        <v>200</v>
      </c>
      <c r="J306" s="2">
        <f>Resorts_World[[#This Row],[Rake]]/Resorts_World[[#This Row],[Buy In]]</f>
        <v>9.0909090909090912E-2</v>
      </c>
      <c r="K306" s="3">
        <f t="shared" si="24"/>
        <v>50</v>
      </c>
      <c r="L306" s="4">
        <v>70</v>
      </c>
      <c r="M306" s="1">
        <f t="shared" si="25"/>
        <v>140000</v>
      </c>
      <c r="N306" s="1">
        <f>IF(Resorts_World[[#This Row],[Overlay]]="Yes",Resorts_World[[#This Row],[Guarantee]],Resorts_World[[#This Row],[Prize Pool Collected]])</f>
        <v>140000</v>
      </c>
      <c r="O306" s="1">
        <f t="shared" si="26"/>
        <v>14000</v>
      </c>
      <c r="P306" s="1">
        <f>IF(Resorts_World[[#This Row],[Overlay]]="Yes",Resorts_World[[#This Row],[Guarantee]]-Resorts_World[[#This Row],[Prize Pool Collected]],0)</f>
        <v>0</v>
      </c>
      <c r="Q306" t="str">
        <f t="shared" si="27"/>
        <v>No</v>
      </c>
    </row>
    <row r="307" spans="1:17" x14ac:dyDescent="0.25">
      <c r="A307" s="13">
        <v>45096</v>
      </c>
      <c r="B307" s="15" t="s">
        <v>52</v>
      </c>
      <c r="C307" s="15" t="s">
        <v>79</v>
      </c>
      <c r="D307" s="15" t="s">
        <v>20</v>
      </c>
      <c r="E307" s="15" t="s">
        <v>20</v>
      </c>
      <c r="F307" s="16">
        <v>10000</v>
      </c>
      <c r="G307" s="16">
        <v>150</v>
      </c>
      <c r="H307" s="16">
        <v>110</v>
      </c>
      <c r="I307" s="16">
        <v>40</v>
      </c>
      <c r="J307" s="18">
        <f>Resorts_World[[#This Row],[Rake]]/Resorts_World[[#This Row],[Buy In]]</f>
        <v>0.26666666666666666</v>
      </c>
      <c r="K307" s="3">
        <f t="shared" si="24"/>
        <v>90.909090909090907</v>
      </c>
      <c r="L307" s="17">
        <v>217</v>
      </c>
      <c r="M307" s="1">
        <f t="shared" si="25"/>
        <v>23870</v>
      </c>
      <c r="N307" s="1">
        <f>IF(Resorts_World[[#This Row],[Overlay]]="Yes",Resorts_World[[#This Row],[Guarantee]],Resorts_World[[#This Row],[Prize Pool Collected]])</f>
        <v>23870</v>
      </c>
      <c r="O307" s="1">
        <f t="shared" si="26"/>
        <v>8680</v>
      </c>
      <c r="P307" s="1">
        <f>IF(Resorts_World[[#This Row],[Overlay]]="Yes",Resorts_World[[#This Row],[Guarantee]]-Resorts_World[[#This Row],[Prize Pool Collected]],0)</f>
        <v>0</v>
      </c>
      <c r="Q307" t="str">
        <f t="shared" si="27"/>
        <v>No</v>
      </c>
    </row>
    <row r="308" spans="1:17" x14ac:dyDescent="0.25">
      <c r="A308" s="13">
        <v>45096</v>
      </c>
      <c r="B308" s="15" t="s">
        <v>52</v>
      </c>
      <c r="C308" s="15" t="s">
        <v>79</v>
      </c>
      <c r="D308" s="15" t="s">
        <v>20</v>
      </c>
      <c r="E308" s="15" t="s">
        <v>20</v>
      </c>
      <c r="F308" s="16">
        <v>5000</v>
      </c>
      <c r="G308" s="16">
        <v>130</v>
      </c>
      <c r="H308" s="16">
        <v>95</v>
      </c>
      <c r="I308" s="16">
        <v>35</v>
      </c>
      <c r="J308" s="18">
        <f>Resorts_World[[#This Row],[Rake]]/Resorts_World[[#This Row],[Buy In]]</f>
        <v>0.26923076923076922</v>
      </c>
      <c r="K308" s="3">
        <f t="shared" si="24"/>
        <v>52.631578947368418</v>
      </c>
      <c r="L308" s="17">
        <v>76</v>
      </c>
      <c r="M308" s="1">
        <f t="shared" si="25"/>
        <v>7220</v>
      </c>
      <c r="N308" s="1">
        <f>IF(Resorts_World[[#This Row],[Overlay]]="Yes",Resorts_World[[#This Row],[Guarantee]],Resorts_World[[#This Row],[Prize Pool Collected]])</f>
        <v>7220</v>
      </c>
      <c r="O308" s="1">
        <f t="shared" si="26"/>
        <v>2660</v>
      </c>
      <c r="P308" s="1">
        <f>IF(Resorts_World[[#This Row],[Overlay]]="Yes",Resorts_World[[#This Row],[Guarantee]]-Resorts_World[[#This Row],[Prize Pool Collected]],0)</f>
        <v>0</v>
      </c>
      <c r="Q308" t="str">
        <f t="shared" si="27"/>
        <v>No</v>
      </c>
    </row>
    <row r="309" spans="1:17" x14ac:dyDescent="0.25">
      <c r="A309" s="13">
        <v>45097</v>
      </c>
      <c r="B309" s="15" t="s">
        <v>52</v>
      </c>
      <c r="C309" s="15" t="s">
        <v>79</v>
      </c>
      <c r="D309" s="15" t="s">
        <v>39</v>
      </c>
      <c r="E309" s="15" t="s">
        <v>39</v>
      </c>
      <c r="F309" s="16">
        <v>20000</v>
      </c>
      <c r="G309" s="16">
        <v>300</v>
      </c>
      <c r="H309" s="16">
        <v>240</v>
      </c>
      <c r="I309" s="16">
        <v>60</v>
      </c>
      <c r="J309" s="18">
        <f>Resorts_World[[#This Row],[Rake]]/Resorts_World[[#This Row],[Buy In]]</f>
        <v>0.2</v>
      </c>
      <c r="K309" s="3">
        <f t="shared" si="24"/>
        <v>83.333333333333329</v>
      </c>
      <c r="L309" s="17">
        <v>200</v>
      </c>
      <c r="M309" s="1">
        <f t="shared" si="25"/>
        <v>48000</v>
      </c>
      <c r="N309" s="1">
        <f>IF(Resorts_World[[#This Row],[Overlay]]="Yes",Resorts_World[[#This Row],[Guarantee]],Resorts_World[[#This Row],[Prize Pool Collected]])</f>
        <v>48000</v>
      </c>
      <c r="O309" s="1">
        <f t="shared" si="26"/>
        <v>12000</v>
      </c>
      <c r="P309" s="1">
        <f>IF(Resorts_World[[#This Row],[Overlay]]="Yes",Resorts_World[[#This Row],[Guarantee]]-Resorts_World[[#This Row],[Prize Pool Collected]],0)</f>
        <v>0</v>
      </c>
      <c r="Q309" t="str">
        <f t="shared" si="27"/>
        <v>No</v>
      </c>
    </row>
    <row r="310" spans="1:17" x14ac:dyDescent="0.25">
      <c r="A310" s="13">
        <v>45097</v>
      </c>
      <c r="B310" s="15" t="s">
        <v>52</v>
      </c>
      <c r="C310" s="15" t="s">
        <v>79</v>
      </c>
      <c r="D310" s="15" t="s">
        <v>20</v>
      </c>
      <c r="E310" s="15" t="s">
        <v>20</v>
      </c>
      <c r="F310" s="16">
        <v>25000</v>
      </c>
      <c r="G310" s="16">
        <v>200</v>
      </c>
      <c r="H310" s="16">
        <v>150</v>
      </c>
      <c r="I310" s="16">
        <v>50</v>
      </c>
      <c r="J310" s="18">
        <f>Resorts_World[[#This Row],[Rake]]/Resorts_World[[#This Row],[Buy In]]</f>
        <v>0.25</v>
      </c>
      <c r="K310" s="3">
        <f t="shared" si="24"/>
        <v>166.66666666666666</v>
      </c>
      <c r="L310" s="17">
        <v>267</v>
      </c>
      <c r="M310" s="1">
        <f t="shared" si="25"/>
        <v>40050</v>
      </c>
      <c r="N310" s="1">
        <f>IF(Resorts_World[[#This Row],[Overlay]]="Yes",Resorts_World[[#This Row],[Guarantee]],Resorts_World[[#This Row],[Prize Pool Collected]])</f>
        <v>40050</v>
      </c>
      <c r="O310" s="1">
        <f t="shared" si="26"/>
        <v>13350</v>
      </c>
      <c r="P310" s="1">
        <f>IF(Resorts_World[[#This Row],[Overlay]]="Yes",Resorts_World[[#This Row],[Guarantee]]-Resorts_World[[#This Row],[Prize Pool Collected]],0)</f>
        <v>0</v>
      </c>
      <c r="Q310" t="str">
        <f t="shared" si="27"/>
        <v>No</v>
      </c>
    </row>
    <row r="311" spans="1:17" x14ac:dyDescent="0.25">
      <c r="A311" s="13">
        <v>45097</v>
      </c>
      <c r="B311" s="15" t="s">
        <v>52</v>
      </c>
      <c r="C311" s="15" t="s">
        <v>79</v>
      </c>
      <c r="D311" s="15" t="s">
        <v>87</v>
      </c>
      <c r="E311" s="15" t="s">
        <v>234</v>
      </c>
      <c r="F311" s="16">
        <v>5000</v>
      </c>
      <c r="G311" s="16">
        <v>200</v>
      </c>
      <c r="H311" s="16">
        <v>150</v>
      </c>
      <c r="I311" s="16">
        <v>50</v>
      </c>
      <c r="J311" s="18">
        <f>Resorts_World[[#This Row],[Rake]]/Resorts_World[[#This Row],[Buy In]]</f>
        <v>0.25</v>
      </c>
      <c r="K311" s="3">
        <f t="shared" si="24"/>
        <v>33.333333333333336</v>
      </c>
      <c r="L311" s="17">
        <v>86</v>
      </c>
      <c r="M311" s="1">
        <f t="shared" si="25"/>
        <v>12900</v>
      </c>
      <c r="N311" s="1">
        <f>IF(Resorts_World[[#This Row],[Overlay]]="Yes",Resorts_World[[#This Row],[Guarantee]],Resorts_World[[#This Row],[Prize Pool Collected]])</f>
        <v>12900</v>
      </c>
      <c r="O311" s="1">
        <f t="shared" si="26"/>
        <v>4300</v>
      </c>
      <c r="P311" s="1">
        <f>IF(Resorts_World[[#This Row],[Overlay]]="Yes",Resorts_World[[#This Row],[Guarantee]]-Resorts_World[[#This Row],[Prize Pool Collected]],0)</f>
        <v>0</v>
      </c>
      <c r="Q311" t="str">
        <f t="shared" si="27"/>
        <v>No</v>
      </c>
    </row>
    <row r="312" spans="1:17" x14ac:dyDescent="0.25">
      <c r="A312" s="13">
        <v>45097</v>
      </c>
      <c r="B312" s="15" t="s">
        <v>52</v>
      </c>
      <c r="C312" s="15" t="s">
        <v>79</v>
      </c>
      <c r="D312" s="15" t="s">
        <v>20</v>
      </c>
      <c r="E312" s="15" t="s">
        <v>20</v>
      </c>
      <c r="F312" s="16">
        <v>5000</v>
      </c>
      <c r="G312" s="16">
        <v>130</v>
      </c>
      <c r="H312" s="16">
        <v>95</v>
      </c>
      <c r="I312" s="16">
        <v>35</v>
      </c>
      <c r="J312" s="18">
        <f>Resorts_World[[#This Row],[Rake]]/Resorts_World[[#This Row],[Buy In]]</f>
        <v>0.26923076923076922</v>
      </c>
      <c r="K312" s="3">
        <f t="shared" si="24"/>
        <v>52.631578947368418</v>
      </c>
      <c r="L312" s="17">
        <v>81</v>
      </c>
      <c r="M312" s="1">
        <f t="shared" si="25"/>
        <v>7695</v>
      </c>
      <c r="N312" s="1">
        <f>IF(Resorts_World[[#This Row],[Overlay]]="Yes",Resorts_World[[#This Row],[Guarantee]],Resorts_World[[#This Row],[Prize Pool Collected]])</f>
        <v>7695</v>
      </c>
      <c r="O312" s="1">
        <f t="shared" si="26"/>
        <v>2835</v>
      </c>
      <c r="P312" s="1">
        <f>IF(Resorts_World[[#This Row],[Overlay]]="Yes",Resorts_World[[#This Row],[Guarantee]]-Resorts_World[[#This Row],[Prize Pool Collected]],0)</f>
        <v>0</v>
      </c>
      <c r="Q312" t="str">
        <f t="shared" si="27"/>
        <v>No</v>
      </c>
    </row>
    <row r="313" spans="1:17" x14ac:dyDescent="0.25">
      <c r="A313" s="13">
        <v>45098</v>
      </c>
      <c r="B313" s="15" t="s">
        <v>52</v>
      </c>
      <c r="C313" s="15" t="s">
        <v>79</v>
      </c>
      <c r="D313" s="15" t="s">
        <v>48</v>
      </c>
      <c r="E313" s="15" t="s">
        <v>48</v>
      </c>
      <c r="F313" s="16">
        <v>10000</v>
      </c>
      <c r="G313" s="16">
        <v>300</v>
      </c>
      <c r="H313" s="16">
        <v>240</v>
      </c>
      <c r="I313" s="16">
        <v>60</v>
      </c>
      <c r="J313" s="18">
        <f>Resorts_World[[#This Row],[Rake]]/Resorts_World[[#This Row],[Buy In]]</f>
        <v>0.2</v>
      </c>
      <c r="K313" s="3">
        <f t="shared" si="24"/>
        <v>41.666666666666664</v>
      </c>
      <c r="L313" s="17">
        <v>146</v>
      </c>
      <c r="M313" s="1">
        <f t="shared" si="25"/>
        <v>35040</v>
      </c>
      <c r="N313" s="1">
        <f>IF(Resorts_World[[#This Row],[Overlay]]="Yes",Resorts_World[[#This Row],[Guarantee]],Resorts_World[[#This Row],[Prize Pool Collected]])</f>
        <v>35040</v>
      </c>
      <c r="O313" s="1">
        <f t="shared" si="26"/>
        <v>8760</v>
      </c>
      <c r="P313" s="1">
        <f>IF(Resorts_World[[#This Row],[Overlay]]="Yes",Resorts_World[[#This Row],[Guarantee]]-Resorts_World[[#This Row],[Prize Pool Collected]],0)</f>
        <v>0</v>
      </c>
      <c r="Q313" t="str">
        <f t="shared" si="27"/>
        <v>No</v>
      </c>
    </row>
    <row r="314" spans="1:17" x14ac:dyDescent="0.25">
      <c r="A314" s="13">
        <v>45098</v>
      </c>
      <c r="B314" s="15" t="s">
        <v>52</v>
      </c>
      <c r="C314" s="15" t="s">
        <v>79</v>
      </c>
      <c r="D314" s="15" t="s">
        <v>20</v>
      </c>
      <c r="E314" s="15" t="s">
        <v>20</v>
      </c>
      <c r="F314" s="16">
        <v>25000</v>
      </c>
      <c r="G314" s="16">
        <v>200</v>
      </c>
      <c r="H314" s="16">
        <v>150</v>
      </c>
      <c r="I314" s="16">
        <v>50</v>
      </c>
      <c r="J314" s="18">
        <f>Resorts_World[[#This Row],[Rake]]/Resorts_World[[#This Row],[Buy In]]</f>
        <v>0.25</v>
      </c>
      <c r="K314" s="3">
        <f t="shared" si="24"/>
        <v>166.66666666666666</v>
      </c>
      <c r="L314" s="17">
        <v>370</v>
      </c>
      <c r="M314" s="1">
        <f t="shared" si="25"/>
        <v>55500</v>
      </c>
      <c r="N314" s="1">
        <f>IF(Resorts_World[[#This Row],[Overlay]]="Yes",Resorts_World[[#This Row],[Guarantee]],Resorts_World[[#This Row],[Prize Pool Collected]])</f>
        <v>55500</v>
      </c>
      <c r="O314" s="1">
        <f t="shared" si="26"/>
        <v>18500</v>
      </c>
      <c r="P314" s="1">
        <f>IF(Resorts_World[[#This Row],[Overlay]]="Yes",Resorts_World[[#This Row],[Guarantee]]-Resorts_World[[#This Row],[Prize Pool Collected]],0)</f>
        <v>0</v>
      </c>
      <c r="Q314" t="str">
        <f t="shared" si="27"/>
        <v>No</v>
      </c>
    </row>
    <row r="315" spans="1:17" x14ac:dyDescent="0.25">
      <c r="A315" s="13">
        <v>45098</v>
      </c>
      <c r="B315" s="15" t="s">
        <v>52</v>
      </c>
      <c r="C315" s="15" t="s">
        <v>79</v>
      </c>
      <c r="D315" s="15" t="s">
        <v>50</v>
      </c>
      <c r="E315" s="15" t="s">
        <v>50</v>
      </c>
      <c r="F315" s="16">
        <v>5000</v>
      </c>
      <c r="G315" s="16">
        <v>200</v>
      </c>
      <c r="H315" s="16">
        <v>150</v>
      </c>
      <c r="I315" s="16">
        <v>50</v>
      </c>
      <c r="J315" s="18">
        <f>Resorts_World[[#This Row],[Rake]]/Resorts_World[[#This Row],[Buy In]]</f>
        <v>0.25</v>
      </c>
      <c r="K315" s="3">
        <f t="shared" si="24"/>
        <v>33.333333333333336</v>
      </c>
      <c r="L315" s="17">
        <v>138</v>
      </c>
      <c r="M315" s="1">
        <f t="shared" si="25"/>
        <v>20700</v>
      </c>
      <c r="N315" s="1">
        <f>IF(Resorts_World[[#This Row],[Overlay]]="Yes",Resorts_World[[#This Row],[Guarantee]],Resorts_World[[#This Row],[Prize Pool Collected]])</f>
        <v>20700</v>
      </c>
      <c r="O315" s="1">
        <f t="shared" si="26"/>
        <v>6900</v>
      </c>
      <c r="P315" s="1">
        <f>IF(Resorts_World[[#This Row],[Overlay]]="Yes",Resorts_World[[#This Row],[Guarantee]]-Resorts_World[[#This Row],[Prize Pool Collected]],0)</f>
        <v>0</v>
      </c>
      <c r="Q315" t="str">
        <f t="shared" si="27"/>
        <v>No</v>
      </c>
    </row>
    <row r="316" spans="1:17" x14ac:dyDescent="0.25">
      <c r="A316" s="13">
        <v>45098</v>
      </c>
      <c r="B316" s="15" t="s">
        <v>52</v>
      </c>
      <c r="C316" s="15" t="s">
        <v>79</v>
      </c>
      <c r="D316" s="15" t="s">
        <v>20</v>
      </c>
      <c r="E316" s="15" t="s">
        <v>20</v>
      </c>
      <c r="F316" s="16">
        <v>5000</v>
      </c>
      <c r="G316" s="16">
        <v>130</v>
      </c>
      <c r="H316" s="16">
        <v>95</v>
      </c>
      <c r="I316" s="16">
        <v>35</v>
      </c>
      <c r="J316" s="18">
        <f>Resorts_World[[#This Row],[Rake]]/Resorts_World[[#This Row],[Buy In]]</f>
        <v>0.26923076923076922</v>
      </c>
      <c r="K316" s="3">
        <f t="shared" si="24"/>
        <v>52.631578947368418</v>
      </c>
      <c r="L316" s="17">
        <v>109</v>
      </c>
      <c r="M316" s="1">
        <f t="shared" si="25"/>
        <v>10355</v>
      </c>
      <c r="N316" s="1">
        <f>IF(Resorts_World[[#This Row],[Overlay]]="Yes",Resorts_World[[#This Row],[Guarantee]],Resorts_World[[#This Row],[Prize Pool Collected]])</f>
        <v>10355</v>
      </c>
      <c r="O316" s="1">
        <f t="shared" si="26"/>
        <v>3815</v>
      </c>
      <c r="P316" s="1">
        <f>IF(Resorts_World[[#This Row],[Overlay]]="Yes",Resorts_World[[#This Row],[Guarantee]]-Resorts_World[[#This Row],[Prize Pool Collected]],0)</f>
        <v>0</v>
      </c>
      <c r="Q316" t="str">
        <f t="shared" si="27"/>
        <v>No</v>
      </c>
    </row>
    <row r="317" spans="1:17" x14ac:dyDescent="0.25">
      <c r="A317" s="13">
        <v>45099</v>
      </c>
      <c r="B317" s="15" t="s">
        <v>52</v>
      </c>
      <c r="C317" s="15" t="s">
        <v>79</v>
      </c>
      <c r="D317" s="15" t="s">
        <v>80</v>
      </c>
      <c r="E317" s="15" t="s">
        <v>80</v>
      </c>
      <c r="F317" s="16">
        <v>10000</v>
      </c>
      <c r="G317" s="16">
        <v>300</v>
      </c>
      <c r="H317" s="16">
        <v>240</v>
      </c>
      <c r="I317" s="16">
        <v>60</v>
      </c>
      <c r="J317" s="18">
        <f>Resorts_World[[#This Row],[Rake]]/Resorts_World[[#This Row],[Buy In]]</f>
        <v>0.2</v>
      </c>
      <c r="K317" s="3">
        <f t="shared" si="24"/>
        <v>41.666666666666664</v>
      </c>
      <c r="L317" s="17">
        <v>109</v>
      </c>
      <c r="M317" s="1">
        <f t="shared" si="25"/>
        <v>26160</v>
      </c>
      <c r="N317" s="1">
        <f>IF(Resorts_World[[#This Row],[Overlay]]="Yes",Resorts_World[[#This Row],[Guarantee]],Resorts_World[[#This Row],[Prize Pool Collected]])</f>
        <v>26160</v>
      </c>
      <c r="O317" s="1">
        <f t="shared" si="26"/>
        <v>6540</v>
      </c>
      <c r="P317" s="1">
        <f>IF(Resorts_World[[#This Row],[Overlay]]="Yes",Resorts_World[[#This Row],[Guarantee]]-Resorts_World[[#This Row],[Prize Pool Collected]],0)</f>
        <v>0</v>
      </c>
      <c r="Q317" t="str">
        <f t="shared" si="27"/>
        <v>No</v>
      </c>
    </row>
    <row r="318" spans="1:17" x14ac:dyDescent="0.25">
      <c r="A318" s="13">
        <v>45099</v>
      </c>
      <c r="B318" s="15" t="s">
        <v>52</v>
      </c>
      <c r="C318" s="15" t="s">
        <v>79</v>
      </c>
      <c r="D318" s="15" t="s">
        <v>20</v>
      </c>
      <c r="E318" s="15" t="s">
        <v>20</v>
      </c>
      <c r="F318" s="16">
        <v>25000</v>
      </c>
      <c r="G318" s="16">
        <v>200</v>
      </c>
      <c r="H318" s="16">
        <v>150</v>
      </c>
      <c r="I318" s="16">
        <v>50</v>
      </c>
      <c r="J318" s="18">
        <f>Resorts_World[[#This Row],[Rake]]/Resorts_World[[#This Row],[Buy In]]</f>
        <v>0.25</v>
      </c>
      <c r="K318" s="3">
        <f t="shared" si="24"/>
        <v>166.66666666666666</v>
      </c>
      <c r="L318" s="17">
        <v>321</v>
      </c>
      <c r="M318" s="1">
        <f t="shared" si="25"/>
        <v>48150</v>
      </c>
      <c r="N318" s="1">
        <f>IF(Resorts_World[[#This Row],[Overlay]]="Yes",Resorts_World[[#This Row],[Guarantee]],Resorts_World[[#This Row],[Prize Pool Collected]])</f>
        <v>48150</v>
      </c>
      <c r="O318" s="1">
        <f t="shared" si="26"/>
        <v>16050</v>
      </c>
      <c r="P318" s="1">
        <f>IF(Resorts_World[[#This Row],[Overlay]]="Yes",Resorts_World[[#This Row],[Guarantee]]-Resorts_World[[#This Row],[Prize Pool Collected]],0)</f>
        <v>0</v>
      </c>
      <c r="Q318" t="str">
        <f t="shared" si="27"/>
        <v>No</v>
      </c>
    </row>
    <row r="319" spans="1:17" x14ac:dyDescent="0.25">
      <c r="A319" s="13">
        <v>45099</v>
      </c>
      <c r="B319" s="15" t="s">
        <v>52</v>
      </c>
      <c r="C319" s="15" t="s">
        <v>79</v>
      </c>
      <c r="D319" s="15" t="s">
        <v>20</v>
      </c>
      <c r="E319" s="15" t="s">
        <v>20</v>
      </c>
      <c r="F319" s="16">
        <v>5000</v>
      </c>
      <c r="G319" s="16">
        <v>130</v>
      </c>
      <c r="H319" s="16">
        <v>95</v>
      </c>
      <c r="I319" s="16">
        <v>35</v>
      </c>
      <c r="J319" s="18">
        <f>Resorts_World[[#This Row],[Rake]]/Resorts_World[[#This Row],[Buy In]]</f>
        <v>0.26923076923076922</v>
      </c>
      <c r="K319" s="3">
        <f t="shared" si="24"/>
        <v>52.631578947368418</v>
      </c>
      <c r="L319" s="17">
        <v>141</v>
      </c>
      <c r="M319" s="1">
        <f t="shared" si="25"/>
        <v>13395</v>
      </c>
      <c r="N319" s="1">
        <f>IF(Resorts_World[[#This Row],[Overlay]]="Yes",Resorts_World[[#This Row],[Guarantee]],Resorts_World[[#This Row],[Prize Pool Collected]])</f>
        <v>13395</v>
      </c>
      <c r="O319" s="1">
        <f t="shared" si="26"/>
        <v>4935</v>
      </c>
      <c r="P319" s="1">
        <f>IF(Resorts_World[[#This Row],[Overlay]]="Yes",Resorts_World[[#This Row],[Guarantee]]-Resorts_World[[#This Row],[Prize Pool Collected]],0)</f>
        <v>0</v>
      </c>
      <c r="Q319" t="str">
        <f t="shared" si="27"/>
        <v>No</v>
      </c>
    </row>
    <row r="320" spans="1:17" x14ac:dyDescent="0.25">
      <c r="A320" s="13">
        <v>45100</v>
      </c>
      <c r="B320" s="15" t="s">
        <v>52</v>
      </c>
      <c r="C320" s="15" t="s">
        <v>79</v>
      </c>
      <c r="D320" s="15" t="s">
        <v>35</v>
      </c>
      <c r="E320" s="15" t="s">
        <v>35</v>
      </c>
      <c r="F320" s="16">
        <v>100000</v>
      </c>
      <c r="G320" s="16">
        <v>400</v>
      </c>
      <c r="H320" s="16">
        <v>330</v>
      </c>
      <c r="I320" s="16">
        <v>70</v>
      </c>
      <c r="J320" s="18">
        <f>Resorts_World[[#This Row],[Rake]]/Resorts_World[[#This Row],[Buy In]]</f>
        <v>0.17499999999999999</v>
      </c>
      <c r="K320" s="3">
        <f t="shared" si="24"/>
        <v>303.030303030303</v>
      </c>
      <c r="L320" s="17">
        <v>509</v>
      </c>
      <c r="M320" s="1">
        <f t="shared" si="25"/>
        <v>167970</v>
      </c>
      <c r="N320" s="1">
        <f>IF(Resorts_World[[#This Row],[Overlay]]="Yes",Resorts_World[[#This Row],[Guarantee]],Resorts_World[[#This Row],[Prize Pool Collected]])</f>
        <v>167970</v>
      </c>
      <c r="O320" s="1">
        <f t="shared" si="26"/>
        <v>35630</v>
      </c>
      <c r="P320" s="1">
        <f>IF(Resorts_World[[#This Row],[Overlay]]="Yes",Resorts_World[[#This Row],[Guarantee]]-Resorts_World[[#This Row],[Prize Pool Collected]],0)</f>
        <v>0</v>
      </c>
      <c r="Q320" t="str">
        <f t="shared" si="27"/>
        <v>No</v>
      </c>
    </row>
    <row r="321" spans="1:17" x14ac:dyDescent="0.25">
      <c r="A321" s="13">
        <v>45100</v>
      </c>
      <c r="B321" s="15" t="s">
        <v>52</v>
      </c>
      <c r="C321" s="15" t="s">
        <v>79</v>
      </c>
      <c r="D321" s="15" t="s">
        <v>20</v>
      </c>
      <c r="E321" s="15" t="s">
        <v>38</v>
      </c>
      <c r="F321" s="16">
        <v>500000</v>
      </c>
      <c r="G321" s="16">
        <v>600</v>
      </c>
      <c r="H321" s="16">
        <v>510</v>
      </c>
      <c r="I321" s="16">
        <v>90</v>
      </c>
      <c r="J321" s="18">
        <f>Resorts_World[[#This Row],[Rake]]/Resorts_World[[#This Row],[Buy In]]</f>
        <v>0.15</v>
      </c>
      <c r="K321" s="3">
        <f t="shared" si="24"/>
        <v>980.39215686274508</v>
      </c>
      <c r="L321" s="17">
        <v>1073</v>
      </c>
      <c r="M321" s="1">
        <f t="shared" si="25"/>
        <v>547230</v>
      </c>
      <c r="N321" s="1">
        <f>IF(Resorts_World[[#This Row],[Overlay]]="Yes",Resorts_World[[#This Row],[Guarantee]],Resorts_World[[#This Row],[Prize Pool Collected]])</f>
        <v>547230</v>
      </c>
      <c r="O321" s="1">
        <f t="shared" si="26"/>
        <v>96570</v>
      </c>
      <c r="P321" s="1">
        <f>IF(Resorts_World[[#This Row],[Overlay]]="Yes",Resorts_World[[#This Row],[Guarantee]]-Resorts_World[[#This Row],[Prize Pool Collected]],0)</f>
        <v>0</v>
      </c>
      <c r="Q321" t="str">
        <f t="shared" si="27"/>
        <v>No</v>
      </c>
    </row>
    <row r="322" spans="1:17" x14ac:dyDescent="0.25">
      <c r="A322" s="13">
        <v>45100</v>
      </c>
      <c r="B322" s="15" t="s">
        <v>52</v>
      </c>
      <c r="C322" s="15" t="s">
        <v>79</v>
      </c>
      <c r="D322" s="15" t="s">
        <v>20</v>
      </c>
      <c r="E322" s="15" t="s">
        <v>20</v>
      </c>
      <c r="F322" s="16">
        <v>25000</v>
      </c>
      <c r="G322" s="16">
        <v>200</v>
      </c>
      <c r="H322" s="16">
        <v>150</v>
      </c>
      <c r="I322" s="16">
        <v>50</v>
      </c>
      <c r="J322" s="18">
        <f>Resorts_World[[#This Row],[Rake]]/Resorts_World[[#This Row],[Buy In]]</f>
        <v>0.25</v>
      </c>
      <c r="K322" s="3">
        <f t="shared" si="24"/>
        <v>166.66666666666666</v>
      </c>
      <c r="L322" s="17">
        <v>252</v>
      </c>
      <c r="M322" s="1">
        <f t="shared" si="25"/>
        <v>37800</v>
      </c>
      <c r="N322" s="1">
        <f>IF(Resorts_World[[#This Row],[Overlay]]="Yes",Resorts_World[[#This Row],[Guarantee]],Resorts_World[[#This Row],[Prize Pool Collected]])</f>
        <v>37800</v>
      </c>
      <c r="O322" s="1">
        <f t="shared" si="26"/>
        <v>12600</v>
      </c>
      <c r="P322" s="1">
        <f>IF(Resorts_World[[#This Row],[Overlay]]="Yes",Resorts_World[[#This Row],[Guarantee]]-Resorts_World[[#This Row],[Prize Pool Collected]],0)</f>
        <v>0</v>
      </c>
      <c r="Q322" t="str">
        <f t="shared" si="27"/>
        <v>No</v>
      </c>
    </row>
    <row r="323" spans="1:17" x14ac:dyDescent="0.25">
      <c r="A323" s="13">
        <v>45100</v>
      </c>
      <c r="B323" s="15" t="s">
        <v>52</v>
      </c>
      <c r="C323" s="15" t="s">
        <v>79</v>
      </c>
      <c r="D323" s="15" t="s">
        <v>20</v>
      </c>
      <c r="E323" s="15" t="s">
        <v>20</v>
      </c>
      <c r="F323" s="16">
        <v>5000</v>
      </c>
      <c r="G323" s="16">
        <v>130</v>
      </c>
      <c r="H323" s="16">
        <v>95</v>
      </c>
      <c r="I323" s="16">
        <v>35</v>
      </c>
      <c r="J323" s="18">
        <f>Resorts_World[[#This Row],[Rake]]/Resorts_World[[#This Row],[Buy In]]</f>
        <v>0.26923076923076922</v>
      </c>
      <c r="K323" s="3">
        <f t="shared" si="24"/>
        <v>52.631578947368418</v>
      </c>
      <c r="L323" s="17">
        <v>112</v>
      </c>
      <c r="M323" s="1">
        <f t="shared" si="25"/>
        <v>10640</v>
      </c>
      <c r="N323" s="1">
        <f>IF(Resorts_World[[#This Row],[Overlay]]="Yes",Resorts_World[[#This Row],[Guarantee]],Resorts_World[[#This Row],[Prize Pool Collected]])</f>
        <v>10640</v>
      </c>
      <c r="O323" s="1">
        <f t="shared" si="26"/>
        <v>3920</v>
      </c>
      <c r="P323" s="1">
        <f>IF(Resorts_World[[#This Row],[Overlay]]="Yes",Resorts_World[[#This Row],[Guarantee]]-Resorts_World[[#This Row],[Prize Pool Collected]],0)</f>
        <v>0</v>
      </c>
      <c r="Q323" t="str">
        <f t="shared" si="27"/>
        <v>No</v>
      </c>
    </row>
    <row r="324" spans="1:17" x14ac:dyDescent="0.25">
      <c r="A324" s="13">
        <v>45101</v>
      </c>
      <c r="B324" s="15" t="s">
        <v>52</v>
      </c>
      <c r="C324" s="15" t="s">
        <v>79</v>
      </c>
      <c r="D324" s="15" t="s">
        <v>20</v>
      </c>
      <c r="E324" s="15" t="s">
        <v>20</v>
      </c>
      <c r="F324" s="16">
        <v>25000</v>
      </c>
      <c r="G324" s="16">
        <v>200</v>
      </c>
      <c r="H324" s="16">
        <v>150</v>
      </c>
      <c r="I324" s="16">
        <v>50</v>
      </c>
      <c r="J324" s="18">
        <f>Resorts_World[[#This Row],[Rake]]/Resorts_World[[#This Row],[Buy In]]</f>
        <v>0.25</v>
      </c>
      <c r="K324" s="3">
        <f t="shared" si="24"/>
        <v>166.66666666666666</v>
      </c>
      <c r="L324" s="17">
        <v>368</v>
      </c>
      <c r="M324" s="1">
        <f t="shared" si="25"/>
        <v>55200</v>
      </c>
      <c r="N324" s="1">
        <f>IF(Resorts_World[[#This Row],[Overlay]]="Yes",Resorts_World[[#This Row],[Guarantee]],Resorts_World[[#This Row],[Prize Pool Collected]])</f>
        <v>55200</v>
      </c>
      <c r="O324" s="1">
        <f t="shared" si="26"/>
        <v>18400</v>
      </c>
      <c r="P324" s="1">
        <f>IF(Resorts_World[[#This Row],[Overlay]]="Yes",Resorts_World[[#This Row],[Guarantee]]-Resorts_World[[#This Row],[Prize Pool Collected]],0)</f>
        <v>0</v>
      </c>
      <c r="Q324" t="str">
        <f t="shared" si="27"/>
        <v>No</v>
      </c>
    </row>
    <row r="325" spans="1:17" x14ac:dyDescent="0.25">
      <c r="A325" s="13">
        <v>45101</v>
      </c>
      <c r="B325" s="15" t="s">
        <v>52</v>
      </c>
      <c r="C325" s="15" t="s">
        <v>79</v>
      </c>
      <c r="D325" s="15" t="s">
        <v>20</v>
      </c>
      <c r="E325" s="15" t="s">
        <v>20</v>
      </c>
      <c r="F325" s="16">
        <v>5000</v>
      </c>
      <c r="G325" s="16">
        <v>130</v>
      </c>
      <c r="H325" s="16">
        <v>95</v>
      </c>
      <c r="I325" s="16">
        <v>35</v>
      </c>
      <c r="J325" s="18">
        <f>Resorts_World[[#This Row],[Rake]]/Resorts_World[[#This Row],[Buy In]]</f>
        <v>0.26923076923076922</v>
      </c>
      <c r="K325" s="3">
        <f t="shared" si="24"/>
        <v>52.631578947368418</v>
      </c>
      <c r="L325" s="17">
        <v>148</v>
      </c>
      <c r="M325" s="1">
        <f t="shared" si="25"/>
        <v>14060</v>
      </c>
      <c r="N325" s="1">
        <f>IF(Resorts_World[[#This Row],[Overlay]]="Yes",Resorts_World[[#This Row],[Guarantee]],Resorts_World[[#This Row],[Prize Pool Collected]])</f>
        <v>14060</v>
      </c>
      <c r="O325" s="1">
        <f t="shared" si="26"/>
        <v>5180</v>
      </c>
      <c r="P325" s="1">
        <f>IF(Resorts_World[[#This Row],[Overlay]]="Yes",Resorts_World[[#This Row],[Guarantee]]-Resorts_World[[#This Row],[Prize Pool Collected]],0)</f>
        <v>0</v>
      </c>
      <c r="Q325" t="str">
        <f t="shared" si="27"/>
        <v>No</v>
      </c>
    </row>
    <row r="326" spans="1:17" x14ac:dyDescent="0.25">
      <c r="A326" s="13">
        <v>45102</v>
      </c>
      <c r="B326" s="15" t="s">
        <v>52</v>
      </c>
      <c r="C326" s="15" t="s">
        <v>79</v>
      </c>
      <c r="D326" s="15" t="s">
        <v>20</v>
      </c>
      <c r="E326" s="15" t="s">
        <v>20</v>
      </c>
      <c r="F326" s="16">
        <v>5000</v>
      </c>
      <c r="G326" s="16">
        <v>130</v>
      </c>
      <c r="H326" s="16">
        <v>95</v>
      </c>
      <c r="I326" s="16">
        <v>35</v>
      </c>
      <c r="J326" s="18">
        <f>Resorts_World[[#This Row],[Rake]]/Resorts_World[[#This Row],[Buy In]]</f>
        <v>0.26923076923076922</v>
      </c>
      <c r="K326" s="3">
        <f t="shared" si="24"/>
        <v>52.631578947368418</v>
      </c>
      <c r="L326" s="17">
        <v>129</v>
      </c>
      <c r="M326" s="1">
        <f t="shared" si="25"/>
        <v>12255</v>
      </c>
      <c r="N326" s="1">
        <f>IF(Resorts_World[[#This Row],[Overlay]]="Yes",Resorts_World[[#This Row],[Guarantee]],Resorts_World[[#This Row],[Prize Pool Collected]])</f>
        <v>12255</v>
      </c>
      <c r="O326" s="1">
        <f t="shared" si="26"/>
        <v>4515</v>
      </c>
      <c r="P326" s="1">
        <f>IF(Resorts_World[[#This Row],[Overlay]]="Yes",Resorts_World[[#This Row],[Guarantee]]-Resorts_World[[#This Row],[Prize Pool Collected]],0)</f>
        <v>0</v>
      </c>
      <c r="Q326" t="str">
        <f t="shared" si="27"/>
        <v>No</v>
      </c>
    </row>
    <row r="327" spans="1:17" x14ac:dyDescent="0.25">
      <c r="A327" s="5">
        <v>45467</v>
      </c>
      <c r="B327" t="s">
        <v>52</v>
      </c>
      <c r="C327" t="s">
        <v>53</v>
      </c>
      <c r="D327" t="s">
        <v>41</v>
      </c>
      <c r="E327" t="s">
        <v>42</v>
      </c>
      <c r="F327" s="1">
        <v>5000</v>
      </c>
      <c r="G327" s="1">
        <v>200</v>
      </c>
      <c r="H327" s="1">
        <v>150</v>
      </c>
      <c r="I327" s="1">
        <v>50</v>
      </c>
      <c r="J327" s="2">
        <v>0.25</v>
      </c>
      <c r="K327" s="3">
        <f t="shared" si="24"/>
        <v>33.333333333333336</v>
      </c>
      <c r="L327" s="4">
        <v>54</v>
      </c>
      <c r="M327" s="1">
        <f t="shared" si="25"/>
        <v>8100</v>
      </c>
      <c r="N327" s="1">
        <f>IF(Resorts_World[[#This Row],[Overlay]]="Yes",Resorts_World[[#This Row],[Guarantee]],Resorts_World[[#This Row],[Prize Pool Collected]])</f>
        <v>8100</v>
      </c>
      <c r="O327" s="1">
        <f t="shared" si="26"/>
        <v>2700</v>
      </c>
      <c r="P327" s="1">
        <f>IF(Resorts_World[[#This Row],[Overlay]]="Yes",Resorts_World[[#This Row],[Guarantee]]-Resorts_World[[#This Row],[Prize Pool Collected]],0)</f>
        <v>0</v>
      </c>
      <c r="Q327" t="str">
        <f t="shared" si="27"/>
        <v>No</v>
      </c>
    </row>
    <row r="328" spans="1:17" x14ac:dyDescent="0.25">
      <c r="A328" s="13">
        <v>45103</v>
      </c>
      <c r="B328" s="15" t="s">
        <v>52</v>
      </c>
      <c r="C328" s="15" t="s">
        <v>79</v>
      </c>
      <c r="D328" s="15" t="s">
        <v>20</v>
      </c>
      <c r="E328" s="15" t="s">
        <v>20</v>
      </c>
      <c r="F328" s="16">
        <v>25000</v>
      </c>
      <c r="G328" s="16">
        <v>200</v>
      </c>
      <c r="H328" s="16">
        <v>150</v>
      </c>
      <c r="I328" s="16">
        <v>50</v>
      </c>
      <c r="J328" s="18">
        <f>Resorts_World[[#This Row],[Rake]]/Resorts_World[[#This Row],[Buy In]]</f>
        <v>0.25</v>
      </c>
      <c r="K328" s="3">
        <f t="shared" si="24"/>
        <v>166.66666666666666</v>
      </c>
      <c r="L328" s="17">
        <v>340</v>
      </c>
      <c r="M328" s="1">
        <f t="shared" si="25"/>
        <v>51000</v>
      </c>
      <c r="N328" s="1">
        <f>IF(Resorts_World[[#This Row],[Overlay]]="Yes",Resorts_World[[#This Row],[Guarantee]],Resorts_World[[#This Row],[Prize Pool Collected]])</f>
        <v>51000</v>
      </c>
      <c r="O328" s="1">
        <f t="shared" si="26"/>
        <v>17000</v>
      </c>
      <c r="P328" s="1">
        <f>IF(Resorts_World[[#This Row],[Overlay]]="Yes",Resorts_World[[#This Row],[Guarantee]]-Resorts_World[[#This Row],[Prize Pool Collected]],0)</f>
        <v>0</v>
      </c>
      <c r="Q328" t="str">
        <f t="shared" si="27"/>
        <v>No</v>
      </c>
    </row>
    <row r="329" spans="1:17" x14ac:dyDescent="0.25">
      <c r="A329" s="13">
        <v>45103</v>
      </c>
      <c r="B329" s="15" t="s">
        <v>52</v>
      </c>
      <c r="C329" s="15" t="s">
        <v>79</v>
      </c>
      <c r="D329" s="15" t="s">
        <v>20</v>
      </c>
      <c r="E329" s="15" t="s">
        <v>20</v>
      </c>
      <c r="F329" s="16">
        <v>5000</v>
      </c>
      <c r="G329" s="16">
        <v>130</v>
      </c>
      <c r="H329" s="16">
        <v>95</v>
      </c>
      <c r="I329" s="16">
        <v>35</v>
      </c>
      <c r="J329" s="18">
        <f>Resorts_World[[#This Row],[Rake]]/Resorts_World[[#This Row],[Buy In]]</f>
        <v>0.26923076923076922</v>
      </c>
      <c r="K329" s="3">
        <f t="shared" si="24"/>
        <v>52.631578947368418</v>
      </c>
      <c r="L329" s="17">
        <v>99</v>
      </c>
      <c r="M329" s="1">
        <f t="shared" si="25"/>
        <v>9405</v>
      </c>
      <c r="N329" s="1">
        <f>IF(Resorts_World[[#This Row],[Overlay]]="Yes",Resorts_World[[#This Row],[Guarantee]],Resorts_World[[#This Row],[Prize Pool Collected]])</f>
        <v>9405</v>
      </c>
      <c r="O329" s="1">
        <f t="shared" si="26"/>
        <v>3465</v>
      </c>
      <c r="P329" s="1">
        <f>IF(Resorts_World[[#This Row],[Overlay]]="Yes",Resorts_World[[#This Row],[Guarantee]]-Resorts_World[[#This Row],[Prize Pool Collected]],0)</f>
        <v>0</v>
      </c>
      <c r="Q329" t="str">
        <f t="shared" si="27"/>
        <v>No</v>
      </c>
    </row>
    <row r="330" spans="1:17" x14ac:dyDescent="0.25">
      <c r="A330" s="13">
        <v>45104</v>
      </c>
      <c r="B330" s="15" t="s">
        <v>52</v>
      </c>
      <c r="C330" s="15" t="s">
        <v>79</v>
      </c>
      <c r="D330" s="15" t="s">
        <v>20</v>
      </c>
      <c r="E330" s="15" t="s">
        <v>20</v>
      </c>
      <c r="F330" s="16">
        <v>25000</v>
      </c>
      <c r="G330" s="16">
        <v>200</v>
      </c>
      <c r="H330" s="16">
        <v>150</v>
      </c>
      <c r="I330" s="16">
        <v>50</v>
      </c>
      <c r="J330" s="18">
        <f>Resorts_World[[#This Row],[Rake]]/Resorts_World[[#This Row],[Buy In]]</f>
        <v>0.25</v>
      </c>
      <c r="K330" s="3">
        <f t="shared" si="24"/>
        <v>166.66666666666666</v>
      </c>
      <c r="L330" s="17">
        <v>243</v>
      </c>
      <c r="M330" s="1">
        <f t="shared" si="25"/>
        <v>36450</v>
      </c>
      <c r="N330" s="1">
        <f>IF(Resorts_World[[#This Row],[Overlay]]="Yes",Resorts_World[[#This Row],[Guarantee]],Resorts_World[[#This Row],[Prize Pool Collected]])</f>
        <v>36450</v>
      </c>
      <c r="O330" s="1">
        <f t="shared" si="26"/>
        <v>12150</v>
      </c>
      <c r="P330" s="1">
        <f>IF(Resorts_World[[#This Row],[Overlay]]="Yes",Resorts_World[[#This Row],[Guarantee]]-Resorts_World[[#This Row],[Prize Pool Collected]],0)</f>
        <v>0</v>
      </c>
      <c r="Q330" t="str">
        <f t="shared" si="27"/>
        <v>No</v>
      </c>
    </row>
    <row r="331" spans="1:17" x14ac:dyDescent="0.25">
      <c r="A331" s="13">
        <v>45104</v>
      </c>
      <c r="B331" s="15" t="s">
        <v>52</v>
      </c>
      <c r="C331" s="15" t="s">
        <v>79</v>
      </c>
      <c r="D331" s="15" t="s">
        <v>50</v>
      </c>
      <c r="E331" s="15" t="s">
        <v>50</v>
      </c>
      <c r="F331" s="16">
        <v>10000</v>
      </c>
      <c r="G331" s="16">
        <v>300</v>
      </c>
      <c r="H331" s="16">
        <v>240</v>
      </c>
      <c r="I331" s="16">
        <v>60</v>
      </c>
      <c r="J331" s="18">
        <f>Resorts_World[[#This Row],[Rake]]/Resorts_World[[#This Row],[Buy In]]</f>
        <v>0.2</v>
      </c>
      <c r="K331" s="3">
        <f t="shared" si="24"/>
        <v>41.666666666666664</v>
      </c>
      <c r="L331" s="17">
        <v>138</v>
      </c>
      <c r="M331" s="1">
        <f t="shared" si="25"/>
        <v>33120</v>
      </c>
      <c r="N331" s="1">
        <f>IF(Resorts_World[[#This Row],[Overlay]]="Yes",Resorts_World[[#This Row],[Guarantee]],Resorts_World[[#This Row],[Prize Pool Collected]])</f>
        <v>33120</v>
      </c>
      <c r="O331" s="1">
        <f t="shared" si="26"/>
        <v>8280</v>
      </c>
      <c r="P331" s="1">
        <f>IF(Resorts_World[[#This Row],[Overlay]]="Yes",Resorts_World[[#This Row],[Guarantee]]-Resorts_World[[#This Row],[Prize Pool Collected]],0)</f>
        <v>0</v>
      </c>
      <c r="Q331" t="str">
        <f t="shared" si="27"/>
        <v>No</v>
      </c>
    </row>
    <row r="332" spans="1:17" x14ac:dyDescent="0.25">
      <c r="A332" s="13">
        <v>45104</v>
      </c>
      <c r="B332" s="15" t="s">
        <v>52</v>
      </c>
      <c r="C332" s="15" t="s">
        <v>79</v>
      </c>
      <c r="D332" s="15" t="s">
        <v>50</v>
      </c>
      <c r="E332" s="15" t="s">
        <v>50</v>
      </c>
      <c r="F332" s="16">
        <v>5000</v>
      </c>
      <c r="G332" s="16">
        <v>200</v>
      </c>
      <c r="H332" s="16">
        <v>150</v>
      </c>
      <c r="I332" s="16">
        <v>50</v>
      </c>
      <c r="J332" s="18">
        <f>Resorts_World[[#This Row],[Rake]]/Resorts_World[[#This Row],[Buy In]]</f>
        <v>0.25</v>
      </c>
      <c r="K332" s="3">
        <f t="shared" si="24"/>
        <v>33.333333333333336</v>
      </c>
      <c r="L332" s="17">
        <v>70</v>
      </c>
      <c r="M332" s="1">
        <f t="shared" si="25"/>
        <v>10500</v>
      </c>
      <c r="N332" s="1">
        <f>IF(Resorts_World[[#This Row],[Overlay]]="Yes",Resorts_World[[#This Row],[Guarantee]],Resorts_World[[#This Row],[Prize Pool Collected]])</f>
        <v>10500</v>
      </c>
      <c r="O332" s="1">
        <f t="shared" si="26"/>
        <v>3500</v>
      </c>
      <c r="P332" s="1">
        <f>IF(Resorts_World[[#This Row],[Overlay]]="Yes",Resorts_World[[#This Row],[Guarantee]]-Resorts_World[[#This Row],[Prize Pool Collected]],0)</f>
        <v>0</v>
      </c>
      <c r="Q332" t="str">
        <f t="shared" si="27"/>
        <v>No</v>
      </c>
    </row>
    <row r="333" spans="1:17" x14ac:dyDescent="0.25">
      <c r="A333" s="13">
        <v>45104</v>
      </c>
      <c r="B333" s="15" t="s">
        <v>52</v>
      </c>
      <c r="C333" s="15" t="s">
        <v>79</v>
      </c>
      <c r="D333" s="15" t="s">
        <v>20</v>
      </c>
      <c r="E333" s="15" t="s">
        <v>20</v>
      </c>
      <c r="F333" s="16">
        <v>5000</v>
      </c>
      <c r="G333" s="16">
        <v>130</v>
      </c>
      <c r="H333" s="16">
        <v>95</v>
      </c>
      <c r="I333" s="16">
        <v>35</v>
      </c>
      <c r="J333" s="18">
        <f>Resorts_World[[#This Row],[Rake]]/Resorts_World[[#This Row],[Buy In]]</f>
        <v>0.26923076923076922</v>
      </c>
      <c r="K333" s="3">
        <f t="shared" si="24"/>
        <v>52.631578947368418</v>
      </c>
      <c r="L333" s="17">
        <v>92</v>
      </c>
      <c r="M333" s="1">
        <f t="shared" si="25"/>
        <v>8740</v>
      </c>
      <c r="N333" s="1">
        <f>IF(Resorts_World[[#This Row],[Overlay]]="Yes",Resorts_World[[#This Row],[Guarantee]],Resorts_World[[#This Row],[Prize Pool Collected]])</f>
        <v>8740</v>
      </c>
      <c r="O333" s="1">
        <f t="shared" si="26"/>
        <v>3220</v>
      </c>
      <c r="P333" s="1">
        <f>IF(Resorts_World[[#This Row],[Overlay]]="Yes",Resorts_World[[#This Row],[Guarantee]]-Resorts_World[[#This Row],[Prize Pool Collected]],0)</f>
        <v>0</v>
      </c>
      <c r="Q333" t="str">
        <f t="shared" si="27"/>
        <v>No</v>
      </c>
    </row>
    <row r="334" spans="1:17" x14ac:dyDescent="0.25">
      <c r="A334" s="13">
        <v>45105</v>
      </c>
      <c r="B334" s="15" t="s">
        <v>52</v>
      </c>
      <c r="C334" s="15" t="s">
        <v>79</v>
      </c>
      <c r="D334" s="15" t="s">
        <v>77</v>
      </c>
      <c r="E334" s="15" t="s">
        <v>77</v>
      </c>
      <c r="F334" s="16">
        <v>50000</v>
      </c>
      <c r="G334" s="16">
        <v>400</v>
      </c>
      <c r="H334" s="16">
        <v>330</v>
      </c>
      <c r="I334" s="16">
        <v>70</v>
      </c>
      <c r="J334" s="18">
        <f>Resorts_World[[#This Row],[Rake]]/Resorts_World[[#This Row],[Buy In]]</f>
        <v>0.17499999999999999</v>
      </c>
      <c r="K334" s="3">
        <f t="shared" si="24"/>
        <v>151.5151515151515</v>
      </c>
      <c r="L334" s="17">
        <v>320</v>
      </c>
      <c r="M334" s="1">
        <f t="shared" si="25"/>
        <v>105600</v>
      </c>
      <c r="N334" s="1">
        <f>IF(Resorts_World[[#This Row],[Overlay]]="Yes",Resorts_World[[#This Row],[Guarantee]],Resorts_World[[#This Row],[Prize Pool Collected]])</f>
        <v>105600</v>
      </c>
      <c r="O334" s="1">
        <f t="shared" si="26"/>
        <v>22400</v>
      </c>
      <c r="P334" s="1">
        <f>IF(Resorts_World[[#This Row],[Overlay]]="Yes",Resorts_World[[#This Row],[Guarantee]]-Resorts_World[[#This Row],[Prize Pool Collected]],0)</f>
        <v>0</v>
      </c>
      <c r="Q334" t="str">
        <f t="shared" si="27"/>
        <v>No</v>
      </c>
    </row>
    <row r="335" spans="1:17" x14ac:dyDescent="0.25">
      <c r="A335" s="13">
        <v>45105</v>
      </c>
      <c r="B335" s="15" t="s">
        <v>52</v>
      </c>
      <c r="C335" s="15" t="s">
        <v>79</v>
      </c>
      <c r="D335" s="15" t="s">
        <v>20</v>
      </c>
      <c r="E335" s="15" t="s">
        <v>20</v>
      </c>
      <c r="F335" s="16">
        <v>25000</v>
      </c>
      <c r="G335" s="16">
        <v>200</v>
      </c>
      <c r="H335" s="16">
        <v>150</v>
      </c>
      <c r="I335" s="16">
        <v>50</v>
      </c>
      <c r="J335" s="18">
        <f>Resorts_World[[#This Row],[Rake]]/Resorts_World[[#This Row],[Buy In]]</f>
        <v>0.25</v>
      </c>
      <c r="K335" s="3">
        <f t="shared" si="24"/>
        <v>166.66666666666666</v>
      </c>
      <c r="L335" s="17">
        <v>303</v>
      </c>
      <c r="M335" s="1">
        <f t="shared" si="25"/>
        <v>45450</v>
      </c>
      <c r="N335" s="1">
        <f>IF(Resorts_World[[#This Row],[Overlay]]="Yes",Resorts_World[[#This Row],[Guarantee]],Resorts_World[[#This Row],[Prize Pool Collected]])</f>
        <v>45450</v>
      </c>
      <c r="O335" s="1">
        <f t="shared" si="26"/>
        <v>15150</v>
      </c>
      <c r="P335" s="1">
        <f>IF(Resorts_World[[#This Row],[Overlay]]="Yes",Resorts_World[[#This Row],[Guarantee]]-Resorts_World[[#This Row],[Prize Pool Collected]],0)</f>
        <v>0</v>
      </c>
      <c r="Q335" t="str">
        <f t="shared" si="27"/>
        <v>No</v>
      </c>
    </row>
    <row r="336" spans="1:17" x14ac:dyDescent="0.25">
      <c r="A336" s="13">
        <v>45082</v>
      </c>
      <c r="B336" s="15" t="s">
        <v>52</v>
      </c>
      <c r="C336" s="15" t="s">
        <v>79</v>
      </c>
      <c r="D336" s="15" t="s">
        <v>42</v>
      </c>
      <c r="E336" s="15" t="s">
        <v>42</v>
      </c>
      <c r="F336" s="16">
        <v>20000</v>
      </c>
      <c r="G336" s="16">
        <v>200</v>
      </c>
      <c r="H336" s="16">
        <v>150</v>
      </c>
      <c r="I336" s="16">
        <v>50</v>
      </c>
      <c r="J336" s="18">
        <f>Resorts_World[[#This Row],[Rake]]/Resorts_World[[#This Row],[Buy In]]</f>
        <v>0.25</v>
      </c>
      <c r="K336" s="3">
        <f t="shared" si="24"/>
        <v>133.33333333333334</v>
      </c>
      <c r="L336" s="17">
        <v>198</v>
      </c>
      <c r="M336" s="1">
        <f t="shared" si="25"/>
        <v>29700</v>
      </c>
      <c r="N336" s="1">
        <f>IF(Resorts_World[[#This Row],[Overlay]]="Yes",Resorts_World[[#This Row],[Guarantee]],Resorts_World[[#This Row],[Prize Pool Collected]])</f>
        <v>29700</v>
      </c>
      <c r="O336" s="1">
        <f t="shared" si="26"/>
        <v>9900</v>
      </c>
      <c r="P336" s="1">
        <f>IF(Resorts_World[[#This Row],[Overlay]]="Yes",Resorts_World[[#This Row],[Guarantee]]-Resorts_World[[#This Row],[Prize Pool Collected]],0)</f>
        <v>0</v>
      </c>
      <c r="Q336" t="str">
        <f t="shared" si="27"/>
        <v>No</v>
      </c>
    </row>
    <row r="337" spans="1:17" x14ac:dyDescent="0.25">
      <c r="A337" s="13">
        <v>45105</v>
      </c>
      <c r="B337" s="15" t="s">
        <v>52</v>
      </c>
      <c r="C337" s="15" t="s">
        <v>79</v>
      </c>
      <c r="D337" s="15" t="s">
        <v>20</v>
      </c>
      <c r="E337" s="15" t="s">
        <v>20</v>
      </c>
      <c r="F337" s="16">
        <v>5000</v>
      </c>
      <c r="G337" s="16">
        <v>130</v>
      </c>
      <c r="H337" s="16">
        <v>95</v>
      </c>
      <c r="I337" s="16">
        <v>35</v>
      </c>
      <c r="J337" s="18">
        <f>Resorts_World[[#This Row],[Rake]]/Resorts_World[[#This Row],[Buy In]]</f>
        <v>0.26923076923076922</v>
      </c>
      <c r="K337" s="3">
        <f t="shared" si="24"/>
        <v>52.631578947368418</v>
      </c>
      <c r="L337" s="17">
        <v>111</v>
      </c>
      <c r="M337" s="1">
        <f t="shared" si="25"/>
        <v>10545</v>
      </c>
      <c r="N337" s="1">
        <f>IF(Resorts_World[[#This Row],[Overlay]]="Yes",Resorts_World[[#This Row],[Guarantee]],Resorts_World[[#This Row],[Prize Pool Collected]])</f>
        <v>10545</v>
      </c>
      <c r="O337" s="1">
        <f t="shared" si="26"/>
        <v>3885</v>
      </c>
      <c r="P337" s="1">
        <f>IF(Resorts_World[[#This Row],[Overlay]]="Yes",Resorts_World[[#This Row],[Guarantee]]-Resorts_World[[#This Row],[Prize Pool Collected]],0)</f>
        <v>0</v>
      </c>
      <c r="Q337" t="str">
        <f t="shared" si="27"/>
        <v>No</v>
      </c>
    </row>
    <row r="338" spans="1:17" x14ac:dyDescent="0.25">
      <c r="A338" s="13">
        <v>45106</v>
      </c>
      <c r="B338" s="15" t="s">
        <v>52</v>
      </c>
      <c r="C338" s="15" t="s">
        <v>79</v>
      </c>
      <c r="D338" s="15" t="s">
        <v>35</v>
      </c>
      <c r="E338" s="15" t="s">
        <v>35</v>
      </c>
      <c r="F338" s="16">
        <v>50000</v>
      </c>
      <c r="G338" s="16">
        <v>600</v>
      </c>
      <c r="H338" s="16">
        <v>510</v>
      </c>
      <c r="I338" s="16">
        <v>90</v>
      </c>
      <c r="J338" s="18">
        <f>Resorts_World[[#This Row],[Rake]]/Resorts_World[[#This Row],[Buy In]]</f>
        <v>0.15</v>
      </c>
      <c r="K338" s="3">
        <f t="shared" si="24"/>
        <v>98.039215686274517</v>
      </c>
      <c r="L338" s="17">
        <v>321</v>
      </c>
      <c r="M338" s="1">
        <f t="shared" si="25"/>
        <v>163710</v>
      </c>
      <c r="N338" s="1">
        <f>IF(Resorts_World[[#This Row],[Overlay]]="Yes",Resorts_World[[#This Row],[Guarantee]],Resorts_World[[#This Row],[Prize Pool Collected]])</f>
        <v>163710</v>
      </c>
      <c r="O338" s="1">
        <f t="shared" si="26"/>
        <v>28890</v>
      </c>
      <c r="P338" s="1">
        <f>IF(Resorts_World[[#This Row],[Overlay]]="Yes",Resorts_World[[#This Row],[Guarantee]]-Resorts_World[[#This Row],[Prize Pool Collected]],0)</f>
        <v>0</v>
      </c>
      <c r="Q338" t="str">
        <f t="shared" si="27"/>
        <v>No</v>
      </c>
    </row>
    <row r="339" spans="1:17" x14ac:dyDescent="0.25">
      <c r="A339" s="13">
        <v>45106</v>
      </c>
      <c r="B339" s="15" t="s">
        <v>52</v>
      </c>
      <c r="C339" s="15" t="s">
        <v>79</v>
      </c>
      <c r="D339" s="15" t="s">
        <v>36</v>
      </c>
      <c r="E339" s="15" t="s">
        <v>86</v>
      </c>
      <c r="F339" s="16">
        <v>1000000</v>
      </c>
      <c r="G339" s="16">
        <v>1100</v>
      </c>
      <c r="H339" s="16">
        <v>970</v>
      </c>
      <c r="I339" s="16">
        <v>130</v>
      </c>
      <c r="J339" s="18">
        <f>Resorts_World[[#This Row],[Rake]]/Resorts_World[[#This Row],[Buy In]]</f>
        <v>0.11818181818181818</v>
      </c>
      <c r="K339" s="3">
        <f t="shared" si="24"/>
        <v>1030.9278350515465</v>
      </c>
      <c r="L339" s="17">
        <v>2331</v>
      </c>
      <c r="M339" s="1">
        <f t="shared" si="25"/>
        <v>2261070</v>
      </c>
      <c r="N339" s="1">
        <f>IF(Resorts_World[[#This Row],[Overlay]]="Yes",Resorts_World[[#This Row],[Guarantee]],Resorts_World[[#This Row],[Prize Pool Collected]])</f>
        <v>2261070</v>
      </c>
      <c r="O339" s="1">
        <f t="shared" si="26"/>
        <v>303030</v>
      </c>
      <c r="P339" s="1">
        <f>IF(Resorts_World[[#This Row],[Overlay]]="Yes",Resorts_World[[#This Row],[Guarantee]]-Resorts_World[[#This Row],[Prize Pool Collected]],0)</f>
        <v>0</v>
      </c>
      <c r="Q339" t="str">
        <f t="shared" si="27"/>
        <v>No</v>
      </c>
    </row>
    <row r="340" spans="1:17" x14ac:dyDescent="0.25">
      <c r="A340" s="13">
        <v>45106</v>
      </c>
      <c r="B340" s="15" t="s">
        <v>52</v>
      </c>
      <c r="C340" s="15" t="s">
        <v>79</v>
      </c>
      <c r="D340" s="15" t="s">
        <v>20</v>
      </c>
      <c r="E340" s="15" t="s">
        <v>20</v>
      </c>
      <c r="F340" s="16">
        <v>25000</v>
      </c>
      <c r="G340" s="16">
        <v>200</v>
      </c>
      <c r="H340" s="16">
        <v>150</v>
      </c>
      <c r="I340" s="16">
        <v>50</v>
      </c>
      <c r="J340" s="18">
        <f>Resorts_World[[#This Row],[Rake]]/Resorts_World[[#This Row],[Buy In]]</f>
        <v>0.25</v>
      </c>
      <c r="K340" s="3">
        <f t="shared" si="24"/>
        <v>166.66666666666666</v>
      </c>
      <c r="L340" s="17">
        <v>209</v>
      </c>
      <c r="M340" s="1">
        <f t="shared" si="25"/>
        <v>31350</v>
      </c>
      <c r="N340" s="1">
        <f>IF(Resorts_World[[#This Row],[Overlay]]="Yes",Resorts_World[[#This Row],[Guarantee]],Resorts_World[[#This Row],[Prize Pool Collected]])</f>
        <v>31350</v>
      </c>
      <c r="O340" s="1">
        <f t="shared" si="26"/>
        <v>10450</v>
      </c>
      <c r="P340" s="1">
        <f>IF(Resorts_World[[#This Row],[Overlay]]="Yes",Resorts_World[[#This Row],[Guarantee]]-Resorts_World[[#This Row],[Prize Pool Collected]],0)</f>
        <v>0</v>
      </c>
      <c r="Q340" t="str">
        <f t="shared" si="27"/>
        <v>No</v>
      </c>
    </row>
    <row r="341" spans="1:17" x14ac:dyDescent="0.25">
      <c r="A341" s="13">
        <v>45106</v>
      </c>
      <c r="B341" s="15" t="s">
        <v>52</v>
      </c>
      <c r="C341" s="15" t="s">
        <v>79</v>
      </c>
      <c r="D341" s="15" t="s">
        <v>20</v>
      </c>
      <c r="E341" s="15" t="s">
        <v>20</v>
      </c>
      <c r="F341" s="16">
        <v>5000</v>
      </c>
      <c r="G341" s="16">
        <v>130</v>
      </c>
      <c r="H341" s="16">
        <v>95</v>
      </c>
      <c r="I341" s="16">
        <v>35</v>
      </c>
      <c r="J341" s="18">
        <f>Resorts_World[[#This Row],[Rake]]/Resorts_World[[#This Row],[Buy In]]</f>
        <v>0.26923076923076922</v>
      </c>
      <c r="K341" s="3">
        <f t="shared" si="24"/>
        <v>52.631578947368418</v>
      </c>
      <c r="L341" s="17">
        <v>102</v>
      </c>
      <c r="M341" s="1">
        <f t="shared" si="25"/>
        <v>9690</v>
      </c>
      <c r="N341" s="1">
        <f>IF(Resorts_World[[#This Row],[Overlay]]="Yes",Resorts_World[[#This Row],[Guarantee]],Resorts_World[[#This Row],[Prize Pool Collected]])</f>
        <v>9690</v>
      </c>
      <c r="O341" s="1">
        <f t="shared" si="26"/>
        <v>3570</v>
      </c>
      <c r="P341" s="1">
        <f>IF(Resorts_World[[#This Row],[Overlay]]="Yes",Resorts_World[[#This Row],[Guarantee]]-Resorts_World[[#This Row],[Prize Pool Collected]],0)</f>
        <v>0</v>
      </c>
      <c r="Q341" t="str">
        <f t="shared" si="27"/>
        <v>No</v>
      </c>
    </row>
    <row r="342" spans="1:17" x14ac:dyDescent="0.25">
      <c r="A342" s="13">
        <v>45107</v>
      </c>
      <c r="B342" s="15" t="s">
        <v>52</v>
      </c>
      <c r="C342" s="15" t="s">
        <v>79</v>
      </c>
      <c r="D342" s="15" t="s">
        <v>26</v>
      </c>
      <c r="E342" s="15" t="s">
        <v>26</v>
      </c>
      <c r="F342" s="16">
        <v>10000</v>
      </c>
      <c r="G342" s="16">
        <v>200</v>
      </c>
      <c r="H342" s="16">
        <v>150</v>
      </c>
      <c r="I342" s="16">
        <v>50</v>
      </c>
      <c r="J342" s="18">
        <f>Resorts_World[[#This Row],[Rake]]/Resorts_World[[#This Row],[Buy In]]</f>
        <v>0.25</v>
      </c>
      <c r="K342" s="3">
        <f t="shared" si="24"/>
        <v>66.666666666666671</v>
      </c>
      <c r="L342" s="17">
        <v>181</v>
      </c>
      <c r="M342" s="1">
        <f t="shared" si="25"/>
        <v>27150</v>
      </c>
      <c r="N342" s="1">
        <f>IF(Resorts_World[[#This Row],[Overlay]]="Yes",Resorts_World[[#This Row],[Guarantee]],Resorts_World[[#This Row],[Prize Pool Collected]])</f>
        <v>27150</v>
      </c>
      <c r="O342" s="1">
        <f t="shared" si="26"/>
        <v>9050</v>
      </c>
      <c r="P342" s="1">
        <f>IF(Resorts_World[[#This Row],[Overlay]]="Yes",Resorts_World[[#This Row],[Guarantee]]-Resorts_World[[#This Row],[Prize Pool Collected]],0)</f>
        <v>0</v>
      </c>
      <c r="Q342" t="str">
        <f t="shared" si="27"/>
        <v>No</v>
      </c>
    </row>
    <row r="343" spans="1:17" x14ac:dyDescent="0.25">
      <c r="A343" s="13">
        <v>45107</v>
      </c>
      <c r="B343" s="15" t="s">
        <v>52</v>
      </c>
      <c r="C343" s="15" t="s">
        <v>79</v>
      </c>
      <c r="D343" s="15" t="s">
        <v>20</v>
      </c>
      <c r="E343" s="15" t="s">
        <v>20</v>
      </c>
      <c r="F343" s="16">
        <v>5000</v>
      </c>
      <c r="G343" s="16">
        <v>130</v>
      </c>
      <c r="H343" s="16">
        <v>95</v>
      </c>
      <c r="I343" s="16">
        <v>35</v>
      </c>
      <c r="J343" s="18">
        <f>Resorts_World[[#This Row],[Rake]]/Resorts_World[[#This Row],[Buy In]]</f>
        <v>0.26923076923076922</v>
      </c>
      <c r="K343" s="3">
        <f t="shared" si="24"/>
        <v>52.631578947368418</v>
      </c>
      <c r="L343" s="17">
        <v>89</v>
      </c>
      <c r="M343" s="1">
        <f t="shared" si="25"/>
        <v>8455</v>
      </c>
      <c r="N343" s="1">
        <f>IF(Resorts_World[[#This Row],[Overlay]]="Yes",Resorts_World[[#This Row],[Guarantee]],Resorts_World[[#This Row],[Prize Pool Collected]])</f>
        <v>8455</v>
      </c>
      <c r="O343" s="1">
        <f t="shared" si="26"/>
        <v>3115</v>
      </c>
      <c r="P343" s="1">
        <f>IF(Resorts_World[[#This Row],[Overlay]]="Yes",Resorts_World[[#This Row],[Guarantee]]-Resorts_World[[#This Row],[Prize Pool Collected]],0)</f>
        <v>0</v>
      </c>
      <c r="Q343" t="str">
        <f t="shared" si="27"/>
        <v>No</v>
      </c>
    </row>
    <row r="344" spans="1:17" x14ac:dyDescent="0.25">
      <c r="A344" s="13">
        <v>45108</v>
      </c>
      <c r="B344" s="15" t="s">
        <v>52</v>
      </c>
      <c r="C344" s="15" t="s">
        <v>79</v>
      </c>
      <c r="D344" s="15" t="s">
        <v>20</v>
      </c>
      <c r="E344" s="15" t="s">
        <v>20</v>
      </c>
      <c r="F344" s="16">
        <v>5000</v>
      </c>
      <c r="G344" s="16">
        <v>130</v>
      </c>
      <c r="H344" s="16">
        <v>95</v>
      </c>
      <c r="I344" s="16">
        <v>35</v>
      </c>
      <c r="J344" s="18">
        <f>Resorts_World[[#This Row],[Rake]]/Resorts_World[[#This Row],[Buy In]]</f>
        <v>0.26923076923076922</v>
      </c>
      <c r="K344" s="3">
        <f t="shared" si="24"/>
        <v>52.631578947368418</v>
      </c>
      <c r="L344" s="17">
        <v>69</v>
      </c>
      <c r="M344" s="1">
        <f t="shared" si="25"/>
        <v>6555</v>
      </c>
      <c r="N344" s="1">
        <f>IF(Resorts_World[[#This Row],[Overlay]]="Yes",Resorts_World[[#This Row],[Guarantee]],Resorts_World[[#This Row],[Prize Pool Collected]])</f>
        <v>6555</v>
      </c>
      <c r="O344" s="1">
        <f t="shared" si="26"/>
        <v>2415</v>
      </c>
      <c r="P344" s="1">
        <f>IF(Resorts_World[[#This Row],[Overlay]]="Yes",Resorts_World[[#This Row],[Guarantee]]-Resorts_World[[#This Row],[Prize Pool Collected]],0)</f>
        <v>0</v>
      </c>
      <c r="Q344" t="str">
        <f t="shared" si="27"/>
        <v>No</v>
      </c>
    </row>
    <row r="345" spans="1:17" x14ac:dyDescent="0.25">
      <c r="A345" s="13">
        <v>45109</v>
      </c>
      <c r="B345" s="15" t="s">
        <v>52</v>
      </c>
      <c r="C345" s="15" t="s">
        <v>79</v>
      </c>
      <c r="D345" s="15" t="s">
        <v>68</v>
      </c>
      <c r="E345" s="15" t="s">
        <v>68</v>
      </c>
      <c r="F345" s="16">
        <v>10000</v>
      </c>
      <c r="G345" s="16">
        <v>300</v>
      </c>
      <c r="H345" s="16">
        <v>240</v>
      </c>
      <c r="I345" s="16">
        <v>60</v>
      </c>
      <c r="J345" s="18">
        <f>Resorts_World[[#This Row],[Rake]]/Resorts_World[[#This Row],[Buy In]]</f>
        <v>0.2</v>
      </c>
      <c r="K345" s="3">
        <f t="shared" si="24"/>
        <v>41.666666666666664</v>
      </c>
      <c r="L345" s="17">
        <v>117</v>
      </c>
      <c r="M345" s="1">
        <f t="shared" si="25"/>
        <v>28080</v>
      </c>
      <c r="N345" s="1">
        <f>IF(Resorts_World[[#This Row],[Overlay]]="Yes",Resorts_World[[#This Row],[Guarantee]],Resorts_World[[#This Row],[Prize Pool Collected]])</f>
        <v>28080</v>
      </c>
      <c r="O345" s="1">
        <f t="shared" si="26"/>
        <v>7020</v>
      </c>
      <c r="P345" s="1">
        <f>IF(Resorts_World[[#This Row],[Overlay]]="Yes",Resorts_World[[#This Row],[Guarantee]]-Resorts_World[[#This Row],[Prize Pool Collected]],0)</f>
        <v>0</v>
      </c>
      <c r="Q345" t="str">
        <f t="shared" si="27"/>
        <v>No</v>
      </c>
    </row>
    <row r="346" spans="1:17" x14ac:dyDescent="0.25">
      <c r="A346" s="13">
        <v>45109</v>
      </c>
      <c r="B346" s="15" t="s">
        <v>52</v>
      </c>
      <c r="C346" s="15" t="s">
        <v>79</v>
      </c>
      <c r="D346" s="15" t="s">
        <v>20</v>
      </c>
      <c r="E346" s="15" t="s">
        <v>20</v>
      </c>
      <c r="F346" s="16">
        <v>25000</v>
      </c>
      <c r="G346" s="16">
        <v>200</v>
      </c>
      <c r="H346" s="16">
        <v>150</v>
      </c>
      <c r="I346" s="16">
        <v>50</v>
      </c>
      <c r="J346" s="18">
        <f>Resorts_World[[#This Row],[Rake]]/Resorts_World[[#This Row],[Buy In]]</f>
        <v>0.25</v>
      </c>
      <c r="K346" s="3">
        <f t="shared" si="24"/>
        <v>166.66666666666666</v>
      </c>
      <c r="L346" s="17">
        <v>243</v>
      </c>
      <c r="M346" s="1">
        <f t="shared" si="25"/>
        <v>36450</v>
      </c>
      <c r="N346" s="1">
        <f>IF(Resorts_World[[#This Row],[Overlay]]="Yes",Resorts_World[[#This Row],[Guarantee]],Resorts_World[[#This Row],[Prize Pool Collected]])</f>
        <v>36450</v>
      </c>
      <c r="O346" s="1">
        <f t="shared" si="26"/>
        <v>12150</v>
      </c>
      <c r="P346" s="1">
        <f>IF(Resorts_World[[#This Row],[Overlay]]="Yes",Resorts_World[[#This Row],[Guarantee]]-Resorts_World[[#This Row],[Prize Pool Collected]],0)</f>
        <v>0</v>
      </c>
      <c r="Q346" t="str">
        <f t="shared" si="27"/>
        <v>No</v>
      </c>
    </row>
    <row r="347" spans="1:17" x14ac:dyDescent="0.25">
      <c r="A347" s="13">
        <v>45109</v>
      </c>
      <c r="B347" s="15" t="s">
        <v>52</v>
      </c>
      <c r="C347" s="15" t="s">
        <v>79</v>
      </c>
      <c r="D347" s="15" t="s">
        <v>20</v>
      </c>
      <c r="E347" s="15" t="s">
        <v>20</v>
      </c>
      <c r="F347" s="16">
        <v>5000</v>
      </c>
      <c r="G347" s="16">
        <v>130</v>
      </c>
      <c r="H347" s="16">
        <v>95</v>
      </c>
      <c r="I347" s="16">
        <v>35</v>
      </c>
      <c r="J347" s="18">
        <f>Resorts_World[[#This Row],[Rake]]/Resorts_World[[#This Row],[Buy In]]</f>
        <v>0.26923076923076922</v>
      </c>
      <c r="K347" s="3">
        <f t="shared" si="24"/>
        <v>52.631578947368418</v>
      </c>
      <c r="L347" s="17">
        <v>79</v>
      </c>
      <c r="M347" s="1">
        <f t="shared" si="25"/>
        <v>7505</v>
      </c>
      <c r="N347" s="1">
        <f>IF(Resorts_World[[#This Row],[Overlay]]="Yes",Resorts_World[[#This Row],[Guarantee]],Resorts_World[[#This Row],[Prize Pool Collected]])</f>
        <v>7505</v>
      </c>
      <c r="O347" s="1">
        <f t="shared" si="26"/>
        <v>2765</v>
      </c>
      <c r="P347" s="1">
        <f>IF(Resorts_World[[#This Row],[Overlay]]="Yes",Resorts_World[[#This Row],[Guarantee]]-Resorts_World[[#This Row],[Prize Pool Collected]],0)</f>
        <v>0</v>
      </c>
      <c r="Q347" t="str">
        <f t="shared" si="27"/>
        <v>No</v>
      </c>
    </row>
    <row r="348" spans="1:17" x14ac:dyDescent="0.25">
      <c r="A348" s="13">
        <v>45110</v>
      </c>
      <c r="B348" s="15" t="s">
        <v>52</v>
      </c>
      <c r="C348" s="15" t="s">
        <v>79</v>
      </c>
      <c r="D348" s="15" t="s">
        <v>88</v>
      </c>
      <c r="E348" s="15" t="s">
        <v>88</v>
      </c>
      <c r="F348" s="16">
        <v>5000</v>
      </c>
      <c r="G348" s="16">
        <v>200</v>
      </c>
      <c r="H348" s="16">
        <v>150</v>
      </c>
      <c r="I348" s="16">
        <v>50</v>
      </c>
      <c r="J348" s="18">
        <f>Resorts_World[[#This Row],[Rake]]/Resorts_World[[#This Row],[Buy In]]</f>
        <v>0.25</v>
      </c>
      <c r="K348" s="3">
        <f t="shared" si="24"/>
        <v>33.333333333333336</v>
      </c>
      <c r="L348" s="17">
        <v>51</v>
      </c>
      <c r="M348" s="1">
        <f t="shared" si="25"/>
        <v>7650</v>
      </c>
      <c r="N348" s="1">
        <f>IF(Resorts_World[[#This Row],[Overlay]]="Yes",Resorts_World[[#This Row],[Guarantee]],Resorts_World[[#This Row],[Prize Pool Collected]])</f>
        <v>7650</v>
      </c>
      <c r="O348" s="1">
        <f t="shared" si="26"/>
        <v>2550</v>
      </c>
      <c r="P348" s="1">
        <f>IF(Resorts_World[[#This Row],[Overlay]]="Yes",Resorts_World[[#This Row],[Guarantee]]-Resorts_World[[#This Row],[Prize Pool Collected]],0)</f>
        <v>0</v>
      </c>
      <c r="Q348" t="str">
        <f t="shared" si="27"/>
        <v>No</v>
      </c>
    </row>
    <row r="349" spans="1:17" x14ac:dyDescent="0.25">
      <c r="A349" s="13">
        <v>45110</v>
      </c>
      <c r="B349" s="15" t="s">
        <v>52</v>
      </c>
      <c r="C349" s="15" t="s">
        <v>79</v>
      </c>
      <c r="D349" s="15" t="s">
        <v>20</v>
      </c>
      <c r="E349" s="15" t="s">
        <v>20</v>
      </c>
      <c r="F349" s="16">
        <v>25000</v>
      </c>
      <c r="G349" s="16">
        <v>200</v>
      </c>
      <c r="H349" s="16">
        <v>150</v>
      </c>
      <c r="I349" s="16">
        <v>50</v>
      </c>
      <c r="J349" s="18">
        <f>Resorts_World[[#This Row],[Rake]]/Resorts_World[[#This Row],[Buy In]]</f>
        <v>0.25</v>
      </c>
      <c r="K349" s="3">
        <f t="shared" si="24"/>
        <v>166.66666666666666</v>
      </c>
      <c r="L349" s="17">
        <v>232</v>
      </c>
      <c r="M349" s="1">
        <f t="shared" si="25"/>
        <v>34800</v>
      </c>
      <c r="N349" s="1">
        <f>IF(Resorts_World[[#This Row],[Overlay]]="Yes",Resorts_World[[#This Row],[Guarantee]],Resorts_World[[#This Row],[Prize Pool Collected]])</f>
        <v>34800</v>
      </c>
      <c r="O349" s="1">
        <f t="shared" si="26"/>
        <v>11600</v>
      </c>
      <c r="P349" s="1">
        <f>IF(Resorts_World[[#This Row],[Overlay]]="Yes",Resorts_World[[#This Row],[Guarantee]]-Resorts_World[[#This Row],[Prize Pool Collected]],0)</f>
        <v>0</v>
      </c>
      <c r="Q349" t="str">
        <f t="shared" si="27"/>
        <v>No</v>
      </c>
    </row>
    <row r="350" spans="1:17" x14ac:dyDescent="0.25">
      <c r="A350" s="13">
        <v>45110</v>
      </c>
      <c r="B350" s="15" t="s">
        <v>52</v>
      </c>
      <c r="C350" s="15" t="s">
        <v>79</v>
      </c>
      <c r="D350" s="15" t="s">
        <v>20</v>
      </c>
      <c r="E350" s="15" t="s">
        <v>20</v>
      </c>
      <c r="F350" s="16">
        <v>5000</v>
      </c>
      <c r="G350" s="16">
        <v>130</v>
      </c>
      <c r="H350" s="16">
        <v>95</v>
      </c>
      <c r="I350" s="16">
        <v>35</v>
      </c>
      <c r="J350" s="18">
        <f>Resorts_World[[#This Row],[Rake]]/Resorts_World[[#This Row],[Buy In]]</f>
        <v>0.26923076923076922</v>
      </c>
      <c r="K350" s="3">
        <f t="shared" si="24"/>
        <v>52.631578947368418</v>
      </c>
      <c r="L350" s="17">
        <v>101</v>
      </c>
      <c r="M350" s="1">
        <f t="shared" si="25"/>
        <v>9595</v>
      </c>
      <c r="N350" s="1">
        <f>IF(Resorts_World[[#This Row],[Overlay]]="Yes",Resorts_World[[#This Row],[Guarantee]],Resorts_World[[#This Row],[Prize Pool Collected]])</f>
        <v>9595</v>
      </c>
      <c r="O350" s="1">
        <f t="shared" si="26"/>
        <v>3535</v>
      </c>
      <c r="P350" s="1">
        <f>IF(Resorts_World[[#This Row],[Overlay]]="Yes",Resorts_World[[#This Row],[Guarantee]]-Resorts_World[[#This Row],[Prize Pool Collected]],0)</f>
        <v>0</v>
      </c>
      <c r="Q350" t="str">
        <f t="shared" si="27"/>
        <v>No</v>
      </c>
    </row>
    <row r="351" spans="1:17" x14ac:dyDescent="0.25">
      <c r="A351" s="5">
        <v>45441</v>
      </c>
      <c r="B351" t="s">
        <v>89</v>
      </c>
      <c r="C351" t="s">
        <v>90</v>
      </c>
      <c r="D351" t="s">
        <v>91</v>
      </c>
      <c r="E351" t="s">
        <v>24</v>
      </c>
      <c r="F351" s="1">
        <v>100000</v>
      </c>
      <c r="G351" s="1">
        <v>400</v>
      </c>
      <c r="H351" s="1">
        <v>330</v>
      </c>
      <c r="I351" s="1">
        <v>70</v>
      </c>
      <c r="J351" s="2">
        <v>0.17499999999999999</v>
      </c>
      <c r="K351" s="3">
        <f t="shared" si="24"/>
        <v>303.030303030303</v>
      </c>
      <c r="L351" s="4">
        <v>338</v>
      </c>
      <c r="M351" s="1">
        <f t="shared" si="25"/>
        <v>111540</v>
      </c>
      <c r="N351" s="1">
        <f>IF(Resorts_World[[#This Row],[Overlay]]="Yes",Resorts_World[[#This Row],[Guarantee]],Resorts_World[[#This Row],[Prize Pool Collected]])</f>
        <v>111540</v>
      </c>
      <c r="O351" s="1">
        <f t="shared" si="26"/>
        <v>23660</v>
      </c>
      <c r="P351" s="1">
        <f>IF(Resorts_World[[#This Row],[Overlay]]="Yes",Resorts_World[[#This Row],[Guarantee]]-Resorts_World[[#This Row],[Prize Pool Collected]],0)</f>
        <v>0</v>
      </c>
      <c r="Q351" t="str">
        <f t="shared" si="27"/>
        <v>No</v>
      </c>
    </row>
    <row r="352" spans="1:17" x14ac:dyDescent="0.25">
      <c r="A352" s="5">
        <v>45442</v>
      </c>
      <c r="B352" t="s">
        <v>89</v>
      </c>
      <c r="C352" s="19" t="s">
        <v>90</v>
      </c>
      <c r="D352" s="19" t="s">
        <v>92</v>
      </c>
      <c r="E352" s="19" t="s">
        <v>20</v>
      </c>
      <c r="F352" s="20">
        <v>40000</v>
      </c>
      <c r="G352" s="20">
        <v>400</v>
      </c>
      <c r="H352" s="20">
        <v>330</v>
      </c>
      <c r="I352" s="20">
        <v>70</v>
      </c>
      <c r="J352" s="21">
        <v>0.17499999999999999</v>
      </c>
      <c r="K352" s="3">
        <f t="shared" si="24"/>
        <v>121.21212121212122</v>
      </c>
      <c r="L352" s="4">
        <v>87</v>
      </c>
      <c r="M352" s="1">
        <f t="shared" si="25"/>
        <v>28710</v>
      </c>
      <c r="N352" s="1">
        <f>IF(Resorts_World[[#This Row],[Overlay]]="Yes",Resorts_World[[#This Row],[Guarantee]],Resorts_World[[#This Row],[Prize Pool Collected]])</f>
        <v>40000</v>
      </c>
      <c r="O352" s="1">
        <f t="shared" si="26"/>
        <v>6090</v>
      </c>
      <c r="P352" s="1">
        <f>IF(Resorts_World[[#This Row],[Overlay]]="Yes",Resorts_World[[#This Row],[Guarantee]]-Resorts_World[[#This Row],[Prize Pool Collected]],0)</f>
        <v>11290</v>
      </c>
      <c r="Q352" t="str">
        <f t="shared" si="27"/>
        <v>Yes</v>
      </c>
    </row>
    <row r="353" spans="1:17" x14ac:dyDescent="0.25">
      <c r="A353" s="5">
        <v>45442</v>
      </c>
      <c r="B353" t="s">
        <v>89</v>
      </c>
      <c r="C353" s="19" t="s">
        <v>90</v>
      </c>
      <c r="D353" s="19" t="s">
        <v>93</v>
      </c>
      <c r="E353" s="19" t="s">
        <v>68</v>
      </c>
      <c r="F353" s="20">
        <v>10000</v>
      </c>
      <c r="G353" s="20">
        <v>240</v>
      </c>
      <c r="H353" s="20">
        <v>194.88</v>
      </c>
      <c r="I353" s="20">
        <v>45.12</v>
      </c>
      <c r="J353" s="21">
        <v>0.188</v>
      </c>
      <c r="K353" s="3">
        <f t="shared" si="24"/>
        <v>51.313628899835798</v>
      </c>
      <c r="L353" s="4">
        <v>37</v>
      </c>
      <c r="M353" s="1">
        <f t="shared" si="25"/>
        <v>7210.5599999999995</v>
      </c>
      <c r="N353" s="1">
        <f>IF(Resorts_World[[#This Row],[Overlay]]="Yes",Resorts_World[[#This Row],[Guarantee]],Resorts_World[[#This Row],[Prize Pool Collected]])</f>
        <v>10000</v>
      </c>
      <c r="O353" s="1">
        <f t="shared" si="26"/>
        <v>1669.4399999999998</v>
      </c>
      <c r="P353" s="1">
        <f>IF(Resorts_World[[#This Row],[Overlay]]="Yes",Resorts_World[[#This Row],[Guarantee]]-Resorts_World[[#This Row],[Prize Pool Collected]],0)</f>
        <v>2789.4400000000005</v>
      </c>
      <c r="Q353" t="str">
        <f t="shared" si="27"/>
        <v>Yes</v>
      </c>
    </row>
    <row r="354" spans="1:17" x14ac:dyDescent="0.25">
      <c r="A354" s="5">
        <v>45443</v>
      </c>
      <c r="B354" t="s">
        <v>89</v>
      </c>
      <c r="C354" t="s">
        <v>90</v>
      </c>
      <c r="D354" t="s">
        <v>94</v>
      </c>
      <c r="E354" t="s">
        <v>32</v>
      </c>
      <c r="F354" s="1">
        <v>30000</v>
      </c>
      <c r="G354" s="1">
        <v>400</v>
      </c>
      <c r="H354" s="1">
        <v>330</v>
      </c>
      <c r="I354" s="1">
        <v>70</v>
      </c>
      <c r="J354" s="2">
        <v>0.17499999999999999</v>
      </c>
      <c r="K354" s="3">
        <f t="shared" si="24"/>
        <v>90.909090909090907</v>
      </c>
      <c r="L354" s="4">
        <v>136</v>
      </c>
      <c r="M354" s="1">
        <f t="shared" si="25"/>
        <v>44880</v>
      </c>
      <c r="N354" s="1">
        <f>IF(Resorts_World[[#This Row],[Overlay]]="Yes",Resorts_World[[#This Row],[Guarantee]],Resorts_World[[#This Row],[Prize Pool Collected]])</f>
        <v>44880</v>
      </c>
      <c r="O354" s="1">
        <f t="shared" si="26"/>
        <v>9520</v>
      </c>
      <c r="P354" s="1">
        <f>IF(Resorts_World[[#This Row],[Overlay]]="Yes",Resorts_World[[#This Row],[Guarantee]]-Resorts_World[[#This Row],[Prize Pool Collected]],0)</f>
        <v>0</v>
      </c>
      <c r="Q354" t="str">
        <f t="shared" si="27"/>
        <v>No</v>
      </c>
    </row>
    <row r="355" spans="1:17" x14ac:dyDescent="0.25">
      <c r="A355" s="5">
        <v>45443</v>
      </c>
      <c r="B355" t="s">
        <v>89</v>
      </c>
      <c r="C355" t="s">
        <v>90</v>
      </c>
      <c r="D355" t="s">
        <v>95</v>
      </c>
      <c r="E355" t="s">
        <v>20</v>
      </c>
      <c r="F355" s="1">
        <v>25000</v>
      </c>
      <c r="G355" s="1">
        <v>300</v>
      </c>
      <c r="H355" s="1">
        <v>245</v>
      </c>
      <c r="I355" s="1">
        <v>55</v>
      </c>
      <c r="J355" s="2">
        <v>0.183</v>
      </c>
      <c r="K355" s="3">
        <f t="shared" si="24"/>
        <v>102.04081632653062</v>
      </c>
      <c r="L355" s="4">
        <v>92</v>
      </c>
      <c r="M355" s="1">
        <f t="shared" si="25"/>
        <v>22540</v>
      </c>
      <c r="N355" s="1">
        <f>IF(Resorts_World[[#This Row],[Overlay]]="Yes",Resorts_World[[#This Row],[Guarantee]],Resorts_World[[#This Row],[Prize Pool Collected]])</f>
        <v>25000</v>
      </c>
      <c r="O355" s="1">
        <f t="shared" si="26"/>
        <v>5060</v>
      </c>
      <c r="P355" s="1">
        <f>IF(Resorts_World[[#This Row],[Overlay]]="Yes",Resorts_World[[#This Row],[Guarantee]]-Resorts_World[[#This Row],[Prize Pool Collected]],0)</f>
        <v>2460</v>
      </c>
      <c r="Q355" t="str">
        <f t="shared" si="27"/>
        <v>Yes</v>
      </c>
    </row>
    <row r="356" spans="1:17" x14ac:dyDescent="0.25">
      <c r="A356" s="5">
        <v>45443</v>
      </c>
      <c r="B356" t="s">
        <v>89</v>
      </c>
      <c r="C356" t="s">
        <v>90</v>
      </c>
      <c r="D356" t="s">
        <v>93</v>
      </c>
      <c r="E356" t="s">
        <v>68</v>
      </c>
      <c r="F356" s="1">
        <v>10000</v>
      </c>
      <c r="G356" s="1">
        <v>240</v>
      </c>
      <c r="H356" s="1">
        <v>195</v>
      </c>
      <c r="I356" s="1">
        <v>45</v>
      </c>
      <c r="J356" s="2">
        <v>0.188</v>
      </c>
      <c r="K356" s="3">
        <f t="shared" si="24"/>
        <v>51.282051282051285</v>
      </c>
      <c r="L356" s="4">
        <v>58</v>
      </c>
      <c r="M356" s="1">
        <f t="shared" si="25"/>
        <v>11310</v>
      </c>
      <c r="N356" s="1">
        <f>IF(Resorts_World[[#This Row],[Overlay]]="Yes",Resorts_World[[#This Row],[Guarantee]],Resorts_World[[#This Row],[Prize Pool Collected]])</f>
        <v>11310</v>
      </c>
      <c r="O356" s="1">
        <f t="shared" si="26"/>
        <v>2610</v>
      </c>
      <c r="P356" s="1">
        <f>IF(Resorts_World[[#This Row],[Overlay]]="Yes",Resorts_World[[#This Row],[Guarantee]]-Resorts_World[[#This Row],[Prize Pool Collected]],0)</f>
        <v>0</v>
      </c>
      <c r="Q356" t="str">
        <f t="shared" si="27"/>
        <v>No</v>
      </c>
    </row>
    <row r="357" spans="1:17" x14ac:dyDescent="0.25">
      <c r="A357" s="5">
        <v>45444</v>
      </c>
      <c r="B357" t="s">
        <v>89</v>
      </c>
      <c r="C357" t="s">
        <v>90</v>
      </c>
      <c r="D357" t="s">
        <v>92</v>
      </c>
      <c r="E357" t="s">
        <v>20</v>
      </c>
      <c r="F357" s="1">
        <v>40000</v>
      </c>
      <c r="G357" s="1">
        <v>400</v>
      </c>
      <c r="H357" s="1">
        <v>330</v>
      </c>
      <c r="I357" s="1">
        <v>70</v>
      </c>
      <c r="J357" s="2">
        <v>0.17499999999999999</v>
      </c>
      <c r="K357" s="3">
        <f t="shared" si="24"/>
        <v>121.21212121212122</v>
      </c>
      <c r="L357" s="4">
        <v>86</v>
      </c>
      <c r="M357" s="1">
        <f t="shared" si="25"/>
        <v>28380</v>
      </c>
      <c r="N357" s="1">
        <f>IF(Resorts_World[[#This Row],[Overlay]]="Yes",Resorts_World[[#This Row],[Guarantee]],Resorts_World[[#This Row],[Prize Pool Collected]])</f>
        <v>40000</v>
      </c>
      <c r="O357" s="1">
        <f t="shared" si="26"/>
        <v>6020</v>
      </c>
      <c r="P357" s="1">
        <f>IF(Resorts_World[[#This Row],[Overlay]]="Yes",Resorts_World[[#This Row],[Guarantee]]-Resorts_World[[#This Row],[Prize Pool Collected]],0)</f>
        <v>11620</v>
      </c>
      <c r="Q357" t="str">
        <f t="shared" si="27"/>
        <v>Yes</v>
      </c>
    </row>
    <row r="358" spans="1:17" x14ac:dyDescent="0.25">
      <c r="A358" s="5">
        <v>45444</v>
      </c>
      <c r="B358" t="s">
        <v>89</v>
      </c>
      <c r="C358" t="s">
        <v>90</v>
      </c>
      <c r="D358" t="s">
        <v>93</v>
      </c>
      <c r="E358" t="s">
        <v>68</v>
      </c>
      <c r="F358" s="1">
        <v>10000</v>
      </c>
      <c r="G358" s="1">
        <v>240</v>
      </c>
      <c r="H358" s="1">
        <v>195</v>
      </c>
      <c r="I358" s="1">
        <v>45</v>
      </c>
      <c r="J358" s="2">
        <v>0.188</v>
      </c>
      <c r="K358" s="3">
        <f t="shared" si="24"/>
        <v>51.282051282051285</v>
      </c>
      <c r="L358" s="4">
        <v>58</v>
      </c>
      <c r="M358" s="1">
        <f t="shared" si="25"/>
        <v>11310</v>
      </c>
      <c r="N358" s="1">
        <f>IF(Resorts_World[[#This Row],[Overlay]]="Yes",Resorts_World[[#This Row],[Guarantee]],Resorts_World[[#This Row],[Prize Pool Collected]])</f>
        <v>11310</v>
      </c>
      <c r="O358" s="1">
        <f t="shared" si="26"/>
        <v>2610</v>
      </c>
      <c r="P358" s="1">
        <f>IF(Resorts_World[[#This Row],[Overlay]]="Yes",Resorts_World[[#This Row],[Guarantee]]-Resorts_World[[#This Row],[Prize Pool Collected]],0)</f>
        <v>0</v>
      </c>
      <c r="Q358" t="str">
        <f t="shared" si="27"/>
        <v>No</v>
      </c>
    </row>
    <row r="359" spans="1:17" x14ac:dyDescent="0.25">
      <c r="A359" s="5">
        <v>45445</v>
      </c>
      <c r="B359" t="s">
        <v>89</v>
      </c>
      <c r="C359" t="s">
        <v>90</v>
      </c>
      <c r="D359" t="s">
        <v>96</v>
      </c>
      <c r="E359" t="s">
        <v>24</v>
      </c>
      <c r="F359" s="1">
        <v>250000</v>
      </c>
      <c r="G359" s="1">
        <v>500</v>
      </c>
      <c r="H359" s="1">
        <v>425</v>
      </c>
      <c r="I359" s="1">
        <v>75</v>
      </c>
      <c r="J359" s="2">
        <v>0.15</v>
      </c>
      <c r="K359" s="3">
        <f t="shared" si="24"/>
        <v>588.23529411764707</v>
      </c>
      <c r="L359" s="4">
        <v>844</v>
      </c>
      <c r="M359" s="1">
        <f t="shared" si="25"/>
        <v>358700</v>
      </c>
      <c r="N359" s="1">
        <f>IF(Resorts_World[[#This Row],[Overlay]]="Yes",Resorts_World[[#This Row],[Guarantee]],Resorts_World[[#This Row],[Prize Pool Collected]])</f>
        <v>358700</v>
      </c>
      <c r="O359" s="1">
        <f t="shared" si="26"/>
        <v>63300</v>
      </c>
      <c r="P359" s="1">
        <f>IF(Resorts_World[[#This Row],[Overlay]]="Yes",Resorts_World[[#This Row],[Guarantee]]-Resorts_World[[#This Row],[Prize Pool Collected]],0)</f>
        <v>0</v>
      </c>
      <c r="Q359" t="str">
        <f t="shared" si="27"/>
        <v>No</v>
      </c>
    </row>
    <row r="360" spans="1:17" x14ac:dyDescent="0.25">
      <c r="A360" s="5">
        <v>45446</v>
      </c>
      <c r="B360" t="s">
        <v>89</v>
      </c>
      <c r="C360" t="s">
        <v>90</v>
      </c>
      <c r="D360" t="s">
        <v>97</v>
      </c>
      <c r="E360" t="s">
        <v>68</v>
      </c>
      <c r="F360" s="1">
        <v>10000</v>
      </c>
      <c r="G360" s="1">
        <v>240</v>
      </c>
      <c r="H360" s="1">
        <v>195</v>
      </c>
      <c r="I360" s="1">
        <v>45</v>
      </c>
      <c r="J360" s="2">
        <v>0.188</v>
      </c>
      <c r="K360" s="3">
        <f t="shared" si="24"/>
        <v>51.282051282051285</v>
      </c>
      <c r="L360" s="4">
        <v>97</v>
      </c>
      <c r="M360" s="1">
        <f t="shared" si="25"/>
        <v>18915</v>
      </c>
      <c r="N360" s="1">
        <f>IF(Resorts_World[[#This Row],[Overlay]]="Yes",Resorts_World[[#This Row],[Guarantee]],Resorts_World[[#This Row],[Prize Pool Collected]])</f>
        <v>18915</v>
      </c>
      <c r="O360" s="1">
        <f t="shared" si="26"/>
        <v>4365</v>
      </c>
      <c r="P360" s="1">
        <f>IF(Resorts_World[[#This Row],[Overlay]]="Yes",Resorts_World[[#This Row],[Guarantee]]-Resorts_World[[#This Row],[Prize Pool Collected]],0)</f>
        <v>0</v>
      </c>
      <c r="Q360" t="str">
        <f t="shared" si="27"/>
        <v>No</v>
      </c>
    </row>
    <row r="361" spans="1:17" x14ac:dyDescent="0.25">
      <c r="A361" s="5">
        <v>45447</v>
      </c>
      <c r="B361" t="s">
        <v>89</v>
      </c>
      <c r="C361" t="s">
        <v>90</v>
      </c>
      <c r="D361" t="s">
        <v>92</v>
      </c>
      <c r="E361" t="s">
        <v>20</v>
      </c>
      <c r="F361" s="1">
        <v>25000</v>
      </c>
      <c r="G361" s="1">
        <v>300</v>
      </c>
      <c r="H361" s="1">
        <v>245</v>
      </c>
      <c r="I361" s="1">
        <v>55</v>
      </c>
      <c r="J361" s="2">
        <v>0.183</v>
      </c>
      <c r="K361" s="3">
        <f t="shared" si="24"/>
        <v>102.04081632653062</v>
      </c>
      <c r="L361" s="4">
        <v>119</v>
      </c>
      <c r="M361" s="1">
        <f t="shared" si="25"/>
        <v>29155</v>
      </c>
      <c r="N361" s="1">
        <f>IF(Resorts_World[[#This Row],[Overlay]]="Yes",Resorts_World[[#This Row],[Guarantee]],Resorts_World[[#This Row],[Prize Pool Collected]])</f>
        <v>29155</v>
      </c>
      <c r="O361" s="1">
        <f t="shared" si="26"/>
        <v>6545</v>
      </c>
      <c r="P361" s="1">
        <f>IF(Resorts_World[[#This Row],[Overlay]]="Yes",Resorts_World[[#This Row],[Guarantee]]-Resorts_World[[#This Row],[Prize Pool Collected]],0)</f>
        <v>0</v>
      </c>
      <c r="Q361" t="str">
        <f t="shared" si="27"/>
        <v>No</v>
      </c>
    </row>
    <row r="362" spans="1:17" x14ac:dyDescent="0.25">
      <c r="A362" s="5">
        <v>45447</v>
      </c>
      <c r="B362" t="s">
        <v>89</v>
      </c>
      <c r="C362" t="s">
        <v>90</v>
      </c>
      <c r="D362" t="s">
        <v>93</v>
      </c>
      <c r="E362" t="s">
        <v>68</v>
      </c>
      <c r="F362" s="1">
        <v>10000</v>
      </c>
      <c r="G362" s="1">
        <v>240</v>
      </c>
      <c r="H362" s="1">
        <v>194.88</v>
      </c>
      <c r="I362" s="1">
        <v>45.12</v>
      </c>
      <c r="J362" s="2">
        <v>0.188</v>
      </c>
      <c r="K362" s="3">
        <f t="shared" si="24"/>
        <v>51.313628899835798</v>
      </c>
      <c r="L362" s="4">
        <v>76</v>
      </c>
      <c r="M362" s="1">
        <f t="shared" si="25"/>
        <v>14810.88</v>
      </c>
      <c r="N362" s="1">
        <f>IF(Resorts_World[[#This Row],[Overlay]]="Yes",Resorts_World[[#This Row],[Guarantee]],Resorts_World[[#This Row],[Prize Pool Collected]])</f>
        <v>14810.88</v>
      </c>
      <c r="O362" s="1">
        <f t="shared" si="26"/>
        <v>3429.12</v>
      </c>
      <c r="P362" s="1">
        <f>IF(Resorts_World[[#This Row],[Overlay]]="Yes",Resorts_World[[#This Row],[Guarantee]]-Resorts_World[[#This Row],[Prize Pool Collected]],0)</f>
        <v>0</v>
      </c>
      <c r="Q362" t="str">
        <f t="shared" si="27"/>
        <v>No</v>
      </c>
    </row>
    <row r="363" spans="1:17" x14ac:dyDescent="0.25">
      <c r="A363" s="5">
        <v>45448</v>
      </c>
      <c r="B363" t="s">
        <v>89</v>
      </c>
      <c r="C363" t="s">
        <v>90</v>
      </c>
      <c r="D363" t="s">
        <v>98</v>
      </c>
      <c r="E363" t="s">
        <v>99</v>
      </c>
      <c r="F363" s="1">
        <v>40000</v>
      </c>
      <c r="G363" s="1">
        <v>500</v>
      </c>
      <c r="H363" s="1">
        <v>425</v>
      </c>
      <c r="I363" s="1">
        <v>75</v>
      </c>
      <c r="J363" s="2">
        <v>0.15</v>
      </c>
      <c r="K363" s="3">
        <f t="shared" si="24"/>
        <v>94.117647058823536</v>
      </c>
      <c r="L363" s="4">
        <v>140</v>
      </c>
      <c r="M363" s="1">
        <f t="shared" si="25"/>
        <v>59500</v>
      </c>
      <c r="N363" s="1">
        <f>IF(Resorts_World[[#This Row],[Overlay]]="Yes",Resorts_World[[#This Row],[Guarantee]],Resorts_World[[#This Row],[Prize Pool Collected]])</f>
        <v>59500</v>
      </c>
      <c r="O363" s="1">
        <f t="shared" si="26"/>
        <v>10500</v>
      </c>
      <c r="P363" s="1">
        <f>IF(Resorts_World[[#This Row],[Overlay]]="Yes",Resorts_World[[#This Row],[Guarantee]]-Resorts_World[[#This Row],[Prize Pool Collected]],0)</f>
        <v>0</v>
      </c>
      <c r="Q363" t="str">
        <f t="shared" si="27"/>
        <v>No</v>
      </c>
    </row>
    <row r="364" spans="1:17" x14ac:dyDescent="0.25">
      <c r="A364" s="5">
        <v>45448</v>
      </c>
      <c r="B364" t="s">
        <v>89</v>
      </c>
      <c r="C364" t="s">
        <v>90</v>
      </c>
      <c r="D364" t="s">
        <v>95</v>
      </c>
      <c r="E364" t="s">
        <v>20</v>
      </c>
      <c r="F364" s="1">
        <v>25000</v>
      </c>
      <c r="G364" s="1">
        <v>300</v>
      </c>
      <c r="H364" s="1">
        <v>245</v>
      </c>
      <c r="I364" s="1">
        <v>55</v>
      </c>
      <c r="J364" s="2">
        <v>0.183</v>
      </c>
      <c r="K364" s="3">
        <f t="shared" ref="K364:K427" si="28">F364/H364</f>
        <v>102.04081632653062</v>
      </c>
      <c r="L364" s="4">
        <v>97</v>
      </c>
      <c r="M364" s="1">
        <f t="shared" ref="M364:M427" si="29">L364*H364</f>
        <v>23765</v>
      </c>
      <c r="N364" s="1">
        <f>IF(Resorts_World[[#This Row],[Overlay]]="Yes",Resorts_World[[#This Row],[Guarantee]],Resorts_World[[#This Row],[Prize Pool Collected]])</f>
        <v>25000</v>
      </c>
      <c r="O364" s="1">
        <f t="shared" ref="O364:O427" si="30">L364*I364</f>
        <v>5335</v>
      </c>
      <c r="P364" s="1">
        <f>IF(Resorts_World[[#This Row],[Overlay]]="Yes",Resorts_World[[#This Row],[Guarantee]]-Resorts_World[[#This Row],[Prize Pool Collected]],0)</f>
        <v>1235</v>
      </c>
      <c r="Q364" t="str">
        <f t="shared" ref="Q364:Q427" si="31">IF(ISBLANK(L364),"",IF(M364&gt;=F364,"No","Yes"))</f>
        <v>Yes</v>
      </c>
    </row>
    <row r="365" spans="1:17" x14ac:dyDescent="0.25">
      <c r="A365" s="5">
        <v>45448</v>
      </c>
      <c r="B365" t="s">
        <v>89</v>
      </c>
      <c r="C365" t="s">
        <v>90</v>
      </c>
      <c r="D365" t="s">
        <v>93</v>
      </c>
      <c r="E365" t="s">
        <v>68</v>
      </c>
      <c r="F365" s="1">
        <v>10000</v>
      </c>
      <c r="G365" s="1">
        <v>240</v>
      </c>
      <c r="H365" s="1">
        <v>194.88</v>
      </c>
      <c r="I365" s="1">
        <v>45.12</v>
      </c>
      <c r="J365" s="2">
        <v>0.188</v>
      </c>
      <c r="K365" s="3">
        <f t="shared" si="28"/>
        <v>51.313628899835798</v>
      </c>
      <c r="L365" s="4">
        <v>49</v>
      </c>
      <c r="M365" s="1">
        <f t="shared" si="29"/>
        <v>9549.119999999999</v>
      </c>
      <c r="N365" s="1">
        <f>IF(Resorts_World[[#This Row],[Overlay]]="Yes",Resorts_World[[#This Row],[Guarantee]],Resorts_World[[#This Row],[Prize Pool Collected]])</f>
        <v>10000</v>
      </c>
      <c r="O365" s="1">
        <f t="shared" si="30"/>
        <v>2210.8799999999997</v>
      </c>
      <c r="P365" s="1">
        <f>IF(Resorts_World[[#This Row],[Overlay]]="Yes",Resorts_World[[#This Row],[Guarantee]]-Resorts_World[[#This Row],[Prize Pool Collected]],0)</f>
        <v>450.88000000000102</v>
      </c>
      <c r="Q365" t="str">
        <f t="shared" si="31"/>
        <v>Yes</v>
      </c>
    </row>
    <row r="366" spans="1:17" x14ac:dyDescent="0.25">
      <c r="A366" s="5">
        <v>45449</v>
      </c>
      <c r="B366" t="s">
        <v>89</v>
      </c>
      <c r="C366" t="s">
        <v>90</v>
      </c>
      <c r="D366" t="s">
        <v>100</v>
      </c>
      <c r="E366" t="s">
        <v>24</v>
      </c>
      <c r="F366" s="1">
        <v>100000</v>
      </c>
      <c r="G366" s="1">
        <v>400</v>
      </c>
      <c r="H366" s="1">
        <v>330</v>
      </c>
      <c r="I366" s="1">
        <v>70</v>
      </c>
      <c r="J366" s="2">
        <v>0.17499999999999999</v>
      </c>
      <c r="K366" s="3">
        <f t="shared" si="28"/>
        <v>303.030303030303</v>
      </c>
      <c r="L366" s="4">
        <v>387</v>
      </c>
      <c r="M366" s="1">
        <f t="shared" si="29"/>
        <v>127710</v>
      </c>
      <c r="N366" s="1">
        <f>IF(Resorts_World[[#This Row],[Overlay]]="Yes",Resorts_World[[#This Row],[Guarantee]],Resorts_World[[#This Row],[Prize Pool Collected]])</f>
        <v>127710</v>
      </c>
      <c r="O366" s="1">
        <f t="shared" si="30"/>
        <v>27090</v>
      </c>
      <c r="P366" s="1">
        <f>IF(Resorts_World[[#This Row],[Overlay]]="Yes",Resorts_World[[#This Row],[Guarantee]]-Resorts_World[[#This Row],[Prize Pool Collected]],0)</f>
        <v>0</v>
      </c>
      <c r="Q366" t="str">
        <f t="shared" si="31"/>
        <v>No</v>
      </c>
    </row>
    <row r="367" spans="1:17" x14ac:dyDescent="0.25">
      <c r="A367" s="5">
        <v>45450</v>
      </c>
      <c r="B367" t="s">
        <v>89</v>
      </c>
      <c r="C367" t="s">
        <v>90</v>
      </c>
      <c r="D367" t="s">
        <v>95</v>
      </c>
      <c r="E367" t="s">
        <v>20</v>
      </c>
      <c r="F367" s="1">
        <v>25000</v>
      </c>
      <c r="G367" s="1">
        <v>400</v>
      </c>
      <c r="H367" s="1">
        <v>330</v>
      </c>
      <c r="I367" s="1">
        <v>70</v>
      </c>
      <c r="J367" s="2">
        <v>0.17499999999999999</v>
      </c>
      <c r="K367" s="3">
        <f t="shared" si="28"/>
        <v>75.757575757575751</v>
      </c>
      <c r="L367" s="4">
        <v>178</v>
      </c>
      <c r="M367" s="1">
        <f t="shared" si="29"/>
        <v>58740</v>
      </c>
      <c r="N367" s="1">
        <f>IF(Resorts_World[[#This Row],[Overlay]]="Yes",Resorts_World[[#This Row],[Guarantee]],Resorts_World[[#This Row],[Prize Pool Collected]])</f>
        <v>58740</v>
      </c>
      <c r="O367" s="1">
        <f t="shared" si="30"/>
        <v>12460</v>
      </c>
      <c r="P367" s="1">
        <f>IF(Resorts_World[[#This Row],[Overlay]]="Yes",Resorts_World[[#This Row],[Guarantee]]-Resorts_World[[#This Row],[Prize Pool Collected]],0)</f>
        <v>0</v>
      </c>
      <c r="Q367" t="str">
        <f t="shared" si="31"/>
        <v>No</v>
      </c>
    </row>
    <row r="368" spans="1:17" x14ac:dyDescent="0.25">
      <c r="A368" s="5">
        <v>45450</v>
      </c>
      <c r="B368" t="s">
        <v>89</v>
      </c>
      <c r="C368" t="s">
        <v>90</v>
      </c>
      <c r="D368" t="s">
        <v>93</v>
      </c>
      <c r="E368" t="s">
        <v>68</v>
      </c>
      <c r="F368" s="1">
        <v>10000</v>
      </c>
      <c r="G368" s="1">
        <v>240</v>
      </c>
      <c r="H368" s="1">
        <v>194.88</v>
      </c>
      <c r="I368" s="1">
        <v>45.12</v>
      </c>
      <c r="J368" s="2">
        <v>0.188</v>
      </c>
      <c r="K368" s="3">
        <f t="shared" si="28"/>
        <v>51.313628899835798</v>
      </c>
      <c r="L368" s="4">
        <v>55</v>
      </c>
      <c r="M368" s="1">
        <f t="shared" si="29"/>
        <v>10718.4</v>
      </c>
      <c r="N368" s="1">
        <f>IF(Resorts_World[[#This Row],[Overlay]]="Yes",Resorts_World[[#This Row],[Guarantee]],Resorts_World[[#This Row],[Prize Pool Collected]])</f>
        <v>10718.4</v>
      </c>
      <c r="O368" s="1">
        <f t="shared" si="30"/>
        <v>2481.6</v>
      </c>
      <c r="P368" s="1">
        <f>IF(Resorts_World[[#This Row],[Overlay]]="Yes",Resorts_World[[#This Row],[Guarantee]]-Resorts_World[[#This Row],[Prize Pool Collected]],0)</f>
        <v>0</v>
      </c>
      <c r="Q368" t="str">
        <f t="shared" si="31"/>
        <v>No</v>
      </c>
    </row>
    <row r="369" spans="1:17" x14ac:dyDescent="0.25">
      <c r="A369" s="5">
        <v>45451</v>
      </c>
      <c r="B369" t="s">
        <v>89</v>
      </c>
      <c r="C369" t="s">
        <v>90</v>
      </c>
      <c r="D369" t="s">
        <v>31</v>
      </c>
      <c r="E369" t="s">
        <v>101</v>
      </c>
      <c r="F369" s="1">
        <v>250000</v>
      </c>
      <c r="G369" s="1">
        <v>500</v>
      </c>
      <c r="H369" s="1">
        <v>425</v>
      </c>
      <c r="I369" s="1">
        <v>75</v>
      </c>
      <c r="J369" s="2">
        <v>0.15</v>
      </c>
      <c r="K369" s="3">
        <f t="shared" si="28"/>
        <v>588.23529411764707</v>
      </c>
      <c r="L369" s="4">
        <v>597</v>
      </c>
      <c r="M369" s="1">
        <f t="shared" si="29"/>
        <v>253725</v>
      </c>
      <c r="N369" s="1">
        <f>IF(Resorts_World[[#This Row],[Overlay]]="Yes",Resorts_World[[#This Row],[Guarantee]],Resorts_World[[#This Row],[Prize Pool Collected]])</f>
        <v>253725</v>
      </c>
      <c r="O369" s="1">
        <f t="shared" si="30"/>
        <v>44775</v>
      </c>
      <c r="P369" s="1">
        <f>IF(Resorts_World[[#This Row],[Overlay]]="Yes",Resorts_World[[#This Row],[Guarantee]]-Resorts_World[[#This Row],[Prize Pool Collected]],0)</f>
        <v>0</v>
      </c>
      <c r="Q369" t="str">
        <f t="shared" si="31"/>
        <v>No</v>
      </c>
    </row>
    <row r="370" spans="1:17" x14ac:dyDescent="0.25">
      <c r="A370" s="5">
        <v>45452</v>
      </c>
      <c r="B370" t="s">
        <v>89</v>
      </c>
      <c r="C370" t="s">
        <v>90</v>
      </c>
      <c r="D370" t="s">
        <v>93</v>
      </c>
      <c r="E370" t="s">
        <v>68</v>
      </c>
      <c r="F370" s="1">
        <v>10000</v>
      </c>
      <c r="G370" s="1">
        <v>240</v>
      </c>
      <c r="H370" s="1">
        <v>194.88</v>
      </c>
      <c r="I370" s="1">
        <v>45.12</v>
      </c>
      <c r="J370" s="2">
        <v>0.188</v>
      </c>
      <c r="K370" s="3">
        <f t="shared" si="28"/>
        <v>51.313628899835798</v>
      </c>
      <c r="L370" s="4">
        <v>57</v>
      </c>
      <c r="M370" s="1">
        <f t="shared" si="29"/>
        <v>11108.16</v>
      </c>
      <c r="N370" s="1">
        <f>IF(Resorts_World[[#This Row],[Overlay]]="Yes",Resorts_World[[#This Row],[Guarantee]],Resorts_World[[#This Row],[Prize Pool Collected]])</f>
        <v>11108.16</v>
      </c>
      <c r="O370" s="1">
        <f t="shared" si="30"/>
        <v>2571.8399999999997</v>
      </c>
      <c r="P370" s="1">
        <f>IF(Resorts_World[[#This Row],[Overlay]]="Yes",Resorts_World[[#This Row],[Guarantee]]-Resorts_World[[#This Row],[Prize Pool Collected]],0)</f>
        <v>0</v>
      </c>
      <c r="Q370" t="str">
        <f t="shared" si="31"/>
        <v>No</v>
      </c>
    </row>
    <row r="371" spans="1:17" x14ac:dyDescent="0.25">
      <c r="A371" s="5">
        <v>45453</v>
      </c>
      <c r="B371" t="s">
        <v>89</v>
      </c>
      <c r="C371" t="s">
        <v>90</v>
      </c>
      <c r="D371" t="s">
        <v>92</v>
      </c>
      <c r="E371" t="s">
        <v>20</v>
      </c>
      <c r="F371" s="1">
        <v>25000</v>
      </c>
      <c r="G371" s="1">
        <v>300</v>
      </c>
      <c r="H371" s="1">
        <v>245</v>
      </c>
      <c r="I371" s="1">
        <v>55</v>
      </c>
      <c r="J371" s="2">
        <v>0.183</v>
      </c>
      <c r="K371" s="3">
        <f t="shared" si="28"/>
        <v>102.04081632653062</v>
      </c>
      <c r="L371" s="4">
        <v>142</v>
      </c>
      <c r="M371" s="1">
        <f t="shared" si="29"/>
        <v>34790</v>
      </c>
      <c r="N371" s="1">
        <f>IF(Resorts_World[[#This Row],[Overlay]]="Yes",Resorts_World[[#This Row],[Guarantee]],Resorts_World[[#This Row],[Prize Pool Collected]])</f>
        <v>34790</v>
      </c>
      <c r="O371" s="1">
        <f t="shared" si="30"/>
        <v>7810</v>
      </c>
      <c r="P371" s="1">
        <f>IF(Resorts_World[[#This Row],[Overlay]]="Yes",Resorts_World[[#This Row],[Guarantee]]-Resorts_World[[#This Row],[Prize Pool Collected]],0)</f>
        <v>0</v>
      </c>
      <c r="Q371" t="str">
        <f t="shared" si="31"/>
        <v>No</v>
      </c>
    </row>
    <row r="372" spans="1:17" x14ac:dyDescent="0.25">
      <c r="A372" s="5">
        <v>45453</v>
      </c>
      <c r="B372" t="s">
        <v>89</v>
      </c>
      <c r="C372" t="s">
        <v>90</v>
      </c>
      <c r="D372" t="s">
        <v>93</v>
      </c>
      <c r="E372" t="s">
        <v>68</v>
      </c>
      <c r="F372" s="1">
        <v>10000</v>
      </c>
      <c r="G372" s="1">
        <v>240</v>
      </c>
      <c r="H372" s="1">
        <v>194.88</v>
      </c>
      <c r="I372" s="1">
        <v>45.12</v>
      </c>
      <c r="J372" s="2">
        <v>0.188</v>
      </c>
      <c r="K372" s="3">
        <f t="shared" si="28"/>
        <v>51.313628899835798</v>
      </c>
      <c r="L372" s="4">
        <v>84</v>
      </c>
      <c r="M372" s="1">
        <f t="shared" si="29"/>
        <v>16369.92</v>
      </c>
      <c r="N372" s="1">
        <f>IF(Resorts_World[[#This Row],[Overlay]]="Yes",Resorts_World[[#This Row],[Guarantee]],Resorts_World[[#This Row],[Prize Pool Collected]])</f>
        <v>16369.92</v>
      </c>
      <c r="O372" s="1">
        <f t="shared" si="30"/>
        <v>3790.08</v>
      </c>
      <c r="P372" s="1">
        <f>IF(Resorts_World[[#This Row],[Overlay]]="Yes",Resorts_World[[#This Row],[Guarantee]]-Resorts_World[[#This Row],[Prize Pool Collected]],0)</f>
        <v>0</v>
      </c>
      <c r="Q372" t="str">
        <f t="shared" si="31"/>
        <v>No</v>
      </c>
    </row>
    <row r="373" spans="1:17" x14ac:dyDescent="0.25">
      <c r="A373" s="5">
        <v>45454</v>
      </c>
      <c r="B373" t="s">
        <v>89</v>
      </c>
      <c r="C373" t="s">
        <v>90</v>
      </c>
      <c r="D373" t="s">
        <v>100</v>
      </c>
      <c r="E373" t="s">
        <v>24</v>
      </c>
      <c r="F373" s="1">
        <v>100000</v>
      </c>
      <c r="G373" s="1">
        <v>400</v>
      </c>
      <c r="H373" s="1">
        <v>330</v>
      </c>
      <c r="I373" s="1">
        <v>70</v>
      </c>
      <c r="J373" s="2">
        <v>0.17499999999999999</v>
      </c>
      <c r="K373" s="3">
        <f t="shared" si="28"/>
        <v>303.030303030303</v>
      </c>
      <c r="L373" s="4">
        <v>506</v>
      </c>
      <c r="M373" s="1">
        <f t="shared" si="29"/>
        <v>166980</v>
      </c>
      <c r="N373" s="1">
        <f>IF(Resorts_World[[#This Row],[Overlay]]="Yes",Resorts_World[[#This Row],[Guarantee]],Resorts_World[[#This Row],[Prize Pool Collected]])</f>
        <v>166980</v>
      </c>
      <c r="O373" s="1">
        <f t="shared" si="30"/>
        <v>35420</v>
      </c>
      <c r="P373" s="1">
        <f>IF(Resorts_World[[#This Row],[Overlay]]="Yes",Resorts_World[[#This Row],[Guarantee]]-Resorts_World[[#This Row],[Prize Pool Collected]],0)</f>
        <v>0</v>
      </c>
      <c r="Q373" t="str">
        <f t="shared" si="31"/>
        <v>No</v>
      </c>
    </row>
    <row r="374" spans="1:17" x14ac:dyDescent="0.25">
      <c r="A374" s="5">
        <v>45455</v>
      </c>
      <c r="B374" t="s">
        <v>89</v>
      </c>
      <c r="C374" t="s">
        <v>90</v>
      </c>
      <c r="D374" t="s">
        <v>92</v>
      </c>
      <c r="E374" t="s">
        <v>20</v>
      </c>
      <c r="F374" s="1">
        <v>40000</v>
      </c>
      <c r="G374" s="1">
        <v>400</v>
      </c>
      <c r="H374" s="1">
        <v>330</v>
      </c>
      <c r="I374" s="1">
        <v>70</v>
      </c>
      <c r="J374" s="2">
        <v>0.17499999999999999</v>
      </c>
      <c r="K374" s="3">
        <f t="shared" si="28"/>
        <v>121.21212121212122</v>
      </c>
      <c r="L374" s="4">
        <v>107</v>
      </c>
      <c r="M374" s="1">
        <f t="shared" si="29"/>
        <v>35310</v>
      </c>
      <c r="N374" s="1">
        <f>IF(Resorts_World[[#This Row],[Overlay]]="Yes",Resorts_World[[#This Row],[Guarantee]],Resorts_World[[#This Row],[Prize Pool Collected]])</f>
        <v>40000</v>
      </c>
      <c r="O374" s="1">
        <f t="shared" si="30"/>
        <v>7490</v>
      </c>
      <c r="P374" s="1">
        <f>IF(Resorts_World[[#This Row],[Overlay]]="Yes",Resorts_World[[#This Row],[Guarantee]]-Resorts_World[[#This Row],[Prize Pool Collected]],0)</f>
        <v>4690</v>
      </c>
      <c r="Q374" t="str">
        <f t="shared" si="31"/>
        <v>Yes</v>
      </c>
    </row>
    <row r="375" spans="1:17" x14ac:dyDescent="0.25">
      <c r="A375" s="5">
        <v>45455</v>
      </c>
      <c r="B375" t="s">
        <v>89</v>
      </c>
      <c r="C375" t="s">
        <v>90</v>
      </c>
      <c r="D375" t="s">
        <v>20</v>
      </c>
      <c r="E375" t="s">
        <v>20</v>
      </c>
      <c r="F375" s="1">
        <v>15000</v>
      </c>
      <c r="G375" s="1">
        <v>300</v>
      </c>
      <c r="H375" s="1">
        <v>240</v>
      </c>
      <c r="I375" s="1">
        <v>60</v>
      </c>
      <c r="J375" s="2">
        <v>0.2</v>
      </c>
      <c r="K375" s="3">
        <f t="shared" si="28"/>
        <v>62.5</v>
      </c>
      <c r="L375" s="4"/>
      <c r="M375" s="1">
        <f t="shared" si="29"/>
        <v>0</v>
      </c>
      <c r="N375" s="1">
        <f>IF(Resorts_World[[#This Row],[Overlay]]="Yes",Resorts_World[[#This Row],[Guarantee]],Resorts_World[[#This Row],[Prize Pool Collected]])</f>
        <v>0</v>
      </c>
      <c r="O375" s="1">
        <f t="shared" si="30"/>
        <v>0</v>
      </c>
      <c r="P375" s="1">
        <f>IF(Resorts_World[[#This Row],[Overlay]]="Yes",Resorts_World[[#This Row],[Guarantee]]-Resorts_World[[#This Row],[Prize Pool Collected]],0)</f>
        <v>0</v>
      </c>
      <c r="Q375" t="str">
        <f t="shared" si="31"/>
        <v/>
      </c>
    </row>
    <row r="376" spans="1:17" x14ac:dyDescent="0.25">
      <c r="A376" s="5">
        <v>45456</v>
      </c>
      <c r="B376" t="s">
        <v>89</v>
      </c>
      <c r="C376" t="s">
        <v>90</v>
      </c>
      <c r="D376" t="s">
        <v>102</v>
      </c>
      <c r="E376" t="s">
        <v>103</v>
      </c>
      <c r="F376" s="1">
        <v>40000</v>
      </c>
      <c r="G376" s="1">
        <v>500</v>
      </c>
      <c r="H376" s="1">
        <v>425</v>
      </c>
      <c r="I376" s="1">
        <v>75</v>
      </c>
      <c r="J376" s="2">
        <v>0.15</v>
      </c>
      <c r="K376" s="3">
        <f t="shared" si="28"/>
        <v>94.117647058823536</v>
      </c>
      <c r="L376" s="4">
        <v>179</v>
      </c>
      <c r="M376" s="1">
        <f t="shared" si="29"/>
        <v>76075</v>
      </c>
      <c r="N376" s="1">
        <f>IF(Resorts_World[[#This Row],[Overlay]]="Yes",Resorts_World[[#This Row],[Guarantee]],Resorts_World[[#This Row],[Prize Pool Collected]])</f>
        <v>76075</v>
      </c>
      <c r="O376" s="1">
        <f t="shared" si="30"/>
        <v>13425</v>
      </c>
      <c r="P376" s="1">
        <f>IF(Resorts_World[[#This Row],[Overlay]]="Yes",Resorts_World[[#This Row],[Guarantee]]-Resorts_World[[#This Row],[Prize Pool Collected]],0)</f>
        <v>0</v>
      </c>
      <c r="Q376" t="str">
        <f t="shared" si="31"/>
        <v>No</v>
      </c>
    </row>
    <row r="377" spans="1:17" x14ac:dyDescent="0.25">
      <c r="A377" s="5">
        <v>45456</v>
      </c>
      <c r="B377" t="s">
        <v>89</v>
      </c>
      <c r="C377" t="s">
        <v>90</v>
      </c>
      <c r="D377" t="s">
        <v>92</v>
      </c>
      <c r="E377" t="s">
        <v>20</v>
      </c>
      <c r="F377" s="1">
        <v>25000</v>
      </c>
      <c r="G377" s="1">
        <v>300</v>
      </c>
      <c r="H377" s="1">
        <v>245</v>
      </c>
      <c r="I377" s="1">
        <v>55</v>
      </c>
      <c r="J377" s="2">
        <v>0.183</v>
      </c>
      <c r="K377" s="3">
        <f t="shared" si="28"/>
        <v>102.04081632653062</v>
      </c>
      <c r="L377" s="4">
        <v>65</v>
      </c>
      <c r="M377" s="1">
        <f t="shared" si="29"/>
        <v>15925</v>
      </c>
      <c r="N377" s="1">
        <f>IF(Resorts_World[[#This Row],[Overlay]]="Yes",Resorts_World[[#This Row],[Guarantee]],Resorts_World[[#This Row],[Prize Pool Collected]])</f>
        <v>25000</v>
      </c>
      <c r="O377" s="1">
        <f t="shared" si="30"/>
        <v>3575</v>
      </c>
      <c r="P377" s="1">
        <f>IF(Resorts_World[[#This Row],[Overlay]]="Yes",Resorts_World[[#This Row],[Guarantee]]-Resorts_World[[#This Row],[Prize Pool Collected]],0)</f>
        <v>9075</v>
      </c>
      <c r="Q377" t="str">
        <f t="shared" si="31"/>
        <v>Yes</v>
      </c>
    </row>
    <row r="378" spans="1:17" x14ac:dyDescent="0.25">
      <c r="A378" s="5">
        <v>45456</v>
      </c>
      <c r="B378" t="s">
        <v>89</v>
      </c>
      <c r="C378" t="s">
        <v>90</v>
      </c>
      <c r="D378" t="s">
        <v>93</v>
      </c>
      <c r="E378" t="s">
        <v>68</v>
      </c>
      <c r="F378" s="1">
        <v>10000</v>
      </c>
      <c r="G378" s="1">
        <v>240</v>
      </c>
      <c r="H378" s="1">
        <v>194.88</v>
      </c>
      <c r="I378" s="1">
        <v>45.12</v>
      </c>
      <c r="J378" s="2">
        <v>0.188</v>
      </c>
      <c r="K378" s="3">
        <f t="shared" si="28"/>
        <v>51.313628899835798</v>
      </c>
      <c r="L378" s="4">
        <v>54</v>
      </c>
      <c r="M378" s="1">
        <f t="shared" si="29"/>
        <v>10523.52</v>
      </c>
      <c r="N378" s="1">
        <f>IF(Resorts_World[[#This Row],[Overlay]]="Yes",Resorts_World[[#This Row],[Guarantee]],Resorts_World[[#This Row],[Prize Pool Collected]])</f>
        <v>10523.52</v>
      </c>
      <c r="O378" s="1">
        <f t="shared" si="30"/>
        <v>2436.48</v>
      </c>
      <c r="P378" s="1">
        <f>IF(Resorts_World[[#This Row],[Overlay]]="Yes",Resorts_World[[#This Row],[Guarantee]]-Resorts_World[[#This Row],[Prize Pool Collected]],0)</f>
        <v>0</v>
      </c>
      <c r="Q378" t="str">
        <f t="shared" si="31"/>
        <v>No</v>
      </c>
    </row>
    <row r="379" spans="1:17" x14ac:dyDescent="0.25">
      <c r="A379" s="5">
        <v>45457</v>
      </c>
      <c r="B379" t="s">
        <v>89</v>
      </c>
      <c r="C379" t="s">
        <v>90</v>
      </c>
      <c r="D379" t="s">
        <v>92</v>
      </c>
      <c r="E379" t="s">
        <v>20</v>
      </c>
      <c r="F379" s="1">
        <v>40000</v>
      </c>
      <c r="G379" s="1">
        <v>400</v>
      </c>
      <c r="H379" s="1">
        <v>330</v>
      </c>
      <c r="I379" s="1">
        <v>70</v>
      </c>
      <c r="J379" s="2">
        <v>0.17499999999999999</v>
      </c>
      <c r="K379" s="3">
        <f t="shared" si="28"/>
        <v>121.21212121212122</v>
      </c>
      <c r="L379" s="4">
        <v>137</v>
      </c>
      <c r="M379" s="1">
        <f t="shared" si="29"/>
        <v>45210</v>
      </c>
      <c r="N379" s="1">
        <f>IF(Resorts_World[[#This Row],[Overlay]]="Yes",Resorts_World[[#This Row],[Guarantee]],Resorts_World[[#This Row],[Prize Pool Collected]])</f>
        <v>45210</v>
      </c>
      <c r="O379" s="1">
        <f t="shared" si="30"/>
        <v>9590</v>
      </c>
      <c r="P379" s="1">
        <f>IF(Resorts_World[[#This Row],[Overlay]]="Yes",Resorts_World[[#This Row],[Guarantee]]-Resorts_World[[#This Row],[Prize Pool Collected]],0)</f>
        <v>0</v>
      </c>
      <c r="Q379" t="str">
        <f t="shared" si="31"/>
        <v>No</v>
      </c>
    </row>
    <row r="380" spans="1:17" x14ac:dyDescent="0.25">
      <c r="A380" s="5">
        <v>45457</v>
      </c>
      <c r="B380" t="s">
        <v>89</v>
      </c>
      <c r="C380" t="s">
        <v>90</v>
      </c>
      <c r="D380" t="s">
        <v>104</v>
      </c>
      <c r="E380" t="s">
        <v>39</v>
      </c>
      <c r="F380" s="1">
        <v>40000</v>
      </c>
      <c r="G380" s="1">
        <v>500</v>
      </c>
      <c r="H380" s="1">
        <v>425</v>
      </c>
      <c r="I380" s="1">
        <v>75</v>
      </c>
      <c r="J380" s="2">
        <v>0.15</v>
      </c>
      <c r="K380" s="3">
        <f t="shared" si="28"/>
        <v>94.117647058823536</v>
      </c>
      <c r="L380" s="4">
        <v>155</v>
      </c>
      <c r="M380" s="1">
        <f t="shared" si="29"/>
        <v>65875</v>
      </c>
      <c r="N380" s="1">
        <f>IF(Resorts_World[[#This Row],[Overlay]]="Yes",Resorts_World[[#This Row],[Guarantee]],Resorts_World[[#This Row],[Prize Pool Collected]])</f>
        <v>65875</v>
      </c>
      <c r="O380" s="1">
        <f t="shared" si="30"/>
        <v>11625</v>
      </c>
      <c r="P380" s="1">
        <f>IF(Resorts_World[[#This Row],[Overlay]]="Yes",Resorts_World[[#This Row],[Guarantee]]-Resorts_World[[#This Row],[Prize Pool Collected]],0)</f>
        <v>0</v>
      </c>
      <c r="Q380" t="str">
        <f t="shared" si="31"/>
        <v>No</v>
      </c>
    </row>
    <row r="381" spans="1:17" x14ac:dyDescent="0.25">
      <c r="A381" s="5">
        <v>45457</v>
      </c>
      <c r="B381" t="s">
        <v>89</v>
      </c>
      <c r="C381" t="s">
        <v>90</v>
      </c>
      <c r="D381" t="s">
        <v>93</v>
      </c>
      <c r="E381" t="s">
        <v>68</v>
      </c>
      <c r="F381" s="1">
        <v>10000</v>
      </c>
      <c r="G381" s="1">
        <v>240</v>
      </c>
      <c r="H381" s="1">
        <v>194.88</v>
      </c>
      <c r="I381" s="1">
        <v>45.12</v>
      </c>
      <c r="J381" s="2">
        <v>0.188</v>
      </c>
      <c r="K381" s="3">
        <f t="shared" si="28"/>
        <v>51.313628899835798</v>
      </c>
      <c r="L381" s="4">
        <v>82</v>
      </c>
      <c r="M381" s="1">
        <f t="shared" si="29"/>
        <v>15980.16</v>
      </c>
      <c r="N381" s="1">
        <f>IF(Resorts_World[[#This Row],[Overlay]]="Yes",Resorts_World[[#This Row],[Guarantee]],Resorts_World[[#This Row],[Prize Pool Collected]])</f>
        <v>15980.16</v>
      </c>
      <c r="O381" s="1">
        <f t="shared" si="30"/>
        <v>3699.8399999999997</v>
      </c>
      <c r="P381" s="1">
        <f>IF(Resorts_World[[#This Row],[Overlay]]="Yes",Resorts_World[[#This Row],[Guarantee]]-Resorts_World[[#This Row],[Prize Pool Collected]],0)</f>
        <v>0</v>
      </c>
      <c r="Q381" t="str">
        <f t="shared" si="31"/>
        <v>No</v>
      </c>
    </row>
    <row r="382" spans="1:17" x14ac:dyDescent="0.25">
      <c r="A382" s="5">
        <v>45458</v>
      </c>
      <c r="B382" t="s">
        <v>89</v>
      </c>
      <c r="C382" t="s">
        <v>90</v>
      </c>
      <c r="D382" t="s">
        <v>92</v>
      </c>
      <c r="E382" t="s">
        <v>20</v>
      </c>
      <c r="F382" s="1">
        <v>40000</v>
      </c>
      <c r="G382" s="1">
        <v>400</v>
      </c>
      <c r="H382" s="1">
        <v>330</v>
      </c>
      <c r="I382" s="1">
        <v>70</v>
      </c>
      <c r="J382" s="2">
        <v>0.17499999999999999</v>
      </c>
      <c r="K382" s="3">
        <f t="shared" si="28"/>
        <v>121.21212121212122</v>
      </c>
      <c r="L382" s="4">
        <v>94</v>
      </c>
      <c r="M382" s="1">
        <f t="shared" si="29"/>
        <v>31020</v>
      </c>
      <c r="N382" s="1">
        <f>IF(Resorts_World[[#This Row],[Overlay]]="Yes",Resorts_World[[#This Row],[Guarantee]],Resorts_World[[#This Row],[Prize Pool Collected]])</f>
        <v>40000</v>
      </c>
      <c r="O382" s="1">
        <f t="shared" si="30"/>
        <v>6580</v>
      </c>
      <c r="P382" s="1">
        <f>IF(Resorts_World[[#This Row],[Overlay]]="Yes",Resorts_World[[#This Row],[Guarantee]]-Resorts_World[[#This Row],[Prize Pool Collected]],0)</f>
        <v>8980</v>
      </c>
      <c r="Q382" t="str">
        <f t="shared" si="31"/>
        <v>Yes</v>
      </c>
    </row>
    <row r="383" spans="1:17" x14ac:dyDescent="0.25">
      <c r="A383" s="5">
        <v>45458</v>
      </c>
      <c r="B383" t="s">
        <v>89</v>
      </c>
      <c r="C383" t="s">
        <v>90</v>
      </c>
      <c r="D383" t="s">
        <v>93</v>
      </c>
      <c r="E383" t="s">
        <v>68</v>
      </c>
      <c r="F383" s="1">
        <v>10000</v>
      </c>
      <c r="G383" s="1">
        <v>240</v>
      </c>
      <c r="H383" s="1">
        <v>194.88</v>
      </c>
      <c r="I383" s="1">
        <v>45.12</v>
      </c>
      <c r="J383" s="2">
        <v>0.188</v>
      </c>
      <c r="K383" s="3">
        <f t="shared" si="28"/>
        <v>51.313628899835798</v>
      </c>
      <c r="L383" s="4">
        <v>52</v>
      </c>
      <c r="M383" s="1">
        <f t="shared" si="29"/>
        <v>10133.76</v>
      </c>
      <c r="N383" s="1">
        <f>IF(Resorts_World[[#This Row],[Overlay]]="Yes",Resorts_World[[#This Row],[Guarantee]],Resorts_World[[#This Row],[Prize Pool Collected]])</f>
        <v>10133.76</v>
      </c>
      <c r="O383" s="1">
        <f t="shared" si="30"/>
        <v>2346.2399999999998</v>
      </c>
      <c r="P383" s="1">
        <f>IF(Resorts_World[[#This Row],[Overlay]]="Yes",Resorts_World[[#This Row],[Guarantee]]-Resorts_World[[#This Row],[Prize Pool Collected]],0)</f>
        <v>0</v>
      </c>
      <c r="Q383" t="str">
        <f t="shared" si="31"/>
        <v>No</v>
      </c>
    </row>
    <row r="384" spans="1:17" x14ac:dyDescent="0.25">
      <c r="A384" s="5">
        <v>45459</v>
      </c>
      <c r="B384" t="s">
        <v>89</v>
      </c>
      <c r="C384" t="s">
        <v>90</v>
      </c>
      <c r="D384" t="s">
        <v>100</v>
      </c>
      <c r="E384" t="s">
        <v>24</v>
      </c>
      <c r="F384" s="1">
        <v>100000</v>
      </c>
      <c r="G384" s="1">
        <v>400</v>
      </c>
      <c r="H384" s="1">
        <v>330</v>
      </c>
      <c r="I384" s="1">
        <v>70</v>
      </c>
      <c r="J384" s="2">
        <v>0.17499999999999999</v>
      </c>
      <c r="K384" s="3">
        <f t="shared" si="28"/>
        <v>303.030303030303</v>
      </c>
      <c r="L384" s="4">
        <v>286</v>
      </c>
      <c r="M384" s="1">
        <f t="shared" si="29"/>
        <v>94380</v>
      </c>
      <c r="N384" s="1">
        <f>IF(Resorts_World[[#This Row],[Overlay]]="Yes",Resorts_World[[#This Row],[Guarantee]],Resorts_World[[#This Row],[Prize Pool Collected]])</f>
        <v>100000</v>
      </c>
      <c r="O384" s="1">
        <f t="shared" si="30"/>
        <v>20020</v>
      </c>
      <c r="P384" s="1">
        <f>IF(Resorts_World[[#This Row],[Overlay]]="Yes",Resorts_World[[#This Row],[Guarantee]]-Resorts_World[[#This Row],[Prize Pool Collected]],0)</f>
        <v>5620</v>
      </c>
      <c r="Q384" t="str">
        <f t="shared" si="31"/>
        <v>Yes</v>
      </c>
    </row>
    <row r="385" spans="1:17" x14ac:dyDescent="0.25">
      <c r="A385" s="5">
        <v>45460</v>
      </c>
      <c r="B385" t="s">
        <v>89</v>
      </c>
      <c r="C385" t="s">
        <v>90</v>
      </c>
      <c r="D385" t="s">
        <v>92</v>
      </c>
      <c r="E385" t="s">
        <v>20</v>
      </c>
      <c r="F385" s="1">
        <v>40000</v>
      </c>
      <c r="G385" s="1">
        <v>400</v>
      </c>
      <c r="H385" s="1">
        <v>330</v>
      </c>
      <c r="I385" s="1">
        <v>70</v>
      </c>
      <c r="J385" s="2">
        <v>0.17499999999999999</v>
      </c>
      <c r="K385" s="3">
        <f t="shared" si="28"/>
        <v>121.21212121212122</v>
      </c>
      <c r="L385" s="4">
        <v>159</v>
      </c>
      <c r="M385" s="1">
        <f t="shared" si="29"/>
        <v>52470</v>
      </c>
      <c r="N385" s="1">
        <f>IF(Resorts_World[[#This Row],[Overlay]]="Yes",Resorts_World[[#This Row],[Guarantee]],Resorts_World[[#This Row],[Prize Pool Collected]])</f>
        <v>52470</v>
      </c>
      <c r="O385" s="1">
        <f t="shared" si="30"/>
        <v>11130</v>
      </c>
      <c r="P385" s="1">
        <f>IF(Resorts_World[[#This Row],[Overlay]]="Yes",Resorts_World[[#This Row],[Guarantee]]-Resorts_World[[#This Row],[Prize Pool Collected]],0)</f>
        <v>0</v>
      </c>
      <c r="Q385" t="str">
        <f t="shared" si="31"/>
        <v>No</v>
      </c>
    </row>
    <row r="386" spans="1:17" x14ac:dyDescent="0.25">
      <c r="A386" s="5">
        <v>45460</v>
      </c>
      <c r="B386" t="s">
        <v>89</v>
      </c>
      <c r="C386" t="s">
        <v>90</v>
      </c>
      <c r="D386" t="s">
        <v>20</v>
      </c>
      <c r="E386" t="s">
        <v>20</v>
      </c>
      <c r="F386" s="1">
        <v>15000</v>
      </c>
      <c r="G386" s="1">
        <v>300</v>
      </c>
      <c r="H386" s="1">
        <v>240</v>
      </c>
      <c r="I386" s="1">
        <v>60</v>
      </c>
      <c r="J386" s="2">
        <v>0.2</v>
      </c>
      <c r="K386" s="3">
        <f t="shared" si="28"/>
        <v>62.5</v>
      </c>
      <c r="L386" s="4">
        <v>59</v>
      </c>
      <c r="M386" s="1">
        <f t="shared" si="29"/>
        <v>14160</v>
      </c>
      <c r="N386" s="1">
        <f>IF(Resorts_World[[#This Row],[Overlay]]="Yes",Resorts_World[[#This Row],[Guarantee]],Resorts_World[[#This Row],[Prize Pool Collected]])</f>
        <v>15000</v>
      </c>
      <c r="O386" s="1">
        <f t="shared" si="30"/>
        <v>3540</v>
      </c>
      <c r="P386" s="1">
        <f>IF(Resorts_World[[#This Row],[Overlay]]="Yes",Resorts_World[[#This Row],[Guarantee]]-Resorts_World[[#This Row],[Prize Pool Collected]],0)</f>
        <v>840</v>
      </c>
      <c r="Q386" t="str">
        <f t="shared" si="31"/>
        <v>Yes</v>
      </c>
    </row>
    <row r="387" spans="1:17" x14ac:dyDescent="0.25">
      <c r="A387" s="5">
        <v>45461</v>
      </c>
      <c r="B387" t="s">
        <v>89</v>
      </c>
      <c r="C387" t="s">
        <v>90</v>
      </c>
      <c r="D387" t="s">
        <v>36</v>
      </c>
      <c r="E387" t="s">
        <v>72</v>
      </c>
      <c r="F387" s="1">
        <v>250000</v>
      </c>
      <c r="G387" s="1">
        <v>500</v>
      </c>
      <c r="H387" s="1">
        <v>425</v>
      </c>
      <c r="I387" s="1">
        <v>75</v>
      </c>
      <c r="J387" s="2">
        <v>0.15</v>
      </c>
      <c r="K387" s="3">
        <f t="shared" si="28"/>
        <v>588.23529411764707</v>
      </c>
      <c r="L387" s="4">
        <v>875</v>
      </c>
      <c r="M387" s="1">
        <f t="shared" si="29"/>
        <v>371875</v>
      </c>
      <c r="N387" s="1">
        <f>IF(Resorts_World[[#This Row],[Overlay]]="Yes",Resorts_World[[#This Row],[Guarantee]],Resorts_World[[#This Row],[Prize Pool Collected]])</f>
        <v>371875</v>
      </c>
      <c r="O387" s="1">
        <f t="shared" si="30"/>
        <v>65625</v>
      </c>
      <c r="P387" s="1">
        <f>IF(Resorts_World[[#This Row],[Overlay]]="Yes",Resorts_World[[#This Row],[Guarantee]]-Resorts_World[[#This Row],[Prize Pool Collected]],0)</f>
        <v>0</v>
      </c>
      <c r="Q387" t="str">
        <f t="shared" si="31"/>
        <v>No</v>
      </c>
    </row>
    <row r="388" spans="1:17" x14ac:dyDescent="0.25">
      <c r="A388" s="5">
        <v>45462</v>
      </c>
      <c r="B388" t="s">
        <v>89</v>
      </c>
      <c r="C388" t="s">
        <v>90</v>
      </c>
      <c r="D388" t="s">
        <v>20</v>
      </c>
      <c r="E388" t="s">
        <v>20</v>
      </c>
      <c r="F388" s="1">
        <v>15000</v>
      </c>
      <c r="G388" s="1">
        <v>300</v>
      </c>
      <c r="H388" s="1">
        <v>240</v>
      </c>
      <c r="I388" s="1">
        <v>60</v>
      </c>
      <c r="J388" s="2">
        <v>0.2</v>
      </c>
      <c r="K388" s="3">
        <f t="shared" si="28"/>
        <v>62.5</v>
      </c>
      <c r="L388" s="4">
        <v>59</v>
      </c>
      <c r="M388" s="1">
        <f t="shared" si="29"/>
        <v>14160</v>
      </c>
      <c r="N388" s="1">
        <f>IF(Resorts_World[[#This Row],[Overlay]]="Yes",Resorts_World[[#This Row],[Guarantee]],Resorts_World[[#This Row],[Prize Pool Collected]])</f>
        <v>15000</v>
      </c>
      <c r="O388" s="1">
        <f t="shared" si="30"/>
        <v>3540</v>
      </c>
      <c r="P388" s="1">
        <f>IF(Resorts_World[[#This Row],[Overlay]]="Yes",Resorts_World[[#This Row],[Guarantee]]-Resorts_World[[#This Row],[Prize Pool Collected]],0)</f>
        <v>840</v>
      </c>
      <c r="Q388" t="str">
        <f t="shared" si="31"/>
        <v>Yes</v>
      </c>
    </row>
    <row r="389" spans="1:17" x14ac:dyDescent="0.25">
      <c r="A389" s="5">
        <v>45463</v>
      </c>
      <c r="B389" t="s">
        <v>89</v>
      </c>
      <c r="C389" t="s">
        <v>90</v>
      </c>
      <c r="D389" t="s">
        <v>92</v>
      </c>
      <c r="E389" t="s">
        <v>20</v>
      </c>
      <c r="F389" s="1">
        <v>40000</v>
      </c>
      <c r="G389" s="1">
        <v>400</v>
      </c>
      <c r="H389" s="1">
        <v>330</v>
      </c>
      <c r="I389" s="1">
        <v>70</v>
      </c>
      <c r="J389" s="2">
        <v>0.17499999999999999</v>
      </c>
      <c r="K389" s="3">
        <f t="shared" si="28"/>
        <v>121.21212121212122</v>
      </c>
      <c r="L389" s="4">
        <v>159</v>
      </c>
      <c r="M389" s="1">
        <f t="shared" si="29"/>
        <v>52470</v>
      </c>
      <c r="N389" s="1">
        <f>IF(Resorts_World[[#This Row],[Overlay]]="Yes",Resorts_World[[#This Row],[Guarantee]],Resorts_World[[#This Row],[Prize Pool Collected]])</f>
        <v>52470</v>
      </c>
      <c r="O389" s="1">
        <f t="shared" si="30"/>
        <v>11130</v>
      </c>
      <c r="P389" s="1">
        <f>IF(Resorts_World[[#This Row],[Overlay]]="Yes",Resorts_World[[#This Row],[Guarantee]]-Resorts_World[[#This Row],[Prize Pool Collected]],0)</f>
        <v>0</v>
      </c>
      <c r="Q389" t="str">
        <f t="shared" si="31"/>
        <v>No</v>
      </c>
    </row>
    <row r="390" spans="1:17" x14ac:dyDescent="0.25">
      <c r="A390" s="5">
        <v>45463</v>
      </c>
      <c r="B390" t="s">
        <v>89</v>
      </c>
      <c r="C390" t="s">
        <v>90</v>
      </c>
      <c r="D390" t="s">
        <v>20</v>
      </c>
      <c r="E390" t="s">
        <v>20</v>
      </c>
      <c r="F390" s="1">
        <v>15000</v>
      </c>
      <c r="G390" s="1">
        <v>300</v>
      </c>
      <c r="H390" s="1">
        <v>240</v>
      </c>
      <c r="I390" s="1">
        <v>60</v>
      </c>
      <c r="J390" s="2">
        <v>0.2</v>
      </c>
      <c r="K390" s="3">
        <f t="shared" si="28"/>
        <v>62.5</v>
      </c>
      <c r="L390" s="4">
        <v>59</v>
      </c>
      <c r="M390" s="1">
        <f t="shared" si="29"/>
        <v>14160</v>
      </c>
      <c r="N390" s="1">
        <f>IF(Resorts_World[[#This Row],[Overlay]]="Yes",Resorts_World[[#This Row],[Guarantee]],Resorts_World[[#This Row],[Prize Pool Collected]])</f>
        <v>15000</v>
      </c>
      <c r="O390" s="1">
        <f t="shared" si="30"/>
        <v>3540</v>
      </c>
      <c r="P390" s="1">
        <f>IF(Resorts_World[[#This Row],[Overlay]]="Yes",Resorts_World[[#This Row],[Guarantee]]-Resorts_World[[#This Row],[Prize Pool Collected]],0)</f>
        <v>840</v>
      </c>
      <c r="Q390" t="str">
        <f t="shared" si="31"/>
        <v>Yes</v>
      </c>
    </row>
    <row r="391" spans="1:17" x14ac:dyDescent="0.25">
      <c r="A391" s="5">
        <v>45464</v>
      </c>
      <c r="B391" t="s">
        <v>89</v>
      </c>
      <c r="C391" t="s">
        <v>90</v>
      </c>
      <c r="D391" t="s">
        <v>92</v>
      </c>
      <c r="E391" t="s">
        <v>20</v>
      </c>
      <c r="F391" s="1">
        <v>40000</v>
      </c>
      <c r="G391" s="1">
        <v>400</v>
      </c>
      <c r="H391" s="1">
        <v>330</v>
      </c>
      <c r="I391" s="1">
        <v>70</v>
      </c>
      <c r="J391" s="2">
        <v>0.17499999999999999</v>
      </c>
      <c r="K391" s="3">
        <f t="shared" si="28"/>
        <v>121.21212121212122</v>
      </c>
      <c r="L391" s="4">
        <v>183</v>
      </c>
      <c r="M391" s="1">
        <f t="shared" si="29"/>
        <v>60390</v>
      </c>
      <c r="N391" s="1">
        <f>IF(Resorts_World[[#This Row],[Overlay]]="Yes",Resorts_World[[#This Row],[Guarantee]],Resorts_World[[#This Row],[Prize Pool Collected]])</f>
        <v>60390</v>
      </c>
      <c r="O391" s="1">
        <f t="shared" si="30"/>
        <v>12810</v>
      </c>
      <c r="P391" s="1">
        <f>IF(Resorts_World[[#This Row],[Overlay]]="Yes",Resorts_World[[#This Row],[Guarantee]]-Resorts_World[[#This Row],[Prize Pool Collected]],0)</f>
        <v>0</v>
      </c>
      <c r="Q391" t="str">
        <f t="shared" si="31"/>
        <v>No</v>
      </c>
    </row>
    <row r="392" spans="1:17" x14ac:dyDescent="0.25">
      <c r="A392" s="5">
        <v>45464</v>
      </c>
      <c r="B392" t="s">
        <v>89</v>
      </c>
      <c r="C392" t="s">
        <v>90</v>
      </c>
      <c r="D392" t="s">
        <v>20</v>
      </c>
      <c r="E392" t="s">
        <v>20</v>
      </c>
      <c r="F392" s="1">
        <v>15000</v>
      </c>
      <c r="G392" s="1">
        <v>300</v>
      </c>
      <c r="H392" s="1">
        <v>240</v>
      </c>
      <c r="I392" s="1">
        <v>60</v>
      </c>
      <c r="J392" s="2">
        <v>0.2</v>
      </c>
      <c r="K392" s="3">
        <f t="shared" si="28"/>
        <v>62.5</v>
      </c>
      <c r="L392" s="4">
        <v>61</v>
      </c>
      <c r="M392" s="1">
        <f t="shared" si="29"/>
        <v>14640</v>
      </c>
      <c r="N392" s="1">
        <f>IF(Resorts_World[[#This Row],[Overlay]]="Yes",Resorts_World[[#This Row],[Guarantee]],Resorts_World[[#This Row],[Prize Pool Collected]])</f>
        <v>15000</v>
      </c>
      <c r="O392" s="1">
        <f t="shared" si="30"/>
        <v>3660</v>
      </c>
      <c r="P392" s="1">
        <f>IF(Resorts_World[[#This Row],[Overlay]]="Yes",Resorts_World[[#This Row],[Guarantee]]-Resorts_World[[#This Row],[Prize Pool Collected]],0)</f>
        <v>360</v>
      </c>
      <c r="Q392" t="str">
        <f t="shared" si="31"/>
        <v>Yes</v>
      </c>
    </row>
    <row r="393" spans="1:17" x14ac:dyDescent="0.25">
      <c r="A393" s="5">
        <v>45465</v>
      </c>
      <c r="B393" t="s">
        <v>89</v>
      </c>
      <c r="C393" t="s">
        <v>90</v>
      </c>
      <c r="D393" t="s">
        <v>92</v>
      </c>
      <c r="E393" t="s">
        <v>20</v>
      </c>
      <c r="F393" s="1">
        <v>40000</v>
      </c>
      <c r="G393" s="1">
        <v>400</v>
      </c>
      <c r="H393" s="1">
        <v>330</v>
      </c>
      <c r="I393" s="1">
        <v>70</v>
      </c>
      <c r="J393" s="2">
        <v>0.17499999999999999</v>
      </c>
      <c r="K393" s="3">
        <f t="shared" si="28"/>
        <v>121.21212121212122</v>
      </c>
      <c r="L393" s="4">
        <v>157</v>
      </c>
      <c r="M393" s="1">
        <f t="shared" si="29"/>
        <v>51810</v>
      </c>
      <c r="N393" s="1">
        <f>IF(Resorts_World[[#This Row],[Overlay]]="Yes",Resorts_World[[#This Row],[Guarantee]],Resorts_World[[#This Row],[Prize Pool Collected]])</f>
        <v>51810</v>
      </c>
      <c r="O393" s="1">
        <f t="shared" si="30"/>
        <v>10990</v>
      </c>
      <c r="P393" s="1">
        <f>IF(Resorts_World[[#This Row],[Overlay]]="Yes",Resorts_World[[#This Row],[Guarantee]]-Resorts_World[[#This Row],[Prize Pool Collected]],0)</f>
        <v>0</v>
      </c>
      <c r="Q393" t="str">
        <f t="shared" si="31"/>
        <v>No</v>
      </c>
    </row>
    <row r="394" spans="1:17" x14ac:dyDescent="0.25">
      <c r="A394" s="5">
        <v>45465</v>
      </c>
      <c r="B394" t="s">
        <v>89</v>
      </c>
      <c r="C394" t="s">
        <v>90</v>
      </c>
      <c r="D394" t="s">
        <v>20</v>
      </c>
      <c r="E394" t="s">
        <v>20</v>
      </c>
      <c r="F394" s="1">
        <v>15000</v>
      </c>
      <c r="G394" s="1">
        <v>300</v>
      </c>
      <c r="H394" s="1">
        <v>240</v>
      </c>
      <c r="I394" s="1">
        <v>60</v>
      </c>
      <c r="J394" s="2">
        <v>0.2</v>
      </c>
      <c r="K394" s="3">
        <f t="shared" si="28"/>
        <v>62.5</v>
      </c>
      <c r="L394" s="4">
        <v>53</v>
      </c>
      <c r="M394" s="1">
        <f t="shared" si="29"/>
        <v>12720</v>
      </c>
      <c r="N394" s="1">
        <f>IF(Resorts_World[[#This Row],[Overlay]]="Yes",Resorts_World[[#This Row],[Guarantee]],Resorts_World[[#This Row],[Prize Pool Collected]])</f>
        <v>15000</v>
      </c>
      <c r="O394" s="1">
        <f t="shared" si="30"/>
        <v>3180</v>
      </c>
      <c r="P394" s="1">
        <f>IF(Resorts_World[[#This Row],[Overlay]]="Yes",Resorts_World[[#This Row],[Guarantee]]-Resorts_World[[#This Row],[Prize Pool Collected]],0)</f>
        <v>2280</v>
      </c>
      <c r="Q394" t="str">
        <f t="shared" si="31"/>
        <v>Yes</v>
      </c>
    </row>
    <row r="395" spans="1:17" x14ac:dyDescent="0.25">
      <c r="A395" s="5">
        <v>45466</v>
      </c>
      <c r="B395" t="s">
        <v>89</v>
      </c>
      <c r="C395" t="s">
        <v>90</v>
      </c>
      <c r="D395" t="s">
        <v>105</v>
      </c>
      <c r="E395" t="s">
        <v>26</v>
      </c>
      <c r="F395" s="1">
        <v>20000</v>
      </c>
      <c r="G395" s="1">
        <v>250</v>
      </c>
      <c r="H395" s="1">
        <v>205</v>
      </c>
      <c r="I395" s="1">
        <v>45</v>
      </c>
      <c r="J395" s="2">
        <v>0.18</v>
      </c>
      <c r="K395" s="3">
        <f t="shared" si="28"/>
        <v>97.560975609756099</v>
      </c>
      <c r="L395" s="4">
        <v>204</v>
      </c>
      <c r="M395" s="1">
        <f t="shared" si="29"/>
        <v>41820</v>
      </c>
      <c r="N395" s="1">
        <f>IF(Resorts_World[[#This Row],[Overlay]]="Yes",Resorts_World[[#This Row],[Guarantee]],Resorts_World[[#This Row],[Prize Pool Collected]])</f>
        <v>41820</v>
      </c>
      <c r="O395" s="1">
        <f t="shared" si="30"/>
        <v>9180</v>
      </c>
      <c r="P395" s="1">
        <f>IF(Resorts_World[[#This Row],[Overlay]]="Yes",Resorts_World[[#This Row],[Guarantee]]-Resorts_World[[#This Row],[Prize Pool Collected]],0)</f>
        <v>0</v>
      </c>
      <c r="Q395" t="str">
        <f t="shared" si="31"/>
        <v>No</v>
      </c>
    </row>
    <row r="396" spans="1:17" x14ac:dyDescent="0.25">
      <c r="A396" s="5">
        <v>45466</v>
      </c>
      <c r="B396" t="s">
        <v>89</v>
      </c>
      <c r="C396" t="s">
        <v>90</v>
      </c>
      <c r="D396" t="s">
        <v>92</v>
      </c>
      <c r="E396" t="s">
        <v>20</v>
      </c>
      <c r="F396" s="1">
        <v>40000</v>
      </c>
      <c r="G396" s="1">
        <v>400</v>
      </c>
      <c r="H396" s="1">
        <v>330</v>
      </c>
      <c r="I396" s="1">
        <v>70</v>
      </c>
      <c r="J396" s="2">
        <v>0.17499999999999999</v>
      </c>
      <c r="K396" s="3">
        <f t="shared" si="28"/>
        <v>121.21212121212122</v>
      </c>
      <c r="L396" s="4">
        <v>133</v>
      </c>
      <c r="M396" s="1">
        <f t="shared" si="29"/>
        <v>43890</v>
      </c>
      <c r="N396" s="1">
        <f>IF(Resorts_World[[#This Row],[Overlay]]="Yes",Resorts_World[[#This Row],[Guarantee]],Resorts_World[[#This Row],[Prize Pool Collected]])</f>
        <v>43890</v>
      </c>
      <c r="O396" s="1">
        <f t="shared" si="30"/>
        <v>9310</v>
      </c>
      <c r="P396" s="1">
        <f>IF(Resorts_World[[#This Row],[Overlay]]="Yes",Resorts_World[[#This Row],[Guarantee]]-Resorts_World[[#This Row],[Prize Pool Collected]],0)</f>
        <v>0</v>
      </c>
      <c r="Q396" t="str">
        <f t="shared" si="31"/>
        <v>No</v>
      </c>
    </row>
    <row r="397" spans="1:17" x14ac:dyDescent="0.25">
      <c r="A397" s="5">
        <v>45466</v>
      </c>
      <c r="B397" t="s">
        <v>89</v>
      </c>
      <c r="C397" t="s">
        <v>90</v>
      </c>
      <c r="D397" t="s">
        <v>20</v>
      </c>
      <c r="E397" t="s">
        <v>20</v>
      </c>
      <c r="F397" s="1">
        <v>15000</v>
      </c>
      <c r="G397" s="1">
        <v>300</v>
      </c>
      <c r="H397" s="1">
        <v>240</v>
      </c>
      <c r="I397" s="1">
        <v>60</v>
      </c>
      <c r="J397" s="2">
        <v>0.2</v>
      </c>
      <c r="K397" s="3">
        <f t="shared" si="28"/>
        <v>62.5</v>
      </c>
      <c r="L397" s="4">
        <v>53</v>
      </c>
      <c r="M397" s="1">
        <f t="shared" si="29"/>
        <v>12720</v>
      </c>
      <c r="N397" s="1">
        <f>IF(Resorts_World[[#This Row],[Overlay]]="Yes",Resorts_World[[#This Row],[Guarantee]],Resorts_World[[#This Row],[Prize Pool Collected]])</f>
        <v>15000</v>
      </c>
      <c r="O397" s="1">
        <f t="shared" si="30"/>
        <v>3180</v>
      </c>
      <c r="P397" s="1">
        <f>IF(Resorts_World[[#This Row],[Overlay]]="Yes",Resorts_World[[#This Row],[Guarantee]]-Resorts_World[[#This Row],[Prize Pool Collected]],0)</f>
        <v>2280</v>
      </c>
      <c r="Q397" t="str">
        <f t="shared" si="31"/>
        <v>Yes</v>
      </c>
    </row>
    <row r="398" spans="1:17" x14ac:dyDescent="0.25">
      <c r="A398" s="5">
        <v>45467</v>
      </c>
      <c r="B398" t="s">
        <v>89</v>
      </c>
      <c r="C398" t="s">
        <v>90</v>
      </c>
      <c r="D398" t="s">
        <v>92</v>
      </c>
      <c r="E398" t="s">
        <v>20</v>
      </c>
      <c r="F398" s="1">
        <v>40000</v>
      </c>
      <c r="G398" s="1">
        <v>400</v>
      </c>
      <c r="H398" s="1">
        <v>330</v>
      </c>
      <c r="I398" s="1">
        <v>70</v>
      </c>
      <c r="J398" s="2">
        <v>0.17499999999999999</v>
      </c>
      <c r="K398" s="3">
        <f t="shared" si="28"/>
        <v>121.21212121212122</v>
      </c>
      <c r="L398" s="4">
        <v>162</v>
      </c>
      <c r="M398" s="1">
        <f t="shared" si="29"/>
        <v>53460</v>
      </c>
      <c r="N398" s="1">
        <f>IF(Resorts_World[[#This Row],[Overlay]]="Yes",Resorts_World[[#This Row],[Guarantee]],Resorts_World[[#This Row],[Prize Pool Collected]])</f>
        <v>53460</v>
      </c>
      <c r="O398" s="1">
        <f t="shared" si="30"/>
        <v>11340</v>
      </c>
      <c r="P398" s="1">
        <f>IF(Resorts_World[[#This Row],[Overlay]]="Yes",Resorts_World[[#This Row],[Guarantee]]-Resorts_World[[#This Row],[Prize Pool Collected]],0)</f>
        <v>0</v>
      </c>
      <c r="Q398" t="str">
        <f t="shared" si="31"/>
        <v>No</v>
      </c>
    </row>
    <row r="399" spans="1:17" x14ac:dyDescent="0.25">
      <c r="A399" s="5">
        <v>45467</v>
      </c>
      <c r="B399" t="s">
        <v>89</v>
      </c>
      <c r="C399" t="s">
        <v>90</v>
      </c>
      <c r="D399" t="s">
        <v>20</v>
      </c>
      <c r="E399" t="s">
        <v>20</v>
      </c>
      <c r="F399" s="1">
        <v>15000</v>
      </c>
      <c r="G399" s="1">
        <v>300</v>
      </c>
      <c r="H399" s="1">
        <v>240</v>
      </c>
      <c r="I399" s="1">
        <v>60</v>
      </c>
      <c r="J399" s="2">
        <v>0.2</v>
      </c>
      <c r="K399" s="3">
        <f t="shared" si="28"/>
        <v>62.5</v>
      </c>
      <c r="L399" s="4">
        <v>53</v>
      </c>
      <c r="M399" s="1">
        <f t="shared" si="29"/>
        <v>12720</v>
      </c>
      <c r="N399" s="1">
        <f>IF(Resorts_World[[#This Row],[Overlay]]="Yes",Resorts_World[[#This Row],[Guarantee]],Resorts_World[[#This Row],[Prize Pool Collected]])</f>
        <v>15000</v>
      </c>
      <c r="O399" s="1">
        <f t="shared" si="30"/>
        <v>3180</v>
      </c>
      <c r="P399" s="1">
        <f>IF(Resorts_World[[#This Row],[Overlay]]="Yes",Resorts_World[[#This Row],[Guarantee]]-Resorts_World[[#This Row],[Prize Pool Collected]],0)</f>
        <v>2280</v>
      </c>
      <c r="Q399" t="str">
        <f t="shared" si="31"/>
        <v>Yes</v>
      </c>
    </row>
    <row r="400" spans="1:17" x14ac:dyDescent="0.25">
      <c r="A400" s="5">
        <v>45468</v>
      </c>
      <c r="B400" t="s">
        <v>89</v>
      </c>
      <c r="C400" t="s">
        <v>90</v>
      </c>
      <c r="D400" t="s">
        <v>100</v>
      </c>
      <c r="E400" t="s">
        <v>24</v>
      </c>
      <c r="F400" s="1">
        <v>100000</v>
      </c>
      <c r="G400" s="1">
        <v>400</v>
      </c>
      <c r="H400" s="1">
        <v>330</v>
      </c>
      <c r="I400" s="1">
        <v>70</v>
      </c>
      <c r="J400" s="2">
        <v>0.17499999999999999</v>
      </c>
      <c r="K400" s="3">
        <f t="shared" si="28"/>
        <v>303.030303030303</v>
      </c>
      <c r="L400" s="4">
        <v>502</v>
      </c>
      <c r="M400" s="1">
        <f t="shared" si="29"/>
        <v>165660</v>
      </c>
      <c r="N400" s="1">
        <f>IF(Resorts_World[[#This Row],[Overlay]]="Yes",Resorts_World[[#This Row],[Guarantee]],Resorts_World[[#This Row],[Prize Pool Collected]])</f>
        <v>165660</v>
      </c>
      <c r="O400" s="1">
        <f t="shared" si="30"/>
        <v>35140</v>
      </c>
      <c r="P400" s="1">
        <f>IF(Resorts_World[[#This Row],[Overlay]]="Yes",Resorts_World[[#This Row],[Guarantee]]-Resorts_World[[#This Row],[Prize Pool Collected]],0)</f>
        <v>0</v>
      </c>
      <c r="Q400" t="str">
        <f t="shared" si="31"/>
        <v>No</v>
      </c>
    </row>
    <row r="401" spans="1:17" x14ac:dyDescent="0.25">
      <c r="A401" s="5">
        <v>45469</v>
      </c>
      <c r="B401" t="s">
        <v>89</v>
      </c>
      <c r="C401" t="s">
        <v>90</v>
      </c>
      <c r="D401" t="s">
        <v>106</v>
      </c>
      <c r="E401" t="s">
        <v>50</v>
      </c>
      <c r="F401" s="1">
        <v>30000</v>
      </c>
      <c r="G401" s="1">
        <v>500</v>
      </c>
      <c r="H401" s="1">
        <v>425</v>
      </c>
      <c r="I401" s="1">
        <v>75</v>
      </c>
      <c r="J401" s="2">
        <v>0.15</v>
      </c>
      <c r="K401" s="3">
        <f t="shared" si="28"/>
        <v>70.588235294117652</v>
      </c>
      <c r="L401" s="4">
        <v>128</v>
      </c>
      <c r="M401" s="1">
        <f t="shared" si="29"/>
        <v>54400</v>
      </c>
      <c r="N401" s="1">
        <f>IF(Resorts_World[[#This Row],[Overlay]]="Yes",Resorts_World[[#This Row],[Guarantee]],Resorts_World[[#This Row],[Prize Pool Collected]])</f>
        <v>54400</v>
      </c>
      <c r="O401" s="1">
        <f t="shared" si="30"/>
        <v>9600</v>
      </c>
      <c r="P401" s="1">
        <f>IF(Resorts_World[[#This Row],[Overlay]]="Yes",Resorts_World[[#This Row],[Guarantee]]-Resorts_World[[#This Row],[Prize Pool Collected]],0)</f>
        <v>0</v>
      </c>
      <c r="Q401" t="str">
        <f t="shared" si="31"/>
        <v>No</v>
      </c>
    </row>
    <row r="402" spans="1:17" x14ac:dyDescent="0.25">
      <c r="A402" s="5">
        <v>45469</v>
      </c>
      <c r="B402" t="s">
        <v>89</v>
      </c>
      <c r="C402" t="s">
        <v>90</v>
      </c>
      <c r="D402" t="s">
        <v>20</v>
      </c>
      <c r="E402" t="s">
        <v>20</v>
      </c>
      <c r="F402" s="1">
        <v>15000</v>
      </c>
      <c r="G402" s="1">
        <v>300</v>
      </c>
      <c r="H402" s="1">
        <v>240</v>
      </c>
      <c r="I402" s="1">
        <v>60</v>
      </c>
      <c r="J402" s="2">
        <v>0.2</v>
      </c>
      <c r="K402" s="3">
        <f t="shared" si="28"/>
        <v>62.5</v>
      </c>
      <c r="L402" s="4">
        <v>99</v>
      </c>
      <c r="M402" s="1">
        <f t="shared" si="29"/>
        <v>23760</v>
      </c>
      <c r="N402" s="1">
        <f>IF(Resorts_World[[#This Row],[Overlay]]="Yes",Resorts_World[[#This Row],[Guarantee]],Resorts_World[[#This Row],[Prize Pool Collected]])</f>
        <v>23760</v>
      </c>
      <c r="O402" s="1">
        <f t="shared" si="30"/>
        <v>5940</v>
      </c>
      <c r="P402" s="1">
        <f>IF(Resorts_World[[#This Row],[Overlay]]="Yes",Resorts_World[[#This Row],[Guarantee]]-Resorts_World[[#This Row],[Prize Pool Collected]],0)</f>
        <v>0</v>
      </c>
      <c r="Q402" t="str">
        <f t="shared" si="31"/>
        <v>No</v>
      </c>
    </row>
    <row r="403" spans="1:17" x14ac:dyDescent="0.25">
      <c r="A403" s="5">
        <v>45470</v>
      </c>
      <c r="B403" t="s">
        <v>89</v>
      </c>
      <c r="C403" t="s">
        <v>90</v>
      </c>
      <c r="D403" t="s">
        <v>92</v>
      </c>
      <c r="E403" t="s">
        <v>20</v>
      </c>
      <c r="F403" s="1">
        <v>40000</v>
      </c>
      <c r="G403" s="1">
        <v>400</v>
      </c>
      <c r="H403" s="1">
        <v>330</v>
      </c>
      <c r="I403" s="1">
        <v>70</v>
      </c>
      <c r="J403" s="2">
        <v>0.17499999999999999</v>
      </c>
      <c r="K403" s="3">
        <f t="shared" si="28"/>
        <v>121.21212121212122</v>
      </c>
      <c r="L403" s="4">
        <v>187</v>
      </c>
      <c r="M403" s="1">
        <f t="shared" si="29"/>
        <v>61710</v>
      </c>
      <c r="N403" s="1">
        <f>IF(Resorts_World[[#This Row],[Overlay]]="Yes",Resorts_World[[#This Row],[Guarantee]],Resorts_World[[#This Row],[Prize Pool Collected]])</f>
        <v>61710</v>
      </c>
      <c r="O403" s="1">
        <f t="shared" si="30"/>
        <v>13090</v>
      </c>
      <c r="P403" s="1">
        <f>IF(Resorts_World[[#This Row],[Overlay]]="Yes",Resorts_World[[#This Row],[Guarantee]]-Resorts_World[[#This Row],[Prize Pool Collected]],0)</f>
        <v>0</v>
      </c>
      <c r="Q403" t="str">
        <f t="shared" si="31"/>
        <v>No</v>
      </c>
    </row>
    <row r="404" spans="1:17" x14ac:dyDescent="0.25">
      <c r="A404" s="5">
        <v>45470</v>
      </c>
      <c r="B404" t="s">
        <v>89</v>
      </c>
      <c r="C404" t="s">
        <v>90</v>
      </c>
      <c r="D404" t="s">
        <v>20</v>
      </c>
      <c r="E404" t="s">
        <v>20</v>
      </c>
      <c r="F404" s="1">
        <v>15000</v>
      </c>
      <c r="G404" s="1">
        <v>300</v>
      </c>
      <c r="H404" s="1">
        <v>240</v>
      </c>
      <c r="I404" s="1">
        <v>60</v>
      </c>
      <c r="J404" s="2">
        <v>0.2</v>
      </c>
      <c r="K404" s="3">
        <f t="shared" si="28"/>
        <v>62.5</v>
      </c>
      <c r="L404" s="4">
        <v>95</v>
      </c>
      <c r="M404" s="1">
        <f t="shared" si="29"/>
        <v>22800</v>
      </c>
      <c r="N404" s="1">
        <f>IF(Resorts_World[[#This Row],[Overlay]]="Yes",Resorts_World[[#This Row],[Guarantee]],Resorts_World[[#This Row],[Prize Pool Collected]])</f>
        <v>22800</v>
      </c>
      <c r="O404" s="1">
        <f t="shared" si="30"/>
        <v>5700</v>
      </c>
      <c r="P404" s="1">
        <f>IF(Resorts_World[[#This Row],[Overlay]]="Yes",Resorts_World[[#This Row],[Guarantee]]-Resorts_World[[#This Row],[Prize Pool Collected]],0)</f>
        <v>0</v>
      </c>
      <c r="Q404" t="str">
        <f t="shared" si="31"/>
        <v>No</v>
      </c>
    </row>
    <row r="405" spans="1:17" x14ac:dyDescent="0.25">
      <c r="A405" s="5">
        <v>45471</v>
      </c>
      <c r="B405" t="s">
        <v>89</v>
      </c>
      <c r="C405" t="s">
        <v>90</v>
      </c>
      <c r="D405" t="s">
        <v>107</v>
      </c>
      <c r="E405" t="s">
        <v>35</v>
      </c>
      <c r="F405" s="1">
        <v>50000</v>
      </c>
      <c r="G405" s="1">
        <v>400</v>
      </c>
      <c r="H405" s="1">
        <v>330</v>
      </c>
      <c r="I405" s="1">
        <v>70</v>
      </c>
      <c r="J405" s="2">
        <v>0.17499999999999999</v>
      </c>
      <c r="K405" s="3">
        <f t="shared" si="28"/>
        <v>151.5151515151515</v>
      </c>
      <c r="L405" s="4">
        <v>202</v>
      </c>
      <c r="M405" s="1">
        <f t="shared" si="29"/>
        <v>66660</v>
      </c>
      <c r="N405" s="1">
        <f>IF(Resorts_World[[#This Row],[Overlay]]="Yes",Resorts_World[[#This Row],[Guarantee]],Resorts_World[[#This Row],[Prize Pool Collected]])</f>
        <v>66660</v>
      </c>
      <c r="O405" s="1">
        <f t="shared" si="30"/>
        <v>14140</v>
      </c>
      <c r="P405" s="1">
        <f>IF(Resorts_World[[#This Row],[Overlay]]="Yes",Resorts_World[[#This Row],[Guarantee]]-Resorts_World[[#This Row],[Prize Pool Collected]],0)</f>
        <v>0</v>
      </c>
      <c r="Q405" t="str">
        <f t="shared" si="31"/>
        <v>No</v>
      </c>
    </row>
    <row r="406" spans="1:17" x14ac:dyDescent="0.25">
      <c r="A406" s="5">
        <v>45471</v>
      </c>
      <c r="B406" t="s">
        <v>89</v>
      </c>
      <c r="C406" t="s">
        <v>90</v>
      </c>
      <c r="D406" t="s">
        <v>108</v>
      </c>
      <c r="E406" t="s">
        <v>20</v>
      </c>
      <c r="F406" s="1">
        <v>15000</v>
      </c>
      <c r="G406" s="1">
        <v>300</v>
      </c>
      <c r="H406" s="1">
        <v>240</v>
      </c>
      <c r="I406" s="1">
        <v>60</v>
      </c>
      <c r="J406" s="2">
        <v>0.2</v>
      </c>
      <c r="K406" s="3">
        <f t="shared" si="28"/>
        <v>62.5</v>
      </c>
      <c r="L406" s="4">
        <v>102</v>
      </c>
      <c r="M406" s="1">
        <f t="shared" si="29"/>
        <v>24480</v>
      </c>
      <c r="N406" s="1">
        <f>IF(Resorts_World[[#This Row],[Overlay]]="Yes",Resorts_World[[#This Row],[Guarantee]],Resorts_World[[#This Row],[Prize Pool Collected]])</f>
        <v>24480</v>
      </c>
      <c r="O406" s="1">
        <f t="shared" si="30"/>
        <v>6120</v>
      </c>
      <c r="P406" s="1">
        <f>IF(Resorts_World[[#This Row],[Overlay]]="Yes",Resorts_World[[#This Row],[Guarantee]]-Resorts_World[[#This Row],[Prize Pool Collected]],0)</f>
        <v>0</v>
      </c>
      <c r="Q406" t="str">
        <f t="shared" si="31"/>
        <v>No</v>
      </c>
    </row>
    <row r="407" spans="1:17" x14ac:dyDescent="0.25">
      <c r="A407" s="5">
        <v>45472</v>
      </c>
      <c r="B407" t="s">
        <v>89</v>
      </c>
      <c r="C407" t="s">
        <v>90</v>
      </c>
      <c r="D407" t="s">
        <v>109</v>
      </c>
      <c r="E407" t="s">
        <v>68</v>
      </c>
      <c r="F407" s="1">
        <v>40000</v>
      </c>
      <c r="G407" s="1">
        <v>400</v>
      </c>
      <c r="H407" s="1">
        <v>330</v>
      </c>
      <c r="I407" s="1">
        <v>70</v>
      </c>
      <c r="J407" s="2">
        <v>0.17499999999999999</v>
      </c>
      <c r="K407" s="3">
        <f t="shared" si="28"/>
        <v>121.21212121212122</v>
      </c>
      <c r="L407" s="4">
        <v>283</v>
      </c>
      <c r="M407" s="1">
        <f t="shared" si="29"/>
        <v>93390</v>
      </c>
      <c r="N407" s="1">
        <f>IF(Resorts_World[[#This Row],[Overlay]]="Yes",Resorts_World[[#This Row],[Guarantee]],Resorts_World[[#This Row],[Prize Pool Collected]])</f>
        <v>93390</v>
      </c>
      <c r="O407" s="1">
        <f t="shared" si="30"/>
        <v>19810</v>
      </c>
      <c r="P407" s="1">
        <f>IF(Resorts_World[[#This Row],[Overlay]]="Yes",Resorts_World[[#This Row],[Guarantee]]-Resorts_World[[#This Row],[Prize Pool Collected]],0)</f>
        <v>0</v>
      </c>
      <c r="Q407" t="str">
        <f t="shared" si="31"/>
        <v>No</v>
      </c>
    </row>
    <row r="408" spans="1:17" x14ac:dyDescent="0.25">
      <c r="A408" s="5">
        <v>45472</v>
      </c>
      <c r="B408" t="s">
        <v>89</v>
      </c>
      <c r="C408" t="s">
        <v>90</v>
      </c>
      <c r="D408" t="s">
        <v>108</v>
      </c>
      <c r="E408" t="s">
        <v>20</v>
      </c>
      <c r="F408" s="1">
        <v>15000</v>
      </c>
      <c r="G408" s="1">
        <v>300</v>
      </c>
      <c r="H408" s="1">
        <v>240</v>
      </c>
      <c r="I408" s="1">
        <v>60</v>
      </c>
      <c r="J408" s="2">
        <v>0.2</v>
      </c>
      <c r="K408" s="3">
        <f t="shared" si="28"/>
        <v>62.5</v>
      </c>
      <c r="L408" s="4">
        <v>103</v>
      </c>
      <c r="M408" s="1">
        <f t="shared" si="29"/>
        <v>24720</v>
      </c>
      <c r="N408" s="1">
        <f>IF(Resorts_World[[#This Row],[Overlay]]="Yes",Resorts_World[[#This Row],[Guarantee]],Resorts_World[[#This Row],[Prize Pool Collected]])</f>
        <v>24720</v>
      </c>
      <c r="O408" s="1">
        <f t="shared" si="30"/>
        <v>6180</v>
      </c>
      <c r="P408" s="1">
        <f>IF(Resorts_World[[#This Row],[Overlay]]="Yes",Resorts_World[[#This Row],[Guarantee]]-Resorts_World[[#This Row],[Prize Pool Collected]],0)</f>
        <v>0</v>
      </c>
      <c r="Q408" t="str">
        <f t="shared" si="31"/>
        <v>No</v>
      </c>
    </row>
    <row r="409" spans="1:17" x14ac:dyDescent="0.25">
      <c r="A409" s="5">
        <v>45473</v>
      </c>
      <c r="B409" t="s">
        <v>89</v>
      </c>
      <c r="C409" t="s">
        <v>90</v>
      </c>
      <c r="D409" t="s">
        <v>110</v>
      </c>
      <c r="E409" t="s">
        <v>32</v>
      </c>
      <c r="F409" s="1">
        <v>30000</v>
      </c>
      <c r="G409" s="1">
        <v>400</v>
      </c>
      <c r="H409" s="1">
        <v>330</v>
      </c>
      <c r="I409" s="1">
        <v>70</v>
      </c>
      <c r="J409" s="2">
        <v>0.17499999999999999</v>
      </c>
      <c r="K409" s="3">
        <f t="shared" si="28"/>
        <v>90.909090909090907</v>
      </c>
      <c r="L409" s="4">
        <v>169</v>
      </c>
      <c r="M409" s="1">
        <f t="shared" si="29"/>
        <v>55770</v>
      </c>
      <c r="N409" s="1">
        <f>IF(Resorts_World[[#This Row],[Overlay]]="Yes",Resorts_World[[#This Row],[Guarantee]],Resorts_World[[#This Row],[Prize Pool Collected]])</f>
        <v>55770</v>
      </c>
      <c r="O409" s="1">
        <f t="shared" si="30"/>
        <v>11830</v>
      </c>
      <c r="P409" s="1">
        <f>IF(Resorts_World[[#This Row],[Overlay]]="Yes",Resorts_World[[#This Row],[Guarantee]]-Resorts_World[[#This Row],[Prize Pool Collected]],0)</f>
        <v>0</v>
      </c>
      <c r="Q409" t="str">
        <f t="shared" si="31"/>
        <v>No</v>
      </c>
    </row>
    <row r="410" spans="1:17" x14ac:dyDescent="0.25">
      <c r="A410" s="5">
        <v>45473</v>
      </c>
      <c r="B410" t="s">
        <v>89</v>
      </c>
      <c r="C410" t="s">
        <v>90</v>
      </c>
      <c r="D410" t="s">
        <v>108</v>
      </c>
      <c r="E410" t="s">
        <v>20</v>
      </c>
      <c r="F410" s="1">
        <v>15000</v>
      </c>
      <c r="G410" s="1">
        <v>300</v>
      </c>
      <c r="H410" s="1">
        <v>240</v>
      </c>
      <c r="I410" s="1">
        <v>60</v>
      </c>
      <c r="J410" s="2">
        <v>0.2</v>
      </c>
      <c r="K410" s="3">
        <f t="shared" si="28"/>
        <v>62.5</v>
      </c>
      <c r="L410" s="4">
        <v>116</v>
      </c>
      <c r="M410" s="1">
        <f t="shared" si="29"/>
        <v>27840</v>
      </c>
      <c r="N410" s="1">
        <f>IF(Resorts_World[[#This Row],[Overlay]]="Yes",Resorts_World[[#This Row],[Guarantee]],Resorts_World[[#This Row],[Prize Pool Collected]])</f>
        <v>27840</v>
      </c>
      <c r="O410" s="1">
        <f t="shared" si="30"/>
        <v>6960</v>
      </c>
      <c r="P410" s="1">
        <f>IF(Resorts_World[[#This Row],[Overlay]]="Yes",Resorts_World[[#This Row],[Guarantee]]-Resorts_World[[#This Row],[Prize Pool Collected]],0)</f>
        <v>0</v>
      </c>
      <c r="Q410" t="str">
        <f t="shared" si="31"/>
        <v>No</v>
      </c>
    </row>
    <row r="411" spans="1:17" x14ac:dyDescent="0.25">
      <c r="A411" s="5">
        <v>45474</v>
      </c>
      <c r="B411" t="s">
        <v>89</v>
      </c>
      <c r="C411" t="s">
        <v>90</v>
      </c>
      <c r="D411" t="s">
        <v>109</v>
      </c>
      <c r="E411" t="s">
        <v>68</v>
      </c>
      <c r="F411" s="1">
        <v>40000</v>
      </c>
      <c r="G411" s="1">
        <v>400</v>
      </c>
      <c r="H411" s="1">
        <v>330</v>
      </c>
      <c r="I411" s="1">
        <v>70</v>
      </c>
      <c r="J411" s="2">
        <v>0.17499999999999999</v>
      </c>
      <c r="K411" s="3">
        <f t="shared" si="28"/>
        <v>121.21212121212122</v>
      </c>
      <c r="L411" s="4">
        <v>432</v>
      </c>
      <c r="M411" s="1">
        <f t="shared" si="29"/>
        <v>142560</v>
      </c>
      <c r="N411" s="1">
        <f>IF(Resorts_World[[#This Row],[Overlay]]="Yes",Resorts_World[[#This Row],[Guarantee]],Resorts_World[[#This Row],[Prize Pool Collected]])</f>
        <v>142560</v>
      </c>
      <c r="O411" s="1">
        <f t="shared" si="30"/>
        <v>30240</v>
      </c>
      <c r="P411" s="1">
        <f>IF(Resorts_World[[#This Row],[Overlay]]="Yes",Resorts_World[[#This Row],[Guarantee]]-Resorts_World[[#This Row],[Prize Pool Collected]],0)</f>
        <v>0</v>
      </c>
      <c r="Q411" t="str">
        <f t="shared" si="31"/>
        <v>No</v>
      </c>
    </row>
    <row r="412" spans="1:17" x14ac:dyDescent="0.25">
      <c r="A412" s="5">
        <v>45475</v>
      </c>
      <c r="B412" t="s">
        <v>89</v>
      </c>
      <c r="C412" t="s">
        <v>90</v>
      </c>
      <c r="D412" t="s">
        <v>111</v>
      </c>
      <c r="E412" t="s">
        <v>38</v>
      </c>
      <c r="F412" s="1">
        <v>1000000</v>
      </c>
      <c r="G412" s="1">
        <v>1700</v>
      </c>
      <c r="H412" s="1">
        <v>1510</v>
      </c>
      <c r="I412" s="1">
        <v>190</v>
      </c>
      <c r="J412" s="2">
        <v>0.11199999999999999</v>
      </c>
      <c r="K412" s="3">
        <f t="shared" si="28"/>
        <v>662.25165562913912</v>
      </c>
      <c r="L412" s="4">
        <v>1433</v>
      </c>
      <c r="M412" s="1">
        <f t="shared" si="29"/>
        <v>2163830</v>
      </c>
      <c r="N412" s="1">
        <f>IF(Resorts_World[[#This Row],[Overlay]]="Yes",Resorts_World[[#This Row],[Guarantee]],Resorts_World[[#This Row],[Prize Pool Collected]])</f>
        <v>2163830</v>
      </c>
      <c r="O412" s="1">
        <f t="shared" si="30"/>
        <v>272270</v>
      </c>
      <c r="P412" s="1">
        <f>IF(Resorts_World[[#This Row],[Overlay]]="Yes",Resorts_World[[#This Row],[Guarantee]]-Resorts_World[[#This Row],[Prize Pool Collected]],0)</f>
        <v>0</v>
      </c>
      <c r="Q412" t="str">
        <f t="shared" si="31"/>
        <v>No</v>
      </c>
    </row>
    <row r="413" spans="1:17" x14ac:dyDescent="0.25">
      <c r="A413" s="5">
        <v>45478</v>
      </c>
      <c r="B413" t="s">
        <v>89</v>
      </c>
      <c r="C413" t="s">
        <v>90</v>
      </c>
      <c r="D413" t="s">
        <v>108</v>
      </c>
      <c r="E413" t="s">
        <v>20</v>
      </c>
      <c r="F413" s="1">
        <v>15000</v>
      </c>
      <c r="G413" s="1">
        <v>300</v>
      </c>
      <c r="H413" s="1">
        <v>240</v>
      </c>
      <c r="I413" s="1">
        <v>60</v>
      </c>
      <c r="J413" s="2">
        <v>0.2</v>
      </c>
      <c r="K413" s="3">
        <f t="shared" si="28"/>
        <v>62.5</v>
      </c>
      <c r="L413" s="4">
        <v>129</v>
      </c>
      <c r="M413" s="1">
        <f t="shared" si="29"/>
        <v>30960</v>
      </c>
      <c r="N413" s="1">
        <f>IF(Resorts_World[[#This Row],[Overlay]]="Yes",Resorts_World[[#This Row],[Guarantee]],Resorts_World[[#This Row],[Prize Pool Collected]])</f>
        <v>30960</v>
      </c>
      <c r="O413" s="1">
        <f t="shared" si="30"/>
        <v>7740</v>
      </c>
      <c r="P413" s="1">
        <f>IF(Resorts_World[[#This Row],[Overlay]]="Yes",Resorts_World[[#This Row],[Guarantee]]-Resorts_World[[#This Row],[Prize Pool Collected]],0)</f>
        <v>0</v>
      </c>
      <c r="Q413" t="str">
        <f t="shared" si="31"/>
        <v>No</v>
      </c>
    </row>
    <row r="414" spans="1:17" x14ac:dyDescent="0.25">
      <c r="A414" s="5">
        <v>45479</v>
      </c>
      <c r="B414" t="s">
        <v>89</v>
      </c>
      <c r="C414" t="s">
        <v>90</v>
      </c>
      <c r="D414" t="s">
        <v>112</v>
      </c>
      <c r="E414" t="s">
        <v>20</v>
      </c>
      <c r="F414" s="1">
        <v>40000</v>
      </c>
      <c r="G414" s="1">
        <v>400</v>
      </c>
      <c r="H414" s="1">
        <v>330</v>
      </c>
      <c r="I414" s="1">
        <v>70</v>
      </c>
      <c r="J414" s="2">
        <v>0.17499999999999999</v>
      </c>
      <c r="K414" s="3">
        <f t="shared" si="28"/>
        <v>121.21212121212122</v>
      </c>
      <c r="L414" s="4">
        <v>246</v>
      </c>
      <c r="M414" s="1">
        <f t="shared" si="29"/>
        <v>81180</v>
      </c>
      <c r="N414" s="1">
        <f>IF(Resorts_World[[#This Row],[Overlay]]="Yes",Resorts_World[[#This Row],[Guarantee]],Resorts_World[[#This Row],[Prize Pool Collected]])</f>
        <v>81180</v>
      </c>
      <c r="O414" s="1">
        <f t="shared" si="30"/>
        <v>17220</v>
      </c>
      <c r="P414" s="1">
        <f>IF(Resorts_World[[#This Row],[Overlay]]="Yes",Resorts_World[[#This Row],[Guarantee]]-Resorts_World[[#This Row],[Prize Pool Collected]],0)</f>
        <v>0</v>
      </c>
      <c r="Q414" t="str">
        <f t="shared" si="31"/>
        <v>No</v>
      </c>
    </row>
    <row r="415" spans="1:17" x14ac:dyDescent="0.25">
      <c r="A415" s="5">
        <v>45480</v>
      </c>
      <c r="B415" t="s">
        <v>89</v>
      </c>
      <c r="C415" t="s">
        <v>90</v>
      </c>
      <c r="D415" t="s">
        <v>92</v>
      </c>
      <c r="E415" t="s">
        <v>20</v>
      </c>
      <c r="F415" s="1">
        <v>25000</v>
      </c>
      <c r="G415" s="1">
        <v>300</v>
      </c>
      <c r="H415" s="1">
        <v>245</v>
      </c>
      <c r="I415" s="1">
        <v>55</v>
      </c>
      <c r="J415" s="2">
        <v>0.183</v>
      </c>
      <c r="K415" s="3">
        <f t="shared" si="28"/>
        <v>102.04081632653062</v>
      </c>
      <c r="L415" s="4">
        <v>74</v>
      </c>
      <c r="M415" s="1">
        <f t="shared" si="29"/>
        <v>18130</v>
      </c>
      <c r="N415" s="1">
        <f>IF(Resorts_World[[#This Row],[Overlay]]="Yes",Resorts_World[[#This Row],[Guarantee]],Resorts_World[[#This Row],[Prize Pool Collected]])</f>
        <v>25000</v>
      </c>
      <c r="O415" s="1">
        <f t="shared" si="30"/>
        <v>4070</v>
      </c>
      <c r="P415" s="1">
        <f>IF(Resorts_World[[#This Row],[Overlay]]="Yes",Resorts_World[[#This Row],[Guarantee]]-Resorts_World[[#This Row],[Prize Pool Collected]],0)</f>
        <v>6870</v>
      </c>
      <c r="Q415" t="str">
        <f t="shared" si="31"/>
        <v>Yes</v>
      </c>
    </row>
    <row r="416" spans="1:17" x14ac:dyDescent="0.25">
      <c r="A416" s="5">
        <v>45480</v>
      </c>
      <c r="B416" t="s">
        <v>89</v>
      </c>
      <c r="C416" t="s">
        <v>90</v>
      </c>
      <c r="D416" t="s">
        <v>93</v>
      </c>
      <c r="E416" t="s">
        <v>68</v>
      </c>
      <c r="F416" s="1">
        <v>10000</v>
      </c>
      <c r="G416" s="1">
        <v>240</v>
      </c>
      <c r="H416" s="1">
        <v>194.88</v>
      </c>
      <c r="I416" s="1">
        <v>45.12</v>
      </c>
      <c r="J416" s="2">
        <v>0.188</v>
      </c>
      <c r="K416" s="3">
        <f t="shared" si="28"/>
        <v>51.313628899835798</v>
      </c>
      <c r="L416" s="4">
        <v>68</v>
      </c>
      <c r="M416" s="1">
        <f t="shared" si="29"/>
        <v>13251.84</v>
      </c>
      <c r="N416" s="1">
        <f>IF(Resorts_World[[#This Row],[Overlay]]="Yes",Resorts_World[[#This Row],[Guarantee]],Resorts_World[[#This Row],[Prize Pool Collected]])</f>
        <v>13251.84</v>
      </c>
      <c r="O416" s="1">
        <f t="shared" si="30"/>
        <v>3068.16</v>
      </c>
      <c r="P416" s="1">
        <f>IF(Resorts_World[[#This Row],[Overlay]]="Yes",Resorts_World[[#This Row],[Guarantee]]-Resorts_World[[#This Row],[Prize Pool Collected]],0)</f>
        <v>0</v>
      </c>
      <c r="Q416" t="str">
        <f t="shared" si="31"/>
        <v>No</v>
      </c>
    </row>
    <row r="417" spans="1:17" x14ac:dyDescent="0.25">
      <c r="A417" s="5">
        <v>45481</v>
      </c>
      <c r="B417" t="s">
        <v>89</v>
      </c>
      <c r="C417" t="s">
        <v>90</v>
      </c>
      <c r="D417" t="s">
        <v>92</v>
      </c>
      <c r="E417" t="s">
        <v>20</v>
      </c>
      <c r="F417" s="1">
        <v>25000</v>
      </c>
      <c r="G417" s="1">
        <v>300</v>
      </c>
      <c r="H417" s="1">
        <v>245</v>
      </c>
      <c r="I417" s="1">
        <v>55</v>
      </c>
      <c r="J417" s="2">
        <v>0.183</v>
      </c>
      <c r="K417" s="3">
        <f t="shared" si="28"/>
        <v>102.04081632653062</v>
      </c>
      <c r="L417" s="4">
        <v>92</v>
      </c>
      <c r="M417" s="1">
        <f t="shared" si="29"/>
        <v>22540</v>
      </c>
      <c r="N417" s="1">
        <f>IF(Resorts_World[[#This Row],[Overlay]]="Yes",Resorts_World[[#This Row],[Guarantee]],Resorts_World[[#This Row],[Prize Pool Collected]])</f>
        <v>25000</v>
      </c>
      <c r="O417" s="1">
        <f t="shared" si="30"/>
        <v>5060</v>
      </c>
      <c r="P417" s="1">
        <f>IF(Resorts_World[[#This Row],[Overlay]]="Yes",Resorts_World[[#This Row],[Guarantee]]-Resorts_World[[#This Row],[Prize Pool Collected]],0)</f>
        <v>2460</v>
      </c>
      <c r="Q417" t="str">
        <f t="shared" si="31"/>
        <v>Yes</v>
      </c>
    </row>
    <row r="418" spans="1:17" x14ac:dyDescent="0.25">
      <c r="A418" s="5">
        <v>45481</v>
      </c>
      <c r="B418" t="s">
        <v>89</v>
      </c>
      <c r="C418" t="s">
        <v>90</v>
      </c>
      <c r="D418" t="s">
        <v>93</v>
      </c>
      <c r="E418" t="s">
        <v>68</v>
      </c>
      <c r="F418" s="1">
        <v>10000</v>
      </c>
      <c r="G418" s="1">
        <v>240</v>
      </c>
      <c r="H418" s="1">
        <v>194.88</v>
      </c>
      <c r="I418" s="1">
        <v>45.12</v>
      </c>
      <c r="J418" s="2">
        <v>0.188</v>
      </c>
      <c r="K418" s="3">
        <f t="shared" si="28"/>
        <v>51.313628899835798</v>
      </c>
      <c r="L418" s="4">
        <v>62</v>
      </c>
      <c r="M418" s="1">
        <f t="shared" si="29"/>
        <v>12082.56</v>
      </c>
      <c r="N418" s="1">
        <f>IF(Resorts_World[[#This Row],[Overlay]]="Yes",Resorts_World[[#This Row],[Guarantee]],Resorts_World[[#This Row],[Prize Pool Collected]])</f>
        <v>12082.56</v>
      </c>
      <c r="O418" s="1">
        <f t="shared" si="30"/>
        <v>2797.44</v>
      </c>
      <c r="P418" s="1">
        <f>IF(Resorts_World[[#This Row],[Overlay]]="Yes",Resorts_World[[#This Row],[Guarantee]]-Resorts_World[[#This Row],[Prize Pool Collected]],0)</f>
        <v>0</v>
      </c>
      <c r="Q418" t="str">
        <f t="shared" si="31"/>
        <v>No</v>
      </c>
    </row>
    <row r="419" spans="1:17" x14ac:dyDescent="0.25">
      <c r="A419" s="5">
        <v>45076</v>
      </c>
      <c r="B419" t="s">
        <v>89</v>
      </c>
      <c r="C419" t="s">
        <v>113</v>
      </c>
      <c r="D419" t="s">
        <v>114</v>
      </c>
      <c r="E419" t="s">
        <v>20</v>
      </c>
      <c r="F419" s="1">
        <v>200000</v>
      </c>
      <c r="G419" s="1">
        <v>400</v>
      </c>
      <c r="H419" s="1">
        <v>330</v>
      </c>
      <c r="I419" s="1">
        <v>70</v>
      </c>
      <c r="J419" s="2">
        <v>0.17499999999999999</v>
      </c>
      <c r="K419" s="3">
        <f t="shared" si="28"/>
        <v>606.06060606060601</v>
      </c>
      <c r="L419" s="4">
        <v>701</v>
      </c>
      <c r="M419" s="1">
        <f t="shared" si="29"/>
        <v>231330</v>
      </c>
      <c r="N419" s="1">
        <f>IF(Resorts_World[[#This Row],[Overlay]]="Yes",Resorts_World[[#This Row],[Guarantee]],Resorts_World[[#This Row],[Prize Pool Collected]])</f>
        <v>231330</v>
      </c>
      <c r="O419" s="1">
        <f t="shared" si="30"/>
        <v>49070</v>
      </c>
      <c r="P419" s="1">
        <f>IF(Resorts_World[[#This Row],[Overlay]]="Yes",Resorts_World[[#This Row],[Guarantee]]-Resorts_World[[#This Row],[Prize Pool Collected]],0)</f>
        <v>0</v>
      </c>
      <c r="Q419" t="str">
        <f t="shared" si="31"/>
        <v>No</v>
      </c>
    </row>
    <row r="420" spans="1:17" x14ac:dyDescent="0.25">
      <c r="A420" s="5">
        <v>45076</v>
      </c>
      <c r="B420" t="s">
        <v>89</v>
      </c>
      <c r="C420" t="s">
        <v>113</v>
      </c>
      <c r="D420" t="s">
        <v>88</v>
      </c>
      <c r="E420" t="s">
        <v>20</v>
      </c>
      <c r="F420" s="1">
        <v>3000</v>
      </c>
      <c r="G420" s="1">
        <v>125</v>
      </c>
      <c r="H420" s="1">
        <v>100</v>
      </c>
      <c r="I420" s="1">
        <v>25</v>
      </c>
      <c r="J420" s="2">
        <v>0.2</v>
      </c>
      <c r="K420" s="3">
        <f t="shared" si="28"/>
        <v>30</v>
      </c>
      <c r="L420" s="4"/>
      <c r="M420" s="1">
        <f t="shared" si="29"/>
        <v>0</v>
      </c>
      <c r="N420" s="1">
        <f>IF(Resorts_World[[#This Row],[Overlay]]="Yes",Resorts_World[[#This Row],[Guarantee]],Resorts_World[[#This Row],[Prize Pool Collected]])</f>
        <v>0</v>
      </c>
      <c r="O420" s="1">
        <f t="shared" si="30"/>
        <v>0</v>
      </c>
      <c r="P420" s="1">
        <f>IF(Resorts_World[[#This Row],[Overlay]]="Yes",Resorts_World[[#This Row],[Guarantee]]-Resorts_World[[#This Row],[Prize Pool Collected]],0)</f>
        <v>0</v>
      </c>
      <c r="Q420" t="str">
        <f t="shared" si="31"/>
        <v/>
      </c>
    </row>
    <row r="421" spans="1:17" x14ac:dyDescent="0.25">
      <c r="A421" s="5">
        <v>45077</v>
      </c>
      <c r="B421" t="s">
        <v>89</v>
      </c>
      <c r="C421" t="s">
        <v>113</v>
      </c>
      <c r="D421" t="s">
        <v>88</v>
      </c>
      <c r="E421" t="s">
        <v>20</v>
      </c>
      <c r="F421" s="1">
        <v>3000</v>
      </c>
      <c r="G421" s="1">
        <v>125</v>
      </c>
      <c r="H421" s="1">
        <v>100</v>
      </c>
      <c r="I421" s="1">
        <v>25</v>
      </c>
      <c r="J421" s="2">
        <v>0.2</v>
      </c>
      <c r="K421" s="3">
        <f t="shared" si="28"/>
        <v>30</v>
      </c>
      <c r="L421" s="4"/>
      <c r="M421" s="1">
        <f t="shared" si="29"/>
        <v>0</v>
      </c>
      <c r="N421" s="1">
        <f>IF(Resorts_World[[#This Row],[Overlay]]="Yes",Resorts_World[[#This Row],[Guarantee]],Resorts_World[[#This Row],[Prize Pool Collected]])</f>
        <v>0</v>
      </c>
      <c r="O421" s="1">
        <f t="shared" si="30"/>
        <v>0</v>
      </c>
      <c r="P421" s="1">
        <f>IF(Resorts_World[[#This Row],[Overlay]]="Yes",Resorts_World[[#This Row],[Guarantee]]-Resorts_World[[#This Row],[Prize Pool Collected]],0)</f>
        <v>0</v>
      </c>
      <c r="Q421" t="str">
        <f t="shared" si="31"/>
        <v/>
      </c>
    </row>
    <row r="422" spans="1:17" x14ac:dyDescent="0.25">
      <c r="A422" s="13">
        <v>45077</v>
      </c>
      <c r="B422" s="15" t="s">
        <v>52</v>
      </c>
      <c r="C422" s="15" t="s">
        <v>79</v>
      </c>
      <c r="D422" s="15" t="s">
        <v>42</v>
      </c>
      <c r="E422" s="15" t="s">
        <v>42</v>
      </c>
      <c r="F422" s="16">
        <v>5000</v>
      </c>
      <c r="G422" s="16">
        <v>200</v>
      </c>
      <c r="H422" s="16">
        <v>150</v>
      </c>
      <c r="I422" s="16">
        <v>50</v>
      </c>
      <c r="J422" s="18">
        <f>Resorts_World[[#This Row],[Rake]]/Resorts_World[[#This Row],[Buy In]]</f>
        <v>0.25</v>
      </c>
      <c r="K422" s="3">
        <f t="shared" si="28"/>
        <v>33.333333333333336</v>
      </c>
      <c r="L422" s="17">
        <v>79</v>
      </c>
      <c r="M422" s="1">
        <f t="shared" si="29"/>
        <v>11850</v>
      </c>
      <c r="N422" s="1">
        <f>IF(Resorts_World[[#This Row],[Overlay]]="Yes",Resorts_World[[#This Row],[Guarantee]],Resorts_World[[#This Row],[Prize Pool Collected]])</f>
        <v>11850</v>
      </c>
      <c r="O422" s="1">
        <f t="shared" si="30"/>
        <v>3950</v>
      </c>
      <c r="P422" s="1">
        <f>IF(Resorts_World[[#This Row],[Overlay]]="Yes",Resorts_World[[#This Row],[Guarantee]]-Resorts_World[[#This Row],[Prize Pool Collected]],0)</f>
        <v>0</v>
      </c>
      <c r="Q422" t="str">
        <f t="shared" si="31"/>
        <v>No</v>
      </c>
    </row>
    <row r="423" spans="1:17" x14ac:dyDescent="0.25">
      <c r="A423" s="5">
        <v>45078</v>
      </c>
      <c r="B423" t="s">
        <v>89</v>
      </c>
      <c r="C423" t="s">
        <v>113</v>
      </c>
      <c r="D423" t="s">
        <v>92</v>
      </c>
      <c r="E423" t="s">
        <v>20</v>
      </c>
      <c r="F423" s="1">
        <v>15000</v>
      </c>
      <c r="G423" s="1">
        <v>300</v>
      </c>
      <c r="H423" s="1">
        <v>240</v>
      </c>
      <c r="I423" s="1">
        <v>60</v>
      </c>
      <c r="J423" s="2">
        <v>0.2</v>
      </c>
      <c r="K423" s="3">
        <f t="shared" si="28"/>
        <v>62.5</v>
      </c>
      <c r="L423" s="4">
        <v>66</v>
      </c>
      <c r="M423" s="1">
        <f t="shared" si="29"/>
        <v>15840</v>
      </c>
      <c r="N423" s="1">
        <f>IF(Resorts_World[[#This Row],[Overlay]]="Yes",Resorts_World[[#This Row],[Guarantee]],Resorts_World[[#This Row],[Prize Pool Collected]])</f>
        <v>15840</v>
      </c>
      <c r="O423" s="1">
        <f t="shared" si="30"/>
        <v>3960</v>
      </c>
      <c r="P423" s="1">
        <f>IF(Resorts_World[[#This Row],[Overlay]]="Yes",Resorts_World[[#This Row],[Guarantee]]-Resorts_World[[#This Row],[Prize Pool Collected]],0)</f>
        <v>0</v>
      </c>
      <c r="Q423" t="str">
        <f t="shared" si="31"/>
        <v>No</v>
      </c>
    </row>
    <row r="424" spans="1:17" x14ac:dyDescent="0.25">
      <c r="A424" s="5">
        <v>45079</v>
      </c>
      <c r="B424" t="s">
        <v>89</v>
      </c>
      <c r="C424" t="s">
        <v>113</v>
      </c>
      <c r="D424" t="s">
        <v>106</v>
      </c>
      <c r="E424" t="s">
        <v>50</v>
      </c>
      <c r="F424" s="1">
        <v>30000</v>
      </c>
      <c r="G424" s="1">
        <v>500</v>
      </c>
      <c r="H424" s="1">
        <v>425</v>
      </c>
      <c r="I424" s="1">
        <v>75</v>
      </c>
      <c r="J424" s="2">
        <v>0.15</v>
      </c>
      <c r="K424" s="3">
        <f t="shared" si="28"/>
        <v>70.588235294117652</v>
      </c>
      <c r="L424" s="4">
        <v>85</v>
      </c>
      <c r="M424" s="1">
        <f t="shared" si="29"/>
        <v>36125</v>
      </c>
      <c r="N424" s="1">
        <f>IF(Resorts_World[[#This Row],[Overlay]]="Yes",Resorts_World[[#This Row],[Guarantee]],Resorts_World[[#This Row],[Prize Pool Collected]])</f>
        <v>36125</v>
      </c>
      <c r="O424" s="1">
        <f t="shared" si="30"/>
        <v>6375</v>
      </c>
      <c r="P424" s="1">
        <f>IF(Resorts_World[[#This Row],[Overlay]]="Yes",Resorts_World[[#This Row],[Guarantee]]-Resorts_World[[#This Row],[Prize Pool Collected]],0)</f>
        <v>0</v>
      </c>
      <c r="Q424" t="str">
        <f t="shared" si="31"/>
        <v>No</v>
      </c>
    </row>
    <row r="425" spans="1:17" x14ac:dyDescent="0.25">
      <c r="A425" s="5">
        <v>45079</v>
      </c>
      <c r="B425" t="s">
        <v>89</v>
      </c>
      <c r="C425" t="s">
        <v>113</v>
      </c>
      <c r="D425" t="s">
        <v>92</v>
      </c>
      <c r="E425" t="s">
        <v>20</v>
      </c>
      <c r="F425" s="1">
        <v>15000</v>
      </c>
      <c r="G425" s="1">
        <v>300</v>
      </c>
      <c r="H425" s="1">
        <v>240</v>
      </c>
      <c r="I425" s="1">
        <v>60</v>
      </c>
      <c r="J425" s="2">
        <v>0.2</v>
      </c>
      <c r="K425" s="3">
        <f t="shared" si="28"/>
        <v>62.5</v>
      </c>
      <c r="L425" s="4">
        <v>120</v>
      </c>
      <c r="M425" s="1">
        <f t="shared" si="29"/>
        <v>28800</v>
      </c>
      <c r="N425" s="1">
        <f>IF(Resorts_World[[#This Row],[Overlay]]="Yes",Resorts_World[[#This Row],[Guarantee]],Resorts_World[[#This Row],[Prize Pool Collected]])</f>
        <v>28800</v>
      </c>
      <c r="O425" s="1">
        <f t="shared" si="30"/>
        <v>7200</v>
      </c>
      <c r="P425" s="1">
        <f>IF(Resorts_World[[#This Row],[Overlay]]="Yes",Resorts_World[[#This Row],[Guarantee]]-Resorts_World[[#This Row],[Prize Pool Collected]],0)</f>
        <v>0</v>
      </c>
      <c r="Q425" t="str">
        <f t="shared" si="31"/>
        <v>No</v>
      </c>
    </row>
    <row r="426" spans="1:17" x14ac:dyDescent="0.25">
      <c r="A426" s="5">
        <v>45080</v>
      </c>
      <c r="B426" t="s">
        <v>89</v>
      </c>
      <c r="C426" t="s">
        <v>113</v>
      </c>
      <c r="D426" t="s">
        <v>32</v>
      </c>
      <c r="E426" t="s">
        <v>32</v>
      </c>
      <c r="F426" s="1">
        <v>30000</v>
      </c>
      <c r="G426" s="1">
        <v>500</v>
      </c>
      <c r="H426" s="1">
        <v>425</v>
      </c>
      <c r="I426" s="1">
        <v>75</v>
      </c>
      <c r="J426" s="2">
        <v>0.15</v>
      </c>
      <c r="K426" s="3">
        <f t="shared" si="28"/>
        <v>70.588235294117652</v>
      </c>
      <c r="L426" s="4">
        <v>76</v>
      </c>
      <c r="M426" s="1">
        <f t="shared" si="29"/>
        <v>32300</v>
      </c>
      <c r="N426" s="1">
        <f>IF(Resorts_World[[#This Row],[Overlay]]="Yes",Resorts_World[[#This Row],[Guarantee]],Resorts_World[[#This Row],[Prize Pool Collected]])</f>
        <v>32300</v>
      </c>
      <c r="O426" s="1">
        <f t="shared" si="30"/>
        <v>5700</v>
      </c>
      <c r="P426" s="1">
        <f>IF(Resorts_World[[#This Row],[Overlay]]="Yes",Resorts_World[[#This Row],[Guarantee]]-Resorts_World[[#This Row],[Prize Pool Collected]],0)</f>
        <v>0</v>
      </c>
      <c r="Q426" t="str">
        <f t="shared" si="31"/>
        <v>No</v>
      </c>
    </row>
    <row r="427" spans="1:17" x14ac:dyDescent="0.25">
      <c r="A427" s="5">
        <v>45080</v>
      </c>
      <c r="B427" t="s">
        <v>89</v>
      </c>
      <c r="C427" t="s">
        <v>113</v>
      </c>
      <c r="D427" t="s">
        <v>92</v>
      </c>
      <c r="E427" t="s">
        <v>20</v>
      </c>
      <c r="F427" s="1">
        <v>15000</v>
      </c>
      <c r="G427" s="1">
        <v>300</v>
      </c>
      <c r="H427" s="1">
        <v>240</v>
      </c>
      <c r="I427" s="1">
        <v>60</v>
      </c>
      <c r="J427" s="2">
        <v>0.2</v>
      </c>
      <c r="K427" s="3">
        <f t="shared" si="28"/>
        <v>62.5</v>
      </c>
      <c r="L427" s="4">
        <v>97</v>
      </c>
      <c r="M427" s="1">
        <f t="shared" si="29"/>
        <v>23280</v>
      </c>
      <c r="N427" s="1">
        <f>IF(Resorts_World[[#This Row],[Overlay]]="Yes",Resorts_World[[#This Row],[Guarantee]],Resorts_World[[#This Row],[Prize Pool Collected]])</f>
        <v>23280</v>
      </c>
      <c r="O427" s="1">
        <f t="shared" si="30"/>
        <v>5820</v>
      </c>
      <c r="P427" s="1">
        <f>IF(Resorts_World[[#This Row],[Overlay]]="Yes",Resorts_World[[#This Row],[Guarantee]]-Resorts_World[[#This Row],[Prize Pool Collected]],0)</f>
        <v>0</v>
      </c>
      <c r="Q427" t="str">
        <f t="shared" si="31"/>
        <v>No</v>
      </c>
    </row>
    <row r="428" spans="1:17" x14ac:dyDescent="0.25">
      <c r="A428" s="5">
        <v>45483</v>
      </c>
      <c r="B428" t="s">
        <v>125</v>
      </c>
      <c r="C428" t="s">
        <v>126</v>
      </c>
      <c r="D428" t="s">
        <v>42</v>
      </c>
      <c r="E428" t="s">
        <v>42</v>
      </c>
      <c r="F428" s="1">
        <v>10000</v>
      </c>
      <c r="G428" s="1">
        <v>240</v>
      </c>
      <c r="H428" s="1">
        <v>200</v>
      </c>
      <c r="I428" s="1">
        <v>40</v>
      </c>
      <c r="J428" s="2">
        <v>0.16700000000000001</v>
      </c>
      <c r="K428" s="3">
        <f t="shared" ref="K428:K491" si="32">F428/H428</f>
        <v>50</v>
      </c>
      <c r="L428" s="4">
        <v>123</v>
      </c>
      <c r="M428" s="1">
        <f t="shared" ref="M428:M491" si="33">L428*H428</f>
        <v>24600</v>
      </c>
      <c r="N428" s="1">
        <f>IF(Resorts_World[[#This Row],[Overlay]]="Yes",Resorts_World[[#This Row],[Guarantee]],Resorts_World[[#This Row],[Prize Pool Collected]])</f>
        <v>24600</v>
      </c>
      <c r="O428" s="1">
        <f t="shared" ref="O428:O491" si="34">L428*I428</f>
        <v>4920</v>
      </c>
      <c r="P428" s="1">
        <f>IF(Resorts_World[[#This Row],[Overlay]]="Yes",Resorts_World[[#This Row],[Guarantee]]-Resorts_World[[#This Row],[Prize Pool Collected]],0)</f>
        <v>0</v>
      </c>
      <c r="Q428" t="str">
        <f t="shared" ref="Q428:Q491" si="35">IF(ISBLANK(L428),"",IF(M428&gt;=F428,"No","Yes"))</f>
        <v>No</v>
      </c>
    </row>
    <row r="429" spans="1:17" x14ac:dyDescent="0.25">
      <c r="A429" s="5">
        <v>45081</v>
      </c>
      <c r="B429" t="s">
        <v>89</v>
      </c>
      <c r="C429" t="s">
        <v>113</v>
      </c>
      <c r="D429" t="s">
        <v>92</v>
      </c>
      <c r="E429" t="s">
        <v>20</v>
      </c>
      <c r="F429" s="1">
        <v>15000</v>
      </c>
      <c r="G429" s="1">
        <v>300</v>
      </c>
      <c r="H429" s="1">
        <v>240</v>
      </c>
      <c r="I429" s="1">
        <v>60</v>
      </c>
      <c r="J429" s="2">
        <v>0.2</v>
      </c>
      <c r="K429" s="3">
        <f t="shared" si="32"/>
        <v>62.5</v>
      </c>
      <c r="L429" s="4">
        <v>96</v>
      </c>
      <c r="M429" s="1">
        <f t="shared" si="33"/>
        <v>23040</v>
      </c>
      <c r="N429" s="1">
        <f>IF(Resorts_World[[#This Row],[Overlay]]="Yes",Resorts_World[[#This Row],[Guarantee]],Resorts_World[[#This Row],[Prize Pool Collected]])</f>
        <v>23040</v>
      </c>
      <c r="O429" s="1">
        <f t="shared" si="34"/>
        <v>5760</v>
      </c>
      <c r="P429" s="1">
        <f>IF(Resorts_World[[#This Row],[Overlay]]="Yes",Resorts_World[[#This Row],[Guarantee]]-Resorts_World[[#This Row],[Prize Pool Collected]],0)</f>
        <v>0</v>
      </c>
      <c r="Q429" t="str">
        <f t="shared" si="35"/>
        <v>No</v>
      </c>
    </row>
    <row r="430" spans="1:17" x14ac:dyDescent="0.25">
      <c r="A430" s="5">
        <v>45082</v>
      </c>
      <c r="B430" t="s">
        <v>89</v>
      </c>
      <c r="C430" t="s">
        <v>113</v>
      </c>
      <c r="D430" t="s">
        <v>92</v>
      </c>
      <c r="E430" t="s">
        <v>20</v>
      </c>
      <c r="F430" s="1">
        <v>40000</v>
      </c>
      <c r="G430" s="1">
        <v>300</v>
      </c>
      <c r="H430" s="1">
        <v>240</v>
      </c>
      <c r="I430" s="1">
        <v>60</v>
      </c>
      <c r="J430" s="2">
        <v>0.2</v>
      </c>
      <c r="K430" s="3">
        <f t="shared" si="32"/>
        <v>166.66666666666666</v>
      </c>
      <c r="L430" s="4">
        <v>207</v>
      </c>
      <c r="M430" s="1">
        <f t="shared" si="33"/>
        <v>49680</v>
      </c>
      <c r="N430" s="1">
        <f>IF(Resorts_World[[#This Row],[Overlay]]="Yes",Resorts_World[[#This Row],[Guarantee]],Resorts_World[[#This Row],[Prize Pool Collected]])</f>
        <v>49680</v>
      </c>
      <c r="O430" s="1">
        <f t="shared" si="34"/>
        <v>12420</v>
      </c>
      <c r="P430" s="1">
        <f>IF(Resorts_World[[#This Row],[Overlay]]="Yes",Resorts_World[[#This Row],[Guarantee]]-Resorts_World[[#This Row],[Prize Pool Collected]],0)</f>
        <v>0</v>
      </c>
      <c r="Q430" t="str">
        <f t="shared" si="35"/>
        <v>No</v>
      </c>
    </row>
    <row r="431" spans="1:17" x14ac:dyDescent="0.25">
      <c r="A431" s="5">
        <v>45082</v>
      </c>
      <c r="B431" t="s">
        <v>89</v>
      </c>
      <c r="C431" t="s">
        <v>113</v>
      </c>
      <c r="D431" t="s">
        <v>92</v>
      </c>
      <c r="E431" t="s">
        <v>20</v>
      </c>
      <c r="F431" s="1">
        <v>15000</v>
      </c>
      <c r="G431" s="1">
        <v>400</v>
      </c>
      <c r="H431" s="1">
        <v>330</v>
      </c>
      <c r="I431" s="1">
        <v>70</v>
      </c>
      <c r="J431" s="2">
        <v>0.17499999999999999</v>
      </c>
      <c r="K431" s="3">
        <f t="shared" si="32"/>
        <v>45.454545454545453</v>
      </c>
      <c r="L431" s="4">
        <v>100</v>
      </c>
      <c r="M431" s="1">
        <f t="shared" si="33"/>
        <v>33000</v>
      </c>
      <c r="N431" s="1">
        <f>IF(Resorts_World[[#This Row],[Overlay]]="Yes",Resorts_World[[#This Row],[Guarantee]],Resorts_World[[#This Row],[Prize Pool Collected]])</f>
        <v>33000</v>
      </c>
      <c r="O431" s="1">
        <f t="shared" si="34"/>
        <v>7000</v>
      </c>
      <c r="P431" s="1">
        <f>IF(Resorts_World[[#This Row],[Overlay]]="Yes",Resorts_World[[#This Row],[Guarantee]]-Resorts_World[[#This Row],[Prize Pool Collected]],0)</f>
        <v>0</v>
      </c>
      <c r="Q431" t="str">
        <f t="shared" si="35"/>
        <v>No</v>
      </c>
    </row>
    <row r="432" spans="1:17" x14ac:dyDescent="0.25">
      <c r="A432" s="5">
        <v>45082</v>
      </c>
      <c r="B432" t="s">
        <v>89</v>
      </c>
      <c r="C432" t="s">
        <v>113</v>
      </c>
      <c r="D432" t="s">
        <v>88</v>
      </c>
      <c r="E432" t="s">
        <v>20</v>
      </c>
      <c r="F432" s="1">
        <v>3000</v>
      </c>
      <c r="G432" s="1">
        <v>125</v>
      </c>
      <c r="H432" s="1">
        <v>100</v>
      </c>
      <c r="I432" s="1">
        <v>25</v>
      </c>
      <c r="J432" s="2">
        <v>0.2</v>
      </c>
      <c r="K432" s="3">
        <f t="shared" si="32"/>
        <v>30</v>
      </c>
      <c r="L432" s="4"/>
      <c r="M432" s="1">
        <f t="shared" si="33"/>
        <v>0</v>
      </c>
      <c r="N432" s="1">
        <f>IF(Resorts_World[[#This Row],[Overlay]]="Yes",Resorts_World[[#This Row],[Guarantee]],Resorts_World[[#This Row],[Prize Pool Collected]])</f>
        <v>0</v>
      </c>
      <c r="O432" s="1">
        <f t="shared" si="34"/>
        <v>0</v>
      </c>
      <c r="P432" s="1">
        <f>IF(Resorts_World[[#This Row],[Overlay]]="Yes",Resorts_World[[#This Row],[Guarantee]]-Resorts_World[[#This Row],[Prize Pool Collected]],0)</f>
        <v>0</v>
      </c>
      <c r="Q432" t="str">
        <f t="shared" si="35"/>
        <v/>
      </c>
    </row>
    <row r="433" spans="1:17" x14ac:dyDescent="0.25">
      <c r="A433" s="5">
        <v>45083</v>
      </c>
      <c r="B433" t="s">
        <v>89</v>
      </c>
      <c r="C433" t="s">
        <v>113</v>
      </c>
      <c r="D433" t="s">
        <v>92</v>
      </c>
      <c r="E433" t="s">
        <v>20</v>
      </c>
      <c r="F433" s="1">
        <v>40000</v>
      </c>
      <c r="G433" s="1">
        <v>400</v>
      </c>
      <c r="H433" s="1">
        <v>330</v>
      </c>
      <c r="I433" s="1">
        <v>70</v>
      </c>
      <c r="J433" s="2">
        <v>0.17499999999999999</v>
      </c>
      <c r="K433" s="3">
        <f t="shared" si="32"/>
        <v>121.21212121212122</v>
      </c>
      <c r="L433" s="4">
        <v>235</v>
      </c>
      <c r="M433" s="1">
        <f t="shared" si="33"/>
        <v>77550</v>
      </c>
      <c r="N433" s="1">
        <f>IF(Resorts_World[[#This Row],[Overlay]]="Yes",Resorts_World[[#This Row],[Guarantee]],Resorts_World[[#This Row],[Prize Pool Collected]])</f>
        <v>77550</v>
      </c>
      <c r="O433" s="1">
        <f t="shared" si="34"/>
        <v>16450</v>
      </c>
      <c r="P433" s="1">
        <f>IF(Resorts_World[[#This Row],[Overlay]]="Yes",Resorts_World[[#This Row],[Guarantee]]-Resorts_World[[#This Row],[Prize Pool Collected]],0)</f>
        <v>0</v>
      </c>
      <c r="Q433" t="str">
        <f t="shared" si="35"/>
        <v>No</v>
      </c>
    </row>
    <row r="434" spans="1:17" x14ac:dyDescent="0.25">
      <c r="A434" s="5">
        <v>45083</v>
      </c>
      <c r="B434" t="s">
        <v>89</v>
      </c>
      <c r="C434" t="s">
        <v>113</v>
      </c>
      <c r="D434" t="s">
        <v>88</v>
      </c>
      <c r="E434" t="s">
        <v>20</v>
      </c>
      <c r="F434" s="1">
        <v>3000</v>
      </c>
      <c r="G434" s="1">
        <v>125</v>
      </c>
      <c r="H434" s="1">
        <v>100</v>
      </c>
      <c r="I434" s="1">
        <v>25</v>
      </c>
      <c r="J434" s="2">
        <v>0.2</v>
      </c>
      <c r="K434" s="3">
        <f t="shared" si="32"/>
        <v>30</v>
      </c>
      <c r="L434" s="4"/>
      <c r="M434" s="1">
        <f t="shared" si="33"/>
        <v>0</v>
      </c>
      <c r="N434" s="1">
        <f>IF(Resorts_World[[#This Row],[Overlay]]="Yes",Resorts_World[[#This Row],[Guarantee]],Resorts_World[[#This Row],[Prize Pool Collected]])</f>
        <v>0</v>
      </c>
      <c r="O434" s="1">
        <f t="shared" si="34"/>
        <v>0</v>
      </c>
      <c r="P434" s="1">
        <f>IF(Resorts_World[[#This Row],[Overlay]]="Yes",Resorts_World[[#This Row],[Guarantee]]-Resorts_World[[#This Row],[Prize Pool Collected]],0)</f>
        <v>0</v>
      </c>
      <c r="Q434" t="str">
        <f t="shared" si="35"/>
        <v/>
      </c>
    </row>
    <row r="435" spans="1:17" x14ac:dyDescent="0.25">
      <c r="A435" s="5">
        <v>45084</v>
      </c>
      <c r="B435" t="s">
        <v>89</v>
      </c>
      <c r="C435" t="s">
        <v>113</v>
      </c>
      <c r="D435" t="s">
        <v>82</v>
      </c>
      <c r="E435" t="s">
        <v>82</v>
      </c>
      <c r="F435" s="1">
        <v>30000</v>
      </c>
      <c r="G435" s="1">
        <v>500</v>
      </c>
      <c r="H435" s="1">
        <v>425</v>
      </c>
      <c r="I435" s="1">
        <v>75</v>
      </c>
      <c r="J435" s="2">
        <v>0.15</v>
      </c>
      <c r="K435" s="3">
        <f t="shared" si="32"/>
        <v>70.588235294117652</v>
      </c>
      <c r="L435" s="4">
        <v>151</v>
      </c>
      <c r="M435" s="1">
        <f t="shared" si="33"/>
        <v>64175</v>
      </c>
      <c r="N435" s="1">
        <f>IF(Resorts_World[[#This Row],[Overlay]]="Yes",Resorts_World[[#This Row],[Guarantee]],Resorts_World[[#This Row],[Prize Pool Collected]])</f>
        <v>64175</v>
      </c>
      <c r="O435" s="1">
        <f t="shared" si="34"/>
        <v>11325</v>
      </c>
      <c r="P435" s="1">
        <f>IF(Resorts_World[[#This Row],[Overlay]]="Yes",Resorts_World[[#This Row],[Guarantee]]-Resorts_World[[#This Row],[Prize Pool Collected]],0)</f>
        <v>0</v>
      </c>
      <c r="Q435" t="str">
        <f t="shared" si="35"/>
        <v>No</v>
      </c>
    </row>
    <row r="436" spans="1:17" x14ac:dyDescent="0.25">
      <c r="A436" s="5">
        <v>45084</v>
      </c>
      <c r="B436" t="s">
        <v>89</v>
      </c>
      <c r="C436" t="s">
        <v>113</v>
      </c>
      <c r="D436" t="s">
        <v>92</v>
      </c>
      <c r="E436" t="s">
        <v>20</v>
      </c>
      <c r="F436" s="1">
        <v>15000</v>
      </c>
      <c r="G436" s="1">
        <v>300</v>
      </c>
      <c r="H436" s="1">
        <v>240</v>
      </c>
      <c r="I436" s="1">
        <v>60</v>
      </c>
      <c r="J436" s="2">
        <v>0.2</v>
      </c>
      <c r="K436" s="3">
        <f t="shared" si="32"/>
        <v>62.5</v>
      </c>
      <c r="L436" s="4">
        <v>63</v>
      </c>
      <c r="M436" s="1">
        <f t="shared" si="33"/>
        <v>15120</v>
      </c>
      <c r="N436" s="1">
        <f>IF(Resorts_World[[#This Row],[Overlay]]="Yes",Resorts_World[[#This Row],[Guarantee]],Resorts_World[[#This Row],[Prize Pool Collected]])</f>
        <v>15120</v>
      </c>
      <c r="O436" s="1">
        <f t="shared" si="34"/>
        <v>3780</v>
      </c>
      <c r="P436" s="1">
        <f>IF(Resorts_World[[#This Row],[Overlay]]="Yes",Resorts_World[[#This Row],[Guarantee]]-Resorts_World[[#This Row],[Prize Pool Collected]],0)</f>
        <v>0</v>
      </c>
      <c r="Q436" t="str">
        <f t="shared" si="35"/>
        <v>No</v>
      </c>
    </row>
    <row r="437" spans="1:17" x14ac:dyDescent="0.25">
      <c r="A437" s="5">
        <v>45084</v>
      </c>
      <c r="B437" t="s">
        <v>89</v>
      </c>
      <c r="C437" t="s">
        <v>113</v>
      </c>
      <c r="D437" t="s">
        <v>88</v>
      </c>
      <c r="E437" t="s">
        <v>20</v>
      </c>
      <c r="F437" s="1">
        <v>3000</v>
      </c>
      <c r="G437" s="1">
        <v>125</v>
      </c>
      <c r="H437" s="1">
        <v>100</v>
      </c>
      <c r="I437" s="1">
        <v>25</v>
      </c>
      <c r="J437" s="2">
        <v>0.2</v>
      </c>
      <c r="K437" s="3">
        <f t="shared" si="32"/>
        <v>30</v>
      </c>
      <c r="L437" s="4"/>
      <c r="M437" s="1">
        <f t="shared" si="33"/>
        <v>0</v>
      </c>
      <c r="N437" s="1">
        <f>IF(Resorts_World[[#This Row],[Overlay]]="Yes",Resorts_World[[#This Row],[Guarantee]],Resorts_World[[#This Row],[Prize Pool Collected]])</f>
        <v>0</v>
      </c>
      <c r="O437" s="1">
        <f t="shared" si="34"/>
        <v>0</v>
      </c>
      <c r="P437" s="1">
        <f>IF(Resorts_World[[#This Row],[Overlay]]="Yes",Resorts_World[[#This Row],[Guarantee]]-Resorts_World[[#This Row],[Prize Pool Collected]],0)</f>
        <v>0</v>
      </c>
      <c r="Q437" t="str">
        <f t="shared" si="35"/>
        <v/>
      </c>
    </row>
    <row r="438" spans="1:17" x14ac:dyDescent="0.25">
      <c r="A438" s="5">
        <v>45085</v>
      </c>
      <c r="B438" t="s">
        <v>89</v>
      </c>
      <c r="C438" t="s">
        <v>113</v>
      </c>
      <c r="D438" t="s">
        <v>115</v>
      </c>
      <c r="E438" t="s">
        <v>116</v>
      </c>
      <c r="F438" s="1">
        <v>250000</v>
      </c>
      <c r="G438" s="1">
        <v>500</v>
      </c>
      <c r="H438" s="1">
        <v>420</v>
      </c>
      <c r="I438" s="1">
        <v>80</v>
      </c>
      <c r="J438" s="2">
        <v>0.16</v>
      </c>
      <c r="K438" s="3">
        <f t="shared" si="32"/>
        <v>595.23809523809518</v>
      </c>
      <c r="L438" s="4">
        <v>812</v>
      </c>
      <c r="M438" s="1">
        <f t="shared" si="33"/>
        <v>341040</v>
      </c>
      <c r="N438" s="1">
        <f>IF(Resorts_World[[#This Row],[Overlay]]="Yes",Resorts_World[[#This Row],[Guarantee]],Resorts_World[[#This Row],[Prize Pool Collected]])</f>
        <v>341040</v>
      </c>
      <c r="O438" s="1">
        <f t="shared" si="34"/>
        <v>64960</v>
      </c>
      <c r="P438" s="1">
        <f>IF(Resorts_World[[#This Row],[Overlay]]="Yes",Resorts_World[[#This Row],[Guarantee]]-Resorts_World[[#This Row],[Prize Pool Collected]],0)</f>
        <v>0</v>
      </c>
      <c r="Q438" t="str">
        <f t="shared" si="35"/>
        <v>No</v>
      </c>
    </row>
    <row r="439" spans="1:17" x14ac:dyDescent="0.25">
      <c r="A439" s="5">
        <v>45085</v>
      </c>
      <c r="B439" t="s">
        <v>89</v>
      </c>
      <c r="C439" t="s">
        <v>113</v>
      </c>
      <c r="D439" t="s">
        <v>88</v>
      </c>
      <c r="E439" t="s">
        <v>20</v>
      </c>
      <c r="F439" s="1">
        <v>3000</v>
      </c>
      <c r="G439" s="1">
        <v>125</v>
      </c>
      <c r="H439" s="1">
        <v>100</v>
      </c>
      <c r="I439" s="1">
        <v>25</v>
      </c>
      <c r="J439" s="2">
        <v>0.2</v>
      </c>
      <c r="K439" s="3">
        <f t="shared" si="32"/>
        <v>30</v>
      </c>
      <c r="L439" s="4"/>
      <c r="M439" s="1">
        <f t="shared" si="33"/>
        <v>0</v>
      </c>
      <c r="N439" s="1">
        <f>IF(Resorts_World[[#This Row],[Overlay]]="Yes",Resorts_World[[#This Row],[Guarantee]],Resorts_World[[#This Row],[Prize Pool Collected]])</f>
        <v>0</v>
      </c>
      <c r="O439" s="1">
        <f t="shared" si="34"/>
        <v>0</v>
      </c>
      <c r="P439" s="1">
        <f>IF(Resorts_World[[#This Row],[Overlay]]="Yes",Resorts_World[[#This Row],[Guarantee]]-Resorts_World[[#This Row],[Prize Pool Collected]],0)</f>
        <v>0</v>
      </c>
      <c r="Q439" t="str">
        <f t="shared" si="35"/>
        <v/>
      </c>
    </row>
    <row r="440" spans="1:17" x14ac:dyDescent="0.25">
      <c r="A440" s="5">
        <v>45087</v>
      </c>
      <c r="B440" t="s">
        <v>89</v>
      </c>
      <c r="C440" t="s">
        <v>113</v>
      </c>
      <c r="D440" t="s">
        <v>92</v>
      </c>
      <c r="E440" t="s">
        <v>20</v>
      </c>
      <c r="F440" s="1">
        <v>15000</v>
      </c>
      <c r="G440" s="1">
        <v>300</v>
      </c>
      <c r="H440" s="1">
        <v>240</v>
      </c>
      <c r="I440" s="1">
        <v>60</v>
      </c>
      <c r="J440" s="2">
        <v>0.2</v>
      </c>
      <c r="K440" s="3">
        <f t="shared" si="32"/>
        <v>62.5</v>
      </c>
      <c r="L440" s="4">
        <v>62</v>
      </c>
      <c r="M440" s="1">
        <f t="shared" si="33"/>
        <v>14880</v>
      </c>
      <c r="N440" s="1">
        <f>IF(Resorts_World[[#This Row],[Overlay]]="Yes",Resorts_World[[#This Row],[Guarantee]],Resorts_World[[#This Row],[Prize Pool Collected]])</f>
        <v>15000</v>
      </c>
      <c r="O440" s="1">
        <f t="shared" si="34"/>
        <v>3720</v>
      </c>
      <c r="P440" s="1">
        <f>IF(Resorts_World[[#This Row],[Overlay]]="Yes",Resorts_World[[#This Row],[Guarantee]]-Resorts_World[[#This Row],[Prize Pool Collected]],0)</f>
        <v>120</v>
      </c>
      <c r="Q440" t="str">
        <f t="shared" si="35"/>
        <v>Yes</v>
      </c>
    </row>
    <row r="441" spans="1:17" x14ac:dyDescent="0.25">
      <c r="A441" s="5">
        <v>45441</v>
      </c>
      <c r="B441" t="s">
        <v>125</v>
      </c>
      <c r="C441" t="s">
        <v>126</v>
      </c>
      <c r="D441" t="s">
        <v>42</v>
      </c>
      <c r="E441" t="s">
        <v>42</v>
      </c>
      <c r="F441" s="1">
        <v>10000</v>
      </c>
      <c r="G441" s="1">
        <v>240</v>
      </c>
      <c r="H441" s="1">
        <v>200</v>
      </c>
      <c r="I441" s="1">
        <v>40</v>
      </c>
      <c r="J441" s="2">
        <v>0.16666666666666666</v>
      </c>
      <c r="K441" s="3">
        <f t="shared" si="32"/>
        <v>50</v>
      </c>
      <c r="L441" s="4">
        <v>113</v>
      </c>
      <c r="M441" s="1">
        <f t="shared" si="33"/>
        <v>22600</v>
      </c>
      <c r="N441" s="1">
        <f>IF(Resorts_World[[#This Row],[Overlay]]="Yes",Resorts_World[[#This Row],[Guarantee]],Resorts_World[[#This Row],[Prize Pool Collected]])</f>
        <v>22600</v>
      </c>
      <c r="O441" s="1">
        <f t="shared" si="34"/>
        <v>4520</v>
      </c>
      <c r="P441" s="1">
        <f>IF(Resorts_World[[#This Row],[Overlay]]="Yes",Resorts_World[[#This Row],[Guarantee]]-Resorts_World[[#This Row],[Prize Pool Collected]],0)</f>
        <v>0</v>
      </c>
      <c r="Q441" t="str">
        <f t="shared" si="35"/>
        <v>No</v>
      </c>
    </row>
    <row r="442" spans="1:17" x14ac:dyDescent="0.25">
      <c r="A442" s="5">
        <v>45088</v>
      </c>
      <c r="B442" t="s">
        <v>89</v>
      </c>
      <c r="C442" t="s">
        <v>113</v>
      </c>
      <c r="D442" t="s">
        <v>92</v>
      </c>
      <c r="E442" t="s">
        <v>20</v>
      </c>
      <c r="F442" s="1">
        <v>15000</v>
      </c>
      <c r="G442" s="1">
        <v>300</v>
      </c>
      <c r="H442" s="1">
        <v>240</v>
      </c>
      <c r="I442" s="1">
        <v>60</v>
      </c>
      <c r="J442" s="2">
        <v>0.2</v>
      </c>
      <c r="K442" s="3">
        <f t="shared" si="32"/>
        <v>62.5</v>
      </c>
      <c r="L442" s="4">
        <v>73</v>
      </c>
      <c r="M442" s="1">
        <f t="shared" si="33"/>
        <v>17520</v>
      </c>
      <c r="N442" s="1">
        <f>IF(Resorts_World[[#This Row],[Overlay]]="Yes",Resorts_World[[#This Row],[Guarantee]],Resorts_World[[#This Row],[Prize Pool Collected]])</f>
        <v>17520</v>
      </c>
      <c r="O442" s="1">
        <f t="shared" si="34"/>
        <v>4380</v>
      </c>
      <c r="P442" s="1">
        <f>IF(Resorts_World[[#This Row],[Overlay]]="Yes",Resorts_World[[#This Row],[Guarantee]]-Resorts_World[[#This Row],[Prize Pool Collected]],0)</f>
        <v>0</v>
      </c>
      <c r="Q442" t="str">
        <f t="shared" si="35"/>
        <v>No</v>
      </c>
    </row>
    <row r="443" spans="1:17" x14ac:dyDescent="0.25">
      <c r="A443" s="5">
        <v>45089</v>
      </c>
      <c r="B443" t="s">
        <v>89</v>
      </c>
      <c r="C443" t="s">
        <v>113</v>
      </c>
      <c r="D443" t="s">
        <v>80</v>
      </c>
      <c r="E443" t="s">
        <v>80</v>
      </c>
      <c r="F443" s="1">
        <v>30000</v>
      </c>
      <c r="G443" s="1">
        <v>500</v>
      </c>
      <c r="H443" s="1">
        <v>420</v>
      </c>
      <c r="I443" s="1">
        <v>80</v>
      </c>
      <c r="J443" s="2">
        <v>0.16</v>
      </c>
      <c r="K443" s="3">
        <f t="shared" si="32"/>
        <v>71.428571428571431</v>
      </c>
      <c r="L443" s="4">
        <v>125</v>
      </c>
      <c r="M443" s="1">
        <f t="shared" si="33"/>
        <v>52500</v>
      </c>
      <c r="N443" s="1">
        <f>IF(Resorts_World[[#This Row],[Overlay]]="Yes",Resorts_World[[#This Row],[Guarantee]],Resorts_World[[#This Row],[Prize Pool Collected]])</f>
        <v>52500</v>
      </c>
      <c r="O443" s="1">
        <f t="shared" si="34"/>
        <v>10000</v>
      </c>
      <c r="P443" s="1">
        <f>IF(Resorts_World[[#This Row],[Overlay]]="Yes",Resorts_World[[#This Row],[Guarantee]]-Resorts_World[[#This Row],[Prize Pool Collected]],0)</f>
        <v>0</v>
      </c>
      <c r="Q443" t="str">
        <f t="shared" si="35"/>
        <v>No</v>
      </c>
    </row>
    <row r="444" spans="1:17" x14ac:dyDescent="0.25">
      <c r="A444" s="5">
        <v>45089</v>
      </c>
      <c r="B444" t="s">
        <v>89</v>
      </c>
      <c r="C444" t="s">
        <v>113</v>
      </c>
      <c r="D444" t="s">
        <v>34</v>
      </c>
      <c r="E444" t="s">
        <v>34</v>
      </c>
      <c r="F444" s="1">
        <v>10000</v>
      </c>
      <c r="G444" s="1">
        <v>300</v>
      </c>
      <c r="H444" s="1">
        <v>240</v>
      </c>
      <c r="I444" s="1">
        <v>60</v>
      </c>
      <c r="J444" s="2">
        <v>0.2</v>
      </c>
      <c r="K444" s="3">
        <f t="shared" si="32"/>
        <v>41.666666666666664</v>
      </c>
      <c r="L444" s="4">
        <v>200</v>
      </c>
      <c r="M444" s="1">
        <f t="shared" si="33"/>
        <v>48000</v>
      </c>
      <c r="N444" s="1">
        <f>IF(Resorts_World[[#This Row],[Overlay]]="Yes",Resorts_World[[#This Row],[Guarantee]],Resorts_World[[#This Row],[Prize Pool Collected]])</f>
        <v>48000</v>
      </c>
      <c r="O444" s="1">
        <f t="shared" si="34"/>
        <v>12000</v>
      </c>
      <c r="P444" s="1">
        <f>IF(Resorts_World[[#This Row],[Overlay]]="Yes",Resorts_World[[#This Row],[Guarantee]]-Resorts_World[[#This Row],[Prize Pool Collected]],0)</f>
        <v>0</v>
      </c>
      <c r="Q444" t="str">
        <f t="shared" si="35"/>
        <v>No</v>
      </c>
    </row>
    <row r="445" spans="1:17" x14ac:dyDescent="0.25">
      <c r="A445" s="5">
        <v>45089</v>
      </c>
      <c r="B445" t="s">
        <v>89</v>
      </c>
      <c r="C445" t="s">
        <v>113</v>
      </c>
      <c r="D445" t="s">
        <v>88</v>
      </c>
      <c r="E445" t="s">
        <v>20</v>
      </c>
      <c r="F445" s="1">
        <v>3000</v>
      </c>
      <c r="G445" s="1">
        <v>125</v>
      </c>
      <c r="H445" s="1">
        <v>100</v>
      </c>
      <c r="I445" s="1">
        <v>25</v>
      </c>
      <c r="J445" s="2">
        <v>0.2</v>
      </c>
      <c r="K445" s="3">
        <f t="shared" si="32"/>
        <v>30</v>
      </c>
      <c r="L445" s="4"/>
      <c r="M445" s="1">
        <f t="shared" si="33"/>
        <v>0</v>
      </c>
      <c r="N445" s="1">
        <f>IF(Resorts_World[[#This Row],[Overlay]]="Yes",Resorts_World[[#This Row],[Guarantee]],Resorts_World[[#This Row],[Prize Pool Collected]])</f>
        <v>0</v>
      </c>
      <c r="O445" s="1">
        <f t="shared" si="34"/>
        <v>0</v>
      </c>
      <c r="P445" s="1">
        <f>IF(Resorts_World[[#This Row],[Overlay]]="Yes",Resorts_World[[#This Row],[Guarantee]]-Resorts_World[[#This Row],[Prize Pool Collected]],0)</f>
        <v>0</v>
      </c>
      <c r="Q445" t="str">
        <f t="shared" si="35"/>
        <v/>
      </c>
    </row>
    <row r="446" spans="1:17" x14ac:dyDescent="0.25">
      <c r="A446" s="5">
        <v>45090</v>
      </c>
      <c r="B446" t="s">
        <v>89</v>
      </c>
      <c r="C446" t="s">
        <v>113</v>
      </c>
      <c r="D446" t="s">
        <v>95</v>
      </c>
      <c r="E446" t="s">
        <v>20</v>
      </c>
      <c r="F446" s="1">
        <v>100000</v>
      </c>
      <c r="G446" s="1">
        <v>400</v>
      </c>
      <c r="H446" s="1">
        <v>330</v>
      </c>
      <c r="I446" s="1">
        <v>70</v>
      </c>
      <c r="J446" s="2">
        <v>0.17499999999999999</v>
      </c>
      <c r="K446" s="3">
        <f t="shared" si="32"/>
        <v>303.030303030303</v>
      </c>
      <c r="L446" s="4">
        <v>641</v>
      </c>
      <c r="M446" s="1">
        <f t="shared" si="33"/>
        <v>211530</v>
      </c>
      <c r="N446" s="1">
        <f>IF(Resorts_World[[#This Row],[Overlay]]="Yes",Resorts_World[[#This Row],[Guarantee]],Resorts_World[[#This Row],[Prize Pool Collected]])</f>
        <v>211530</v>
      </c>
      <c r="O446" s="1">
        <f t="shared" si="34"/>
        <v>44870</v>
      </c>
      <c r="P446" s="1">
        <f>IF(Resorts_World[[#This Row],[Overlay]]="Yes",Resorts_World[[#This Row],[Guarantee]]-Resorts_World[[#This Row],[Prize Pool Collected]],0)</f>
        <v>0</v>
      </c>
      <c r="Q446" t="str">
        <f t="shared" si="35"/>
        <v>No</v>
      </c>
    </row>
    <row r="447" spans="1:17" x14ac:dyDescent="0.25">
      <c r="A447" s="5">
        <v>45090</v>
      </c>
      <c r="B447" t="s">
        <v>89</v>
      </c>
      <c r="C447" t="s">
        <v>113</v>
      </c>
      <c r="D447" t="s">
        <v>88</v>
      </c>
      <c r="E447" t="s">
        <v>20</v>
      </c>
      <c r="F447" s="1">
        <v>3000</v>
      </c>
      <c r="G447" s="1">
        <v>125</v>
      </c>
      <c r="H447" s="1">
        <v>100</v>
      </c>
      <c r="I447" s="1">
        <v>25</v>
      </c>
      <c r="J447" s="2">
        <v>0.2</v>
      </c>
      <c r="K447" s="3">
        <f t="shared" si="32"/>
        <v>30</v>
      </c>
      <c r="L447" s="4"/>
      <c r="M447" s="1">
        <f t="shared" si="33"/>
        <v>0</v>
      </c>
      <c r="N447" s="1">
        <f>IF(Resorts_World[[#This Row],[Overlay]]="Yes",Resorts_World[[#This Row],[Guarantee]],Resorts_World[[#This Row],[Prize Pool Collected]])</f>
        <v>0</v>
      </c>
      <c r="O447" s="1">
        <f t="shared" si="34"/>
        <v>0</v>
      </c>
      <c r="P447" s="1">
        <f>IF(Resorts_World[[#This Row],[Overlay]]="Yes",Resorts_World[[#This Row],[Guarantee]]-Resorts_World[[#This Row],[Prize Pool Collected]],0)</f>
        <v>0</v>
      </c>
      <c r="Q447" t="str">
        <f t="shared" si="35"/>
        <v/>
      </c>
    </row>
    <row r="448" spans="1:17" x14ac:dyDescent="0.25">
      <c r="A448" s="5">
        <v>45078</v>
      </c>
      <c r="B448" t="s">
        <v>125</v>
      </c>
      <c r="C448" t="s">
        <v>126</v>
      </c>
      <c r="D448" t="s">
        <v>42</v>
      </c>
      <c r="E448" t="s">
        <v>42</v>
      </c>
      <c r="F448" s="1">
        <v>10000</v>
      </c>
      <c r="G448" s="1">
        <v>240</v>
      </c>
      <c r="H448" s="1">
        <v>200</v>
      </c>
      <c r="I448" s="1">
        <v>40</v>
      </c>
      <c r="J448" s="2">
        <f>Resorts_World[[#This Row],[Rake]]/Resorts_World[[#This Row],[Buy In]]</f>
        <v>0.16666666666666666</v>
      </c>
      <c r="K448" s="3">
        <f t="shared" si="32"/>
        <v>50</v>
      </c>
      <c r="L448" s="4">
        <v>118</v>
      </c>
      <c r="M448" s="1">
        <f t="shared" si="33"/>
        <v>23600</v>
      </c>
      <c r="N448" s="1">
        <f>IF(Resorts_World[[#This Row],[Overlay]]="Yes",Resorts_World[[#This Row],[Guarantee]],Resorts_World[[#This Row],[Prize Pool Collected]])</f>
        <v>23600</v>
      </c>
      <c r="O448" s="1">
        <f t="shared" si="34"/>
        <v>4720</v>
      </c>
      <c r="P448" s="1">
        <f>IF(Resorts_World[[#This Row],[Overlay]]="Yes",Resorts_World[[#This Row],[Guarantee]]-Resorts_World[[#This Row],[Prize Pool Collected]],0)</f>
        <v>0</v>
      </c>
      <c r="Q448" t="str">
        <f t="shared" si="35"/>
        <v>No</v>
      </c>
    </row>
    <row r="449" spans="1:17" x14ac:dyDescent="0.25">
      <c r="A449" s="5">
        <v>45091</v>
      </c>
      <c r="B449" t="s">
        <v>89</v>
      </c>
      <c r="C449" t="s">
        <v>113</v>
      </c>
      <c r="D449" t="s">
        <v>92</v>
      </c>
      <c r="E449" t="s">
        <v>20</v>
      </c>
      <c r="F449" s="1">
        <v>15000</v>
      </c>
      <c r="G449" s="1">
        <v>300</v>
      </c>
      <c r="H449" s="1">
        <v>240</v>
      </c>
      <c r="I449" s="1">
        <v>60</v>
      </c>
      <c r="J449" s="2">
        <v>0.2</v>
      </c>
      <c r="K449" s="3">
        <f t="shared" si="32"/>
        <v>62.5</v>
      </c>
      <c r="L449" s="4">
        <v>84</v>
      </c>
      <c r="M449" s="1">
        <f t="shared" si="33"/>
        <v>20160</v>
      </c>
      <c r="N449" s="1">
        <f>IF(Resorts_World[[#This Row],[Overlay]]="Yes",Resorts_World[[#This Row],[Guarantee]],Resorts_World[[#This Row],[Prize Pool Collected]])</f>
        <v>20160</v>
      </c>
      <c r="O449" s="1">
        <f t="shared" si="34"/>
        <v>5040</v>
      </c>
      <c r="P449" s="1">
        <f>IF(Resorts_World[[#This Row],[Overlay]]="Yes",Resorts_World[[#This Row],[Guarantee]]-Resorts_World[[#This Row],[Prize Pool Collected]],0)</f>
        <v>0</v>
      </c>
      <c r="Q449" t="str">
        <f t="shared" si="35"/>
        <v>No</v>
      </c>
    </row>
    <row r="450" spans="1:17" x14ac:dyDescent="0.25">
      <c r="A450" s="5">
        <v>45091</v>
      </c>
      <c r="B450" t="s">
        <v>89</v>
      </c>
      <c r="C450" t="s">
        <v>113</v>
      </c>
      <c r="D450" t="s">
        <v>88</v>
      </c>
      <c r="E450" t="s">
        <v>20</v>
      </c>
      <c r="F450" s="1">
        <v>3000</v>
      </c>
      <c r="G450" s="1">
        <v>125</v>
      </c>
      <c r="H450" s="1">
        <v>100</v>
      </c>
      <c r="I450" s="1">
        <v>25</v>
      </c>
      <c r="J450" s="2">
        <v>0.2</v>
      </c>
      <c r="K450" s="3">
        <f t="shared" si="32"/>
        <v>30</v>
      </c>
      <c r="L450" s="4">
        <v>34</v>
      </c>
      <c r="M450" s="1">
        <f t="shared" si="33"/>
        <v>3400</v>
      </c>
      <c r="N450" s="1">
        <f>IF(Resorts_World[[#This Row],[Overlay]]="Yes",Resorts_World[[#This Row],[Guarantee]],Resorts_World[[#This Row],[Prize Pool Collected]])</f>
        <v>3400</v>
      </c>
      <c r="O450" s="1">
        <f t="shared" si="34"/>
        <v>850</v>
      </c>
      <c r="P450" s="1">
        <f>IF(Resorts_World[[#This Row],[Overlay]]="Yes",Resorts_World[[#This Row],[Guarantee]]-Resorts_World[[#This Row],[Prize Pool Collected]],0)</f>
        <v>0</v>
      </c>
      <c r="Q450" t="str">
        <f t="shared" si="35"/>
        <v>No</v>
      </c>
    </row>
    <row r="451" spans="1:17" x14ac:dyDescent="0.25">
      <c r="A451" s="5">
        <v>45092</v>
      </c>
      <c r="B451" t="s">
        <v>89</v>
      </c>
      <c r="C451" t="s">
        <v>113</v>
      </c>
      <c r="D451" t="s">
        <v>117</v>
      </c>
      <c r="E451" t="s">
        <v>84</v>
      </c>
      <c r="F451" s="1">
        <v>300000</v>
      </c>
      <c r="G451" s="1">
        <v>500</v>
      </c>
      <c r="H451" s="1">
        <v>420</v>
      </c>
      <c r="I451" s="1">
        <v>80</v>
      </c>
      <c r="J451" s="2">
        <v>0.16</v>
      </c>
      <c r="K451" s="3">
        <f t="shared" si="32"/>
        <v>714.28571428571433</v>
      </c>
      <c r="L451" s="4">
        <v>794</v>
      </c>
      <c r="M451" s="1">
        <f t="shared" si="33"/>
        <v>333480</v>
      </c>
      <c r="N451" s="1">
        <f>IF(Resorts_World[[#This Row],[Overlay]]="Yes",Resorts_World[[#This Row],[Guarantee]],Resorts_World[[#This Row],[Prize Pool Collected]])</f>
        <v>333480</v>
      </c>
      <c r="O451" s="1">
        <f t="shared" si="34"/>
        <v>63520</v>
      </c>
      <c r="P451" s="1">
        <f>IF(Resorts_World[[#This Row],[Overlay]]="Yes",Resorts_World[[#This Row],[Guarantee]]-Resorts_World[[#This Row],[Prize Pool Collected]],0)</f>
        <v>0</v>
      </c>
      <c r="Q451" t="str">
        <f t="shared" si="35"/>
        <v>No</v>
      </c>
    </row>
    <row r="452" spans="1:17" x14ac:dyDescent="0.25">
      <c r="A452" s="5">
        <v>45094</v>
      </c>
      <c r="B452" t="s">
        <v>89</v>
      </c>
      <c r="C452" t="s">
        <v>113</v>
      </c>
      <c r="D452" t="s">
        <v>92</v>
      </c>
      <c r="E452" t="s">
        <v>20</v>
      </c>
      <c r="F452" s="1">
        <v>15000</v>
      </c>
      <c r="G452" s="1">
        <v>300</v>
      </c>
      <c r="H452" s="1">
        <v>240</v>
      </c>
      <c r="I452" s="1">
        <v>60</v>
      </c>
      <c r="J452" s="2">
        <v>0.2</v>
      </c>
      <c r="K452" s="3">
        <f t="shared" si="32"/>
        <v>62.5</v>
      </c>
      <c r="L452" s="4">
        <v>62</v>
      </c>
      <c r="M452" s="1">
        <f t="shared" si="33"/>
        <v>14880</v>
      </c>
      <c r="N452" s="1">
        <f>IF(Resorts_World[[#This Row],[Overlay]]="Yes",Resorts_World[[#This Row],[Guarantee]],Resorts_World[[#This Row],[Prize Pool Collected]])</f>
        <v>15000</v>
      </c>
      <c r="O452" s="1">
        <f t="shared" si="34"/>
        <v>3720</v>
      </c>
      <c r="P452" s="1">
        <f>IF(Resorts_World[[#This Row],[Overlay]]="Yes",Resorts_World[[#This Row],[Guarantee]]-Resorts_World[[#This Row],[Prize Pool Collected]],0)</f>
        <v>120</v>
      </c>
      <c r="Q452" t="str">
        <f t="shared" si="35"/>
        <v>Yes</v>
      </c>
    </row>
    <row r="453" spans="1:17" x14ac:dyDescent="0.25">
      <c r="A453" s="5">
        <v>45095</v>
      </c>
      <c r="B453" t="s">
        <v>89</v>
      </c>
      <c r="C453" t="s">
        <v>113</v>
      </c>
      <c r="D453" t="s">
        <v>92</v>
      </c>
      <c r="E453" t="s">
        <v>20</v>
      </c>
      <c r="F453" s="1">
        <v>40000</v>
      </c>
      <c r="G453" s="1">
        <v>400</v>
      </c>
      <c r="H453" s="1">
        <v>330</v>
      </c>
      <c r="I453" s="1">
        <v>70</v>
      </c>
      <c r="J453" s="2">
        <v>0.17499999999999999</v>
      </c>
      <c r="K453" s="3">
        <f t="shared" si="32"/>
        <v>121.21212121212122</v>
      </c>
      <c r="L453" s="4">
        <v>105</v>
      </c>
      <c r="M453" s="1">
        <f t="shared" si="33"/>
        <v>34650</v>
      </c>
      <c r="N453" s="1">
        <f>IF(Resorts_World[[#This Row],[Overlay]]="Yes",Resorts_World[[#This Row],[Guarantee]],Resorts_World[[#This Row],[Prize Pool Collected]])</f>
        <v>40000</v>
      </c>
      <c r="O453" s="1">
        <f t="shared" si="34"/>
        <v>7350</v>
      </c>
      <c r="P453" s="1">
        <f>IF(Resorts_World[[#This Row],[Overlay]]="Yes",Resorts_World[[#This Row],[Guarantee]]-Resorts_World[[#This Row],[Prize Pool Collected]],0)</f>
        <v>5350</v>
      </c>
      <c r="Q453" t="str">
        <f t="shared" si="35"/>
        <v>Yes</v>
      </c>
    </row>
    <row r="454" spans="1:17" x14ac:dyDescent="0.25">
      <c r="A454" s="5">
        <v>45095</v>
      </c>
      <c r="B454" t="s">
        <v>89</v>
      </c>
      <c r="C454" t="s">
        <v>113</v>
      </c>
      <c r="D454" t="s">
        <v>92</v>
      </c>
      <c r="E454" t="s">
        <v>20</v>
      </c>
      <c r="F454" s="1">
        <v>15000</v>
      </c>
      <c r="G454" s="1">
        <v>300</v>
      </c>
      <c r="H454" s="1">
        <v>240</v>
      </c>
      <c r="I454" s="1">
        <v>60</v>
      </c>
      <c r="J454" s="2">
        <v>0.2</v>
      </c>
      <c r="K454" s="3">
        <f t="shared" si="32"/>
        <v>62.5</v>
      </c>
      <c r="L454" s="4">
        <v>63</v>
      </c>
      <c r="M454" s="1">
        <f t="shared" si="33"/>
        <v>15120</v>
      </c>
      <c r="N454" s="1">
        <f>IF(Resorts_World[[#This Row],[Overlay]]="Yes",Resorts_World[[#This Row],[Guarantee]],Resorts_World[[#This Row],[Prize Pool Collected]])</f>
        <v>15120</v>
      </c>
      <c r="O454" s="1">
        <f t="shared" si="34"/>
        <v>3780</v>
      </c>
      <c r="P454" s="1">
        <f>IF(Resorts_World[[#This Row],[Overlay]]="Yes",Resorts_World[[#This Row],[Guarantee]]-Resorts_World[[#This Row],[Prize Pool Collected]],0)</f>
        <v>0</v>
      </c>
      <c r="Q454" t="str">
        <f t="shared" si="35"/>
        <v>No</v>
      </c>
    </row>
    <row r="455" spans="1:17" x14ac:dyDescent="0.25">
      <c r="A455" s="5">
        <v>45096</v>
      </c>
      <c r="B455" t="s">
        <v>89</v>
      </c>
      <c r="C455" t="s">
        <v>113</v>
      </c>
      <c r="D455" t="s">
        <v>92</v>
      </c>
      <c r="E455" t="s">
        <v>20</v>
      </c>
      <c r="F455" s="1">
        <v>40000</v>
      </c>
      <c r="G455" s="1">
        <v>400</v>
      </c>
      <c r="H455" s="1">
        <v>330</v>
      </c>
      <c r="I455" s="1">
        <v>70</v>
      </c>
      <c r="J455" s="2">
        <v>0.17499999999999999</v>
      </c>
      <c r="K455" s="3">
        <f t="shared" si="32"/>
        <v>121.21212121212122</v>
      </c>
      <c r="L455" s="4">
        <v>232</v>
      </c>
      <c r="M455" s="1">
        <f t="shared" si="33"/>
        <v>76560</v>
      </c>
      <c r="N455" s="1">
        <f>IF(Resorts_World[[#This Row],[Overlay]]="Yes",Resorts_World[[#This Row],[Guarantee]],Resorts_World[[#This Row],[Prize Pool Collected]])</f>
        <v>76560</v>
      </c>
      <c r="O455" s="1">
        <f t="shared" si="34"/>
        <v>16240</v>
      </c>
      <c r="P455" s="1">
        <f>IF(Resorts_World[[#This Row],[Overlay]]="Yes",Resorts_World[[#This Row],[Guarantee]]-Resorts_World[[#This Row],[Prize Pool Collected]],0)</f>
        <v>0</v>
      </c>
      <c r="Q455" t="str">
        <f t="shared" si="35"/>
        <v>No</v>
      </c>
    </row>
    <row r="456" spans="1:17" x14ac:dyDescent="0.25">
      <c r="A456" s="5">
        <v>45096</v>
      </c>
      <c r="B456" t="s">
        <v>89</v>
      </c>
      <c r="C456" t="s">
        <v>113</v>
      </c>
      <c r="D456" t="s">
        <v>92</v>
      </c>
      <c r="E456" t="s">
        <v>20</v>
      </c>
      <c r="F456" s="1">
        <v>15000</v>
      </c>
      <c r="G456" s="1">
        <v>300</v>
      </c>
      <c r="H456" s="1">
        <v>240</v>
      </c>
      <c r="I456" s="1">
        <v>60</v>
      </c>
      <c r="J456" s="2">
        <v>0.2</v>
      </c>
      <c r="K456" s="3">
        <f t="shared" si="32"/>
        <v>62.5</v>
      </c>
      <c r="L456" s="4">
        <v>106</v>
      </c>
      <c r="M456" s="1">
        <f t="shared" si="33"/>
        <v>25440</v>
      </c>
      <c r="N456" s="1">
        <f>IF(Resorts_World[[#This Row],[Overlay]]="Yes",Resorts_World[[#This Row],[Guarantee]],Resorts_World[[#This Row],[Prize Pool Collected]])</f>
        <v>25440</v>
      </c>
      <c r="O456" s="1">
        <f t="shared" si="34"/>
        <v>6360</v>
      </c>
      <c r="P456" s="1">
        <f>IF(Resorts_World[[#This Row],[Overlay]]="Yes",Resorts_World[[#This Row],[Guarantee]]-Resorts_World[[#This Row],[Prize Pool Collected]],0)</f>
        <v>0</v>
      </c>
      <c r="Q456" t="str">
        <f t="shared" si="35"/>
        <v>No</v>
      </c>
    </row>
    <row r="457" spans="1:17" x14ac:dyDescent="0.25">
      <c r="A457" s="5">
        <v>45096</v>
      </c>
      <c r="B457" t="s">
        <v>89</v>
      </c>
      <c r="C457" t="s">
        <v>113</v>
      </c>
      <c r="D457" t="s">
        <v>88</v>
      </c>
      <c r="E457" t="s">
        <v>20</v>
      </c>
      <c r="F457" s="1">
        <v>3000</v>
      </c>
      <c r="G457" s="1">
        <v>125</v>
      </c>
      <c r="H457" s="1">
        <v>100</v>
      </c>
      <c r="I457" s="1">
        <v>25</v>
      </c>
      <c r="J457" s="2">
        <v>0.2</v>
      </c>
      <c r="K457" s="3">
        <f t="shared" si="32"/>
        <v>30</v>
      </c>
      <c r="L457" s="4"/>
      <c r="M457" s="1">
        <f t="shared" si="33"/>
        <v>0</v>
      </c>
      <c r="N457" s="1">
        <f>IF(Resorts_World[[#This Row],[Overlay]]="Yes",Resorts_World[[#This Row],[Guarantee]],Resorts_World[[#This Row],[Prize Pool Collected]])</f>
        <v>0</v>
      </c>
      <c r="O457" s="1">
        <f t="shared" si="34"/>
        <v>0</v>
      </c>
      <c r="P457" s="1">
        <f>IF(Resorts_World[[#This Row],[Overlay]]="Yes",Resorts_World[[#This Row],[Guarantee]]-Resorts_World[[#This Row],[Prize Pool Collected]],0)</f>
        <v>0</v>
      </c>
      <c r="Q457" t="str">
        <f t="shared" si="35"/>
        <v/>
      </c>
    </row>
    <row r="458" spans="1:17" x14ac:dyDescent="0.25">
      <c r="A458" s="5">
        <v>45097</v>
      </c>
      <c r="B458" t="s">
        <v>89</v>
      </c>
      <c r="C458" t="s">
        <v>113</v>
      </c>
      <c r="D458" t="s">
        <v>35</v>
      </c>
      <c r="E458" t="s">
        <v>35</v>
      </c>
      <c r="F458" s="1">
        <v>40000</v>
      </c>
      <c r="G458" s="1">
        <v>400</v>
      </c>
      <c r="H458" s="1">
        <v>330</v>
      </c>
      <c r="I458" s="1">
        <v>70</v>
      </c>
      <c r="J458" s="2">
        <v>0.17499999999999999</v>
      </c>
      <c r="K458" s="3">
        <f t="shared" si="32"/>
        <v>121.21212121212122</v>
      </c>
      <c r="L458" s="4">
        <v>287</v>
      </c>
      <c r="M458" s="1">
        <f t="shared" si="33"/>
        <v>94710</v>
      </c>
      <c r="N458" s="1">
        <f>IF(Resorts_World[[#This Row],[Overlay]]="Yes",Resorts_World[[#This Row],[Guarantee]],Resorts_World[[#This Row],[Prize Pool Collected]])</f>
        <v>94710</v>
      </c>
      <c r="O458" s="1">
        <f t="shared" si="34"/>
        <v>20090</v>
      </c>
      <c r="P458" s="1">
        <f>IF(Resorts_World[[#This Row],[Overlay]]="Yes",Resorts_World[[#This Row],[Guarantee]]-Resorts_World[[#This Row],[Prize Pool Collected]],0)</f>
        <v>0</v>
      </c>
      <c r="Q458" t="str">
        <f t="shared" si="35"/>
        <v>No</v>
      </c>
    </row>
    <row r="459" spans="1:17" x14ac:dyDescent="0.25">
      <c r="A459" s="5">
        <v>45097</v>
      </c>
      <c r="B459" t="s">
        <v>89</v>
      </c>
      <c r="C459" t="s">
        <v>113</v>
      </c>
      <c r="D459" t="s">
        <v>88</v>
      </c>
      <c r="E459" t="s">
        <v>20</v>
      </c>
      <c r="F459" s="1">
        <v>3000</v>
      </c>
      <c r="G459" s="1">
        <v>125</v>
      </c>
      <c r="H459" s="1">
        <v>100</v>
      </c>
      <c r="I459" s="1">
        <v>25</v>
      </c>
      <c r="J459" s="2">
        <v>0.2</v>
      </c>
      <c r="K459" s="3">
        <f t="shared" si="32"/>
        <v>30</v>
      </c>
      <c r="L459" s="4"/>
      <c r="M459" s="1">
        <f t="shared" si="33"/>
        <v>0</v>
      </c>
      <c r="N459" s="1">
        <f>IF(Resorts_World[[#This Row],[Overlay]]="Yes",Resorts_World[[#This Row],[Guarantee]],Resorts_World[[#This Row],[Prize Pool Collected]])</f>
        <v>0</v>
      </c>
      <c r="O459" s="1">
        <f t="shared" si="34"/>
        <v>0</v>
      </c>
      <c r="P459" s="1">
        <f>IF(Resorts_World[[#This Row],[Overlay]]="Yes",Resorts_World[[#This Row],[Guarantee]]-Resorts_World[[#This Row],[Prize Pool Collected]],0)</f>
        <v>0</v>
      </c>
      <c r="Q459" t="str">
        <f t="shared" si="35"/>
        <v/>
      </c>
    </row>
    <row r="460" spans="1:17" x14ac:dyDescent="0.25">
      <c r="A460" s="5">
        <v>45098</v>
      </c>
      <c r="B460" t="s">
        <v>89</v>
      </c>
      <c r="C460" t="s">
        <v>113</v>
      </c>
      <c r="D460" t="s">
        <v>118</v>
      </c>
      <c r="E460" t="s">
        <v>118</v>
      </c>
      <c r="F460" s="1">
        <v>30000</v>
      </c>
      <c r="G460" s="1">
        <v>500</v>
      </c>
      <c r="H460" s="1">
        <v>420</v>
      </c>
      <c r="I460" s="1">
        <v>80</v>
      </c>
      <c r="J460" s="2">
        <v>0.16</v>
      </c>
      <c r="K460" s="3">
        <f t="shared" si="32"/>
        <v>71.428571428571431</v>
      </c>
      <c r="L460" s="4">
        <v>234</v>
      </c>
      <c r="M460" s="1">
        <f t="shared" si="33"/>
        <v>98280</v>
      </c>
      <c r="N460" s="1">
        <f>IF(Resorts_World[[#This Row],[Overlay]]="Yes",Resorts_World[[#This Row],[Guarantee]],Resorts_World[[#This Row],[Prize Pool Collected]])</f>
        <v>98280</v>
      </c>
      <c r="O460" s="1">
        <f t="shared" si="34"/>
        <v>18720</v>
      </c>
      <c r="P460" s="1">
        <f>IF(Resorts_World[[#This Row],[Overlay]]="Yes",Resorts_World[[#This Row],[Guarantee]]-Resorts_World[[#This Row],[Prize Pool Collected]],0)</f>
        <v>0</v>
      </c>
      <c r="Q460" t="str">
        <f t="shared" si="35"/>
        <v>No</v>
      </c>
    </row>
    <row r="461" spans="1:17" x14ac:dyDescent="0.25">
      <c r="A461" s="5">
        <v>45098</v>
      </c>
      <c r="B461" t="s">
        <v>89</v>
      </c>
      <c r="C461" t="s">
        <v>113</v>
      </c>
      <c r="D461" t="s">
        <v>92</v>
      </c>
      <c r="E461" t="s">
        <v>20</v>
      </c>
      <c r="F461" s="1">
        <v>15000</v>
      </c>
      <c r="G461" s="1">
        <v>300</v>
      </c>
      <c r="H461" s="1">
        <v>240</v>
      </c>
      <c r="I461" s="1">
        <v>60</v>
      </c>
      <c r="J461" s="2">
        <v>0.2</v>
      </c>
      <c r="K461" s="3">
        <f t="shared" si="32"/>
        <v>62.5</v>
      </c>
      <c r="L461" s="4">
        <v>168</v>
      </c>
      <c r="M461" s="1">
        <f t="shared" si="33"/>
        <v>40320</v>
      </c>
      <c r="N461" s="1">
        <f>IF(Resorts_World[[#This Row],[Overlay]]="Yes",Resorts_World[[#This Row],[Guarantee]],Resorts_World[[#This Row],[Prize Pool Collected]])</f>
        <v>40320</v>
      </c>
      <c r="O461" s="1">
        <f t="shared" si="34"/>
        <v>10080</v>
      </c>
      <c r="P461" s="1">
        <f>IF(Resorts_World[[#This Row],[Overlay]]="Yes",Resorts_World[[#This Row],[Guarantee]]-Resorts_World[[#This Row],[Prize Pool Collected]],0)</f>
        <v>0</v>
      </c>
      <c r="Q461" t="str">
        <f t="shared" si="35"/>
        <v>No</v>
      </c>
    </row>
    <row r="462" spans="1:17" x14ac:dyDescent="0.25">
      <c r="A462" s="5">
        <v>45098</v>
      </c>
      <c r="B462" t="s">
        <v>89</v>
      </c>
      <c r="C462" t="s">
        <v>113</v>
      </c>
      <c r="D462" t="s">
        <v>88</v>
      </c>
      <c r="E462" t="s">
        <v>20</v>
      </c>
      <c r="F462" s="1">
        <v>3000</v>
      </c>
      <c r="G462" s="1">
        <v>125</v>
      </c>
      <c r="H462" s="1">
        <v>100</v>
      </c>
      <c r="I462" s="1">
        <v>25</v>
      </c>
      <c r="J462" s="2">
        <v>0.2</v>
      </c>
      <c r="K462" s="3">
        <f t="shared" si="32"/>
        <v>30</v>
      </c>
      <c r="L462" s="4"/>
      <c r="M462" s="1">
        <f t="shared" si="33"/>
        <v>0</v>
      </c>
      <c r="N462" s="1">
        <f>IF(Resorts_World[[#This Row],[Overlay]]="Yes",Resorts_World[[#This Row],[Guarantee]],Resorts_World[[#This Row],[Prize Pool Collected]])</f>
        <v>0</v>
      </c>
      <c r="O462" s="1">
        <f t="shared" si="34"/>
        <v>0</v>
      </c>
      <c r="P462" s="1">
        <f>IF(Resorts_World[[#This Row],[Overlay]]="Yes",Resorts_World[[#This Row],[Guarantee]]-Resorts_World[[#This Row],[Prize Pool Collected]],0)</f>
        <v>0</v>
      </c>
      <c r="Q462" t="str">
        <f t="shared" si="35"/>
        <v/>
      </c>
    </row>
    <row r="463" spans="1:17" x14ac:dyDescent="0.25">
      <c r="A463" s="5">
        <v>45099</v>
      </c>
      <c r="B463" t="s">
        <v>89</v>
      </c>
      <c r="C463" t="s">
        <v>113</v>
      </c>
      <c r="D463" t="s">
        <v>36</v>
      </c>
      <c r="E463" t="s">
        <v>86</v>
      </c>
      <c r="F463" s="1">
        <v>300000</v>
      </c>
      <c r="G463" s="1">
        <v>500</v>
      </c>
      <c r="H463" s="1">
        <v>425</v>
      </c>
      <c r="I463" s="1">
        <v>75</v>
      </c>
      <c r="J463" s="2">
        <v>0.15</v>
      </c>
      <c r="K463" s="3">
        <f t="shared" si="32"/>
        <v>705.88235294117646</v>
      </c>
      <c r="L463" s="4">
        <v>1100</v>
      </c>
      <c r="M463" s="1">
        <f t="shared" si="33"/>
        <v>467500</v>
      </c>
      <c r="N463" s="1">
        <f>IF(Resorts_World[[#This Row],[Overlay]]="Yes",Resorts_World[[#This Row],[Guarantee]],Resorts_World[[#This Row],[Prize Pool Collected]])</f>
        <v>467500</v>
      </c>
      <c r="O463" s="1">
        <f t="shared" si="34"/>
        <v>82500</v>
      </c>
      <c r="P463" s="1">
        <f>IF(Resorts_World[[#This Row],[Overlay]]="Yes",Resorts_World[[#This Row],[Guarantee]]-Resorts_World[[#This Row],[Prize Pool Collected]],0)</f>
        <v>0</v>
      </c>
      <c r="Q463" t="str">
        <f t="shared" si="35"/>
        <v>No</v>
      </c>
    </row>
    <row r="464" spans="1:17" x14ac:dyDescent="0.25">
      <c r="A464" s="5">
        <v>45099</v>
      </c>
      <c r="B464" t="s">
        <v>89</v>
      </c>
      <c r="C464" t="s">
        <v>113</v>
      </c>
      <c r="D464" t="s">
        <v>88</v>
      </c>
      <c r="E464" t="s">
        <v>20</v>
      </c>
      <c r="F464" s="1">
        <v>3000</v>
      </c>
      <c r="G464" s="1">
        <v>125</v>
      </c>
      <c r="H464" s="1">
        <v>100</v>
      </c>
      <c r="I464" s="1">
        <v>25</v>
      </c>
      <c r="J464" s="2">
        <v>0.2</v>
      </c>
      <c r="K464" s="3">
        <f t="shared" si="32"/>
        <v>30</v>
      </c>
      <c r="L464" s="4"/>
      <c r="M464" s="1">
        <f t="shared" si="33"/>
        <v>0</v>
      </c>
      <c r="N464" s="1">
        <f>IF(Resorts_World[[#This Row],[Overlay]]="Yes",Resorts_World[[#This Row],[Guarantee]],Resorts_World[[#This Row],[Prize Pool Collected]])</f>
        <v>0</v>
      </c>
      <c r="O464" s="1">
        <f t="shared" si="34"/>
        <v>0</v>
      </c>
      <c r="P464" s="1">
        <f>IF(Resorts_World[[#This Row],[Overlay]]="Yes",Resorts_World[[#This Row],[Guarantee]]-Resorts_World[[#This Row],[Prize Pool Collected]],0)</f>
        <v>0</v>
      </c>
      <c r="Q464" t="str">
        <f t="shared" si="35"/>
        <v/>
      </c>
    </row>
    <row r="465" spans="1:17" x14ac:dyDescent="0.25">
      <c r="A465" s="5">
        <v>45101</v>
      </c>
      <c r="B465" t="s">
        <v>89</v>
      </c>
      <c r="C465" t="s">
        <v>113</v>
      </c>
      <c r="D465" t="s">
        <v>92</v>
      </c>
      <c r="E465" t="s">
        <v>20</v>
      </c>
      <c r="F465" s="1">
        <v>15000</v>
      </c>
      <c r="G465" s="1">
        <v>300</v>
      </c>
      <c r="H465" s="1">
        <v>240</v>
      </c>
      <c r="I465" s="1">
        <v>60</v>
      </c>
      <c r="J465" s="2">
        <v>0.2</v>
      </c>
      <c r="K465" s="3">
        <f t="shared" si="32"/>
        <v>62.5</v>
      </c>
      <c r="L465" s="4">
        <v>98</v>
      </c>
      <c r="M465" s="1">
        <f t="shared" si="33"/>
        <v>23520</v>
      </c>
      <c r="N465" s="1">
        <f>IF(Resorts_World[[#This Row],[Overlay]]="Yes",Resorts_World[[#This Row],[Guarantee]],Resorts_World[[#This Row],[Prize Pool Collected]])</f>
        <v>23520</v>
      </c>
      <c r="O465" s="1">
        <f t="shared" si="34"/>
        <v>5880</v>
      </c>
      <c r="P465" s="1">
        <f>IF(Resorts_World[[#This Row],[Overlay]]="Yes",Resorts_World[[#This Row],[Guarantee]]-Resorts_World[[#This Row],[Prize Pool Collected]],0)</f>
        <v>0</v>
      </c>
      <c r="Q465" t="str">
        <f t="shared" si="35"/>
        <v>No</v>
      </c>
    </row>
    <row r="466" spans="1:17" x14ac:dyDescent="0.25">
      <c r="A466" s="5">
        <v>45102</v>
      </c>
      <c r="B466" t="s">
        <v>89</v>
      </c>
      <c r="C466" t="s">
        <v>113</v>
      </c>
      <c r="D466" t="s">
        <v>48</v>
      </c>
      <c r="E466" t="s">
        <v>119</v>
      </c>
      <c r="F466" s="1">
        <v>20000</v>
      </c>
      <c r="G466" s="1">
        <v>500</v>
      </c>
      <c r="H466" s="1">
        <v>425</v>
      </c>
      <c r="I466" s="1">
        <v>75</v>
      </c>
      <c r="J466" s="2">
        <v>0.15</v>
      </c>
      <c r="K466" s="3">
        <f t="shared" si="32"/>
        <v>47.058823529411768</v>
      </c>
      <c r="L466" s="4">
        <v>119</v>
      </c>
      <c r="M466" s="1">
        <f t="shared" si="33"/>
        <v>50575</v>
      </c>
      <c r="N466" s="1">
        <f>IF(Resorts_World[[#This Row],[Overlay]]="Yes",Resorts_World[[#This Row],[Guarantee]],Resorts_World[[#This Row],[Prize Pool Collected]])</f>
        <v>50575</v>
      </c>
      <c r="O466" s="1">
        <f t="shared" si="34"/>
        <v>8925</v>
      </c>
      <c r="P466" s="1">
        <f>IF(Resorts_World[[#This Row],[Overlay]]="Yes",Resorts_World[[#This Row],[Guarantee]]-Resorts_World[[#This Row],[Prize Pool Collected]],0)</f>
        <v>0</v>
      </c>
      <c r="Q466" t="str">
        <f t="shared" si="35"/>
        <v>No</v>
      </c>
    </row>
    <row r="467" spans="1:17" x14ac:dyDescent="0.25">
      <c r="A467" s="5">
        <v>45102</v>
      </c>
      <c r="B467" t="s">
        <v>89</v>
      </c>
      <c r="C467" t="s">
        <v>113</v>
      </c>
      <c r="D467" t="s">
        <v>26</v>
      </c>
      <c r="E467" t="s">
        <v>26</v>
      </c>
      <c r="F467" s="1">
        <v>20000</v>
      </c>
      <c r="G467" s="1">
        <v>250</v>
      </c>
      <c r="H467" s="1">
        <v>200</v>
      </c>
      <c r="I467" s="1">
        <v>50</v>
      </c>
      <c r="J467" s="2">
        <v>0.2</v>
      </c>
      <c r="K467" s="3">
        <f t="shared" si="32"/>
        <v>100</v>
      </c>
      <c r="L467" s="4">
        <v>162</v>
      </c>
      <c r="M467" s="1">
        <f t="shared" si="33"/>
        <v>32400</v>
      </c>
      <c r="N467" s="1">
        <f>IF(Resorts_World[[#This Row],[Overlay]]="Yes",Resorts_World[[#This Row],[Guarantee]],Resorts_World[[#This Row],[Prize Pool Collected]])</f>
        <v>32400</v>
      </c>
      <c r="O467" s="1">
        <f t="shared" si="34"/>
        <v>8100</v>
      </c>
      <c r="P467" s="1">
        <f>IF(Resorts_World[[#This Row],[Overlay]]="Yes",Resorts_World[[#This Row],[Guarantee]]-Resorts_World[[#This Row],[Prize Pool Collected]],0)</f>
        <v>0</v>
      </c>
      <c r="Q467" t="str">
        <f t="shared" si="35"/>
        <v>No</v>
      </c>
    </row>
    <row r="468" spans="1:17" x14ac:dyDescent="0.25">
      <c r="A468" s="5">
        <v>45103</v>
      </c>
      <c r="B468" t="s">
        <v>89</v>
      </c>
      <c r="C468" t="s">
        <v>113</v>
      </c>
      <c r="D468" t="s">
        <v>92</v>
      </c>
      <c r="E468" t="s">
        <v>20</v>
      </c>
      <c r="F468" s="1">
        <v>40000</v>
      </c>
      <c r="G468" s="1">
        <v>400</v>
      </c>
      <c r="H468" s="1">
        <v>330</v>
      </c>
      <c r="I468" s="1">
        <v>70</v>
      </c>
      <c r="J468" s="2">
        <v>0.17499999999999999</v>
      </c>
      <c r="K468" s="3">
        <f t="shared" si="32"/>
        <v>121.21212121212122</v>
      </c>
      <c r="L468" s="4">
        <v>318</v>
      </c>
      <c r="M468" s="1">
        <f t="shared" si="33"/>
        <v>104940</v>
      </c>
      <c r="N468" s="1">
        <f>IF(Resorts_World[[#This Row],[Overlay]]="Yes",Resorts_World[[#This Row],[Guarantee]],Resorts_World[[#This Row],[Prize Pool Collected]])</f>
        <v>104940</v>
      </c>
      <c r="O468" s="1">
        <f t="shared" si="34"/>
        <v>22260</v>
      </c>
      <c r="P468" s="1">
        <f>IF(Resorts_World[[#This Row],[Overlay]]="Yes",Resorts_World[[#This Row],[Guarantee]]-Resorts_World[[#This Row],[Prize Pool Collected]],0)</f>
        <v>0</v>
      </c>
      <c r="Q468" t="str">
        <f t="shared" si="35"/>
        <v>No</v>
      </c>
    </row>
    <row r="469" spans="1:17" x14ac:dyDescent="0.25">
      <c r="A469" s="5">
        <v>45103</v>
      </c>
      <c r="B469" t="s">
        <v>89</v>
      </c>
      <c r="C469" t="s">
        <v>113</v>
      </c>
      <c r="D469" t="s">
        <v>92</v>
      </c>
      <c r="E469" t="s">
        <v>20</v>
      </c>
      <c r="F469" s="1">
        <v>15000</v>
      </c>
      <c r="G469" s="1">
        <v>300</v>
      </c>
      <c r="H469" s="1">
        <v>240</v>
      </c>
      <c r="I469" s="1">
        <v>60</v>
      </c>
      <c r="J469" s="2">
        <v>0.2</v>
      </c>
      <c r="K469" s="3">
        <f t="shared" si="32"/>
        <v>62.5</v>
      </c>
      <c r="L469" s="4">
        <v>138</v>
      </c>
      <c r="M469" s="1">
        <f t="shared" si="33"/>
        <v>33120</v>
      </c>
      <c r="N469" s="1">
        <f>IF(Resorts_World[[#This Row],[Overlay]]="Yes",Resorts_World[[#This Row],[Guarantee]],Resorts_World[[#This Row],[Prize Pool Collected]])</f>
        <v>33120</v>
      </c>
      <c r="O469" s="1">
        <f t="shared" si="34"/>
        <v>8280</v>
      </c>
      <c r="P469" s="1">
        <f>IF(Resorts_World[[#This Row],[Overlay]]="Yes",Resorts_World[[#This Row],[Guarantee]]-Resorts_World[[#This Row],[Prize Pool Collected]],0)</f>
        <v>0</v>
      </c>
      <c r="Q469" t="str">
        <f t="shared" si="35"/>
        <v>No</v>
      </c>
    </row>
    <row r="470" spans="1:17" x14ac:dyDescent="0.25">
      <c r="A470" s="5">
        <v>45103</v>
      </c>
      <c r="B470" t="s">
        <v>89</v>
      </c>
      <c r="C470" t="s">
        <v>113</v>
      </c>
      <c r="D470" t="s">
        <v>88</v>
      </c>
      <c r="E470" t="s">
        <v>20</v>
      </c>
      <c r="F470" s="1">
        <v>3000</v>
      </c>
      <c r="G470" s="1">
        <v>125</v>
      </c>
      <c r="H470" s="1">
        <v>100</v>
      </c>
      <c r="I470" s="1">
        <v>25</v>
      </c>
      <c r="J470" s="2">
        <v>0.2</v>
      </c>
      <c r="K470" s="3">
        <f t="shared" si="32"/>
        <v>30</v>
      </c>
      <c r="L470" s="4"/>
      <c r="M470" s="1">
        <f t="shared" si="33"/>
        <v>0</v>
      </c>
      <c r="N470" s="1">
        <f>IF(Resorts_World[[#This Row],[Overlay]]="Yes",Resorts_World[[#This Row],[Guarantee]],Resorts_World[[#This Row],[Prize Pool Collected]])</f>
        <v>0</v>
      </c>
      <c r="O470" s="1">
        <f t="shared" si="34"/>
        <v>0</v>
      </c>
      <c r="P470" s="1">
        <f>IF(Resorts_World[[#This Row],[Overlay]]="Yes",Resorts_World[[#This Row],[Guarantee]]-Resorts_World[[#This Row],[Prize Pool Collected]],0)</f>
        <v>0</v>
      </c>
      <c r="Q470" t="str">
        <f t="shared" si="35"/>
        <v/>
      </c>
    </row>
    <row r="471" spans="1:17" x14ac:dyDescent="0.25">
      <c r="A471" s="5">
        <v>45104</v>
      </c>
      <c r="B471" t="s">
        <v>89</v>
      </c>
      <c r="C471" t="s">
        <v>113</v>
      </c>
      <c r="D471" t="s">
        <v>95</v>
      </c>
      <c r="E471" t="s">
        <v>20</v>
      </c>
      <c r="F471" s="1">
        <v>100000</v>
      </c>
      <c r="G471" s="1">
        <v>400</v>
      </c>
      <c r="H471" s="1">
        <v>330</v>
      </c>
      <c r="I471" s="1">
        <v>70</v>
      </c>
      <c r="J471" s="2">
        <v>0.17499999999999999</v>
      </c>
      <c r="K471" s="3">
        <f t="shared" si="32"/>
        <v>303.030303030303</v>
      </c>
      <c r="L471" s="4">
        <v>607</v>
      </c>
      <c r="M471" s="1">
        <f t="shared" si="33"/>
        <v>200310</v>
      </c>
      <c r="N471" s="1">
        <f>IF(Resorts_World[[#This Row],[Overlay]]="Yes",Resorts_World[[#This Row],[Guarantee]],Resorts_World[[#This Row],[Prize Pool Collected]])</f>
        <v>200310</v>
      </c>
      <c r="O471" s="1">
        <f t="shared" si="34"/>
        <v>42490</v>
      </c>
      <c r="P471" s="1">
        <f>IF(Resorts_World[[#This Row],[Overlay]]="Yes",Resorts_World[[#This Row],[Guarantee]]-Resorts_World[[#This Row],[Prize Pool Collected]],0)</f>
        <v>0</v>
      </c>
      <c r="Q471" t="str">
        <f t="shared" si="35"/>
        <v>No</v>
      </c>
    </row>
    <row r="472" spans="1:17" x14ac:dyDescent="0.25">
      <c r="A472" s="5">
        <v>45104</v>
      </c>
      <c r="B472" t="s">
        <v>89</v>
      </c>
      <c r="C472" t="s">
        <v>113</v>
      </c>
      <c r="D472" t="s">
        <v>88</v>
      </c>
      <c r="E472" t="s">
        <v>20</v>
      </c>
      <c r="F472" s="1">
        <v>3000</v>
      </c>
      <c r="G472" s="1">
        <v>125</v>
      </c>
      <c r="H472" s="1">
        <v>100</v>
      </c>
      <c r="I472" s="1">
        <v>25</v>
      </c>
      <c r="J472" s="2">
        <v>0.2</v>
      </c>
      <c r="K472" s="3">
        <f t="shared" si="32"/>
        <v>30</v>
      </c>
      <c r="L472" s="4"/>
      <c r="M472" s="1">
        <f t="shared" si="33"/>
        <v>0</v>
      </c>
      <c r="N472" s="1">
        <f>IF(Resorts_World[[#This Row],[Overlay]]="Yes",Resorts_World[[#This Row],[Guarantee]],Resorts_World[[#This Row],[Prize Pool Collected]])</f>
        <v>0</v>
      </c>
      <c r="O472" s="1">
        <f t="shared" si="34"/>
        <v>0</v>
      </c>
      <c r="P472" s="1">
        <f>IF(Resorts_World[[#This Row],[Overlay]]="Yes",Resorts_World[[#This Row],[Guarantee]]-Resorts_World[[#This Row],[Prize Pool Collected]],0)</f>
        <v>0</v>
      </c>
      <c r="Q472" t="str">
        <f t="shared" si="35"/>
        <v/>
      </c>
    </row>
    <row r="473" spans="1:17" x14ac:dyDescent="0.25">
      <c r="A473" s="5">
        <v>45105</v>
      </c>
      <c r="B473" t="s">
        <v>89</v>
      </c>
      <c r="C473" t="s">
        <v>113</v>
      </c>
      <c r="D473" t="s">
        <v>120</v>
      </c>
      <c r="E473" t="s">
        <v>120</v>
      </c>
      <c r="F473" s="1">
        <v>30000</v>
      </c>
      <c r="G473" s="1">
        <v>400</v>
      </c>
      <c r="H473" s="1">
        <v>330</v>
      </c>
      <c r="I473" s="1">
        <v>70</v>
      </c>
      <c r="J473" s="2">
        <v>0.17499999999999999</v>
      </c>
      <c r="K473" s="3">
        <f t="shared" si="32"/>
        <v>90.909090909090907</v>
      </c>
      <c r="L473" s="4">
        <v>133</v>
      </c>
      <c r="M473" s="1">
        <f t="shared" si="33"/>
        <v>43890</v>
      </c>
      <c r="N473" s="1">
        <f>IF(Resorts_World[[#This Row],[Overlay]]="Yes",Resorts_World[[#This Row],[Guarantee]],Resorts_World[[#This Row],[Prize Pool Collected]])</f>
        <v>43890</v>
      </c>
      <c r="O473" s="1">
        <f t="shared" si="34"/>
        <v>9310</v>
      </c>
      <c r="P473" s="1">
        <f>IF(Resorts_World[[#This Row],[Overlay]]="Yes",Resorts_World[[#This Row],[Guarantee]]-Resorts_World[[#This Row],[Prize Pool Collected]],0)</f>
        <v>0</v>
      </c>
      <c r="Q473" t="str">
        <f t="shared" si="35"/>
        <v>No</v>
      </c>
    </row>
    <row r="474" spans="1:17" x14ac:dyDescent="0.25">
      <c r="A474" s="5">
        <v>45105</v>
      </c>
      <c r="B474" t="s">
        <v>89</v>
      </c>
      <c r="C474" t="s">
        <v>113</v>
      </c>
      <c r="D474" t="s">
        <v>92</v>
      </c>
      <c r="E474" t="s">
        <v>20</v>
      </c>
      <c r="F474" s="1">
        <v>15000</v>
      </c>
      <c r="G474" s="1">
        <v>300</v>
      </c>
      <c r="H474" s="1">
        <v>240</v>
      </c>
      <c r="I474" s="1">
        <v>60</v>
      </c>
      <c r="J474" s="2">
        <v>0.2</v>
      </c>
      <c r="K474" s="3">
        <f t="shared" si="32"/>
        <v>62.5</v>
      </c>
      <c r="L474" s="4">
        <v>120</v>
      </c>
      <c r="M474" s="1">
        <f t="shared" si="33"/>
        <v>28800</v>
      </c>
      <c r="N474" s="1">
        <f>IF(Resorts_World[[#This Row],[Overlay]]="Yes",Resorts_World[[#This Row],[Guarantee]],Resorts_World[[#This Row],[Prize Pool Collected]])</f>
        <v>28800</v>
      </c>
      <c r="O474" s="1">
        <f t="shared" si="34"/>
        <v>7200</v>
      </c>
      <c r="P474" s="1">
        <f>IF(Resorts_World[[#This Row],[Overlay]]="Yes",Resorts_World[[#This Row],[Guarantee]]-Resorts_World[[#This Row],[Prize Pool Collected]],0)</f>
        <v>0</v>
      </c>
      <c r="Q474" t="str">
        <f t="shared" si="35"/>
        <v>No</v>
      </c>
    </row>
    <row r="475" spans="1:17" x14ac:dyDescent="0.25">
      <c r="A475" s="5">
        <v>45105</v>
      </c>
      <c r="B475" t="s">
        <v>89</v>
      </c>
      <c r="C475" t="s">
        <v>113</v>
      </c>
      <c r="D475" t="s">
        <v>88</v>
      </c>
      <c r="E475" t="s">
        <v>20</v>
      </c>
      <c r="F475" s="1">
        <v>3000</v>
      </c>
      <c r="G475" s="1">
        <v>125</v>
      </c>
      <c r="H475" s="1">
        <v>100</v>
      </c>
      <c r="I475" s="1">
        <v>25</v>
      </c>
      <c r="J475" s="2">
        <v>0.2</v>
      </c>
      <c r="K475" s="3">
        <f t="shared" si="32"/>
        <v>30</v>
      </c>
      <c r="L475" s="4"/>
      <c r="M475" s="1">
        <f t="shared" si="33"/>
        <v>0</v>
      </c>
      <c r="N475" s="1">
        <f>IF(Resorts_World[[#This Row],[Overlay]]="Yes",Resorts_World[[#This Row],[Guarantee]],Resorts_World[[#This Row],[Prize Pool Collected]])</f>
        <v>0</v>
      </c>
      <c r="O475" s="1">
        <f t="shared" si="34"/>
        <v>0</v>
      </c>
      <c r="P475" s="1">
        <f>IF(Resorts_World[[#This Row],[Overlay]]="Yes",Resorts_World[[#This Row],[Guarantee]]-Resorts_World[[#This Row],[Prize Pool Collected]],0)</f>
        <v>0</v>
      </c>
      <c r="Q475" t="str">
        <f t="shared" si="35"/>
        <v/>
      </c>
    </row>
    <row r="476" spans="1:17" x14ac:dyDescent="0.25">
      <c r="A476" s="5">
        <v>45106</v>
      </c>
      <c r="B476" t="s">
        <v>89</v>
      </c>
      <c r="C476" t="s">
        <v>113</v>
      </c>
      <c r="D476" t="s">
        <v>31</v>
      </c>
      <c r="E476" t="s">
        <v>121</v>
      </c>
      <c r="F476" s="1">
        <v>300000</v>
      </c>
      <c r="G476" s="1">
        <v>600</v>
      </c>
      <c r="H476" s="1">
        <v>520</v>
      </c>
      <c r="I476" s="1">
        <v>80</v>
      </c>
      <c r="J476" s="2">
        <v>0.13300000000000001</v>
      </c>
      <c r="K476" s="3">
        <f t="shared" si="32"/>
        <v>576.92307692307691</v>
      </c>
      <c r="L476" s="4">
        <v>961</v>
      </c>
      <c r="M476" s="1">
        <f t="shared" si="33"/>
        <v>499720</v>
      </c>
      <c r="N476" s="1">
        <f>IF(Resorts_World[[#This Row],[Overlay]]="Yes",Resorts_World[[#This Row],[Guarantee]],Resorts_World[[#This Row],[Prize Pool Collected]])</f>
        <v>499720</v>
      </c>
      <c r="O476" s="1">
        <f t="shared" si="34"/>
        <v>76880</v>
      </c>
      <c r="P476" s="1">
        <f>IF(Resorts_World[[#This Row],[Overlay]]="Yes",Resorts_World[[#This Row],[Guarantee]]-Resorts_World[[#This Row],[Prize Pool Collected]],0)</f>
        <v>0</v>
      </c>
      <c r="Q476" t="str">
        <f t="shared" si="35"/>
        <v>No</v>
      </c>
    </row>
    <row r="477" spans="1:17" x14ac:dyDescent="0.25">
      <c r="A477" s="5">
        <v>45106</v>
      </c>
      <c r="B477" t="s">
        <v>89</v>
      </c>
      <c r="C477" t="s">
        <v>113</v>
      </c>
      <c r="D477" t="s">
        <v>88</v>
      </c>
      <c r="E477" t="s">
        <v>20</v>
      </c>
      <c r="F477" s="1">
        <v>3000</v>
      </c>
      <c r="G477" s="1">
        <v>125</v>
      </c>
      <c r="H477" s="1">
        <v>100</v>
      </c>
      <c r="I477" s="1">
        <v>25</v>
      </c>
      <c r="J477" s="2">
        <v>0.2</v>
      </c>
      <c r="K477" s="3">
        <f t="shared" si="32"/>
        <v>30</v>
      </c>
      <c r="L477" s="4"/>
      <c r="M477" s="1">
        <f t="shared" si="33"/>
        <v>0</v>
      </c>
      <c r="N477" s="1">
        <f>IF(Resorts_World[[#This Row],[Overlay]]="Yes",Resorts_World[[#This Row],[Guarantee]],Resorts_World[[#This Row],[Prize Pool Collected]])</f>
        <v>0</v>
      </c>
      <c r="O477" s="1">
        <f t="shared" si="34"/>
        <v>0</v>
      </c>
      <c r="P477" s="1">
        <f>IF(Resorts_World[[#This Row],[Overlay]]="Yes",Resorts_World[[#This Row],[Guarantee]]-Resorts_World[[#This Row],[Prize Pool Collected]],0)</f>
        <v>0</v>
      </c>
      <c r="Q477" t="str">
        <f t="shared" si="35"/>
        <v/>
      </c>
    </row>
    <row r="478" spans="1:17" x14ac:dyDescent="0.25">
      <c r="A478" s="5">
        <v>45108</v>
      </c>
      <c r="B478" t="s">
        <v>89</v>
      </c>
      <c r="C478" t="s">
        <v>113</v>
      </c>
      <c r="D478" t="s">
        <v>92</v>
      </c>
      <c r="E478" t="s">
        <v>20</v>
      </c>
      <c r="F478" s="1">
        <v>15000</v>
      </c>
      <c r="G478" s="1">
        <v>300</v>
      </c>
      <c r="H478" s="1">
        <v>240</v>
      </c>
      <c r="I478" s="1">
        <v>60</v>
      </c>
      <c r="J478" s="2">
        <v>0.2</v>
      </c>
      <c r="K478" s="3">
        <f t="shared" si="32"/>
        <v>62.5</v>
      </c>
      <c r="L478" s="4">
        <v>103</v>
      </c>
      <c r="M478" s="1">
        <f t="shared" si="33"/>
        <v>24720</v>
      </c>
      <c r="N478" s="1">
        <f>IF(Resorts_World[[#This Row],[Overlay]]="Yes",Resorts_World[[#This Row],[Guarantee]],Resorts_World[[#This Row],[Prize Pool Collected]])</f>
        <v>24720</v>
      </c>
      <c r="O478" s="1">
        <f t="shared" si="34"/>
        <v>6180</v>
      </c>
      <c r="P478" s="1">
        <f>IF(Resorts_World[[#This Row],[Overlay]]="Yes",Resorts_World[[#This Row],[Guarantee]]-Resorts_World[[#This Row],[Prize Pool Collected]],0)</f>
        <v>0</v>
      </c>
      <c r="Q478" t="str">
        <f t="shared" si="35"/>
        <v>No</v>
      </c>
    </row>
    <row r="479" spans="1:17" x14ac:dyDescent="0.25">
      <c r="A479" s="5">
        <v>45109</v>
      </c>
      <c r="B479" t="s">
        <v>89</v>
      </c>
      <c r="C479" t="s">
        <v>113</v>
      </c>
      <c r="D479" t="s">
        <v>92</v>
      </c>
      <c r="E479" t="s">
        <v>20</v>
      </c>
      <c r="F479" s="1">
        <v>40000</v>
      </c>
      <c r="G479" s="1">
        <v>400</v>
      </c>
      <c r="H479" s="1">
        <v>330</v>
      </c>
      <c r="I479" s="1">
        <v>70</v>
      </c>
      <c r="J479" s="2">
        <v>0.17499999999999999</v>
      </c>
      <c r="K479" s="3">
        <f t="shared" si="32"/>
        <v>121.21212121212122</v>
      </c>
      <c r="L479" s="4">
        <v>172</v>
      </c>
      <c r="M479" s="1">
        <f t="shared" si="33"/>
        <v>56760</v>
      </c>
      <c r="N479" s="1">
        <f>IF(Resorts_World[[#This Row],[Overlay]]="Yes",Resorts_World[[#This Row],[Guarantee]],Resorts_World[[#This Row],[Prize Pool Collected]])</f>
        <v>56760</v>
      </c>
      <c r="O479" s="1">
        <f t="shared" si="34"/>
        <v>12040</v>
      </c>
      <c r="P479" s="1">
        <f>IF(Resorts_World[[#This Row],[Overlay]]="Yes",Resorts_World[[#This Row],[Guarantee]]-Resorts_World[[#This Row],[Prize Pool Collected]],0)</f>
        <v>0</v>
      </c>
      <c r="Q479" t="str">
        <f t="shared" si="35"/>
        <v>No</v>
      </c>
    </row>
    <row r="480" spans="1:17" x14ac:dyDescent="0.25">
      <c r="A480" s="5">
        <v>45109</v>
      </c>
      <c r="B480" t="s">
        <v>89</v>
      </c>
      <c r="C480" t="s">
        <v>113</v>
      </c>
      <c r="D480" t="s">
        <v>92</v>
      </c>
      <c r="E480" t="s">
        <v>20</v>
      </c>
      <c r="F480" s="1">
        <v>15000</v>
      </c>
      <c r="G480" s="1">
        <v>300</v>
      </c>
      <c r="H480" s="1">
        <v>240</v>
      </c>
      <c r="I480" s="1">
        <v>60</v>
      </c>
      <c r="J480" s="2">
        <v>0.2</v>
      </c>
      <c r="K480" s="3">
        <f t="shared" si="32"/>
        <v>62.5</v>
      </c>
      <c r="L480" s="4">
        <v>161</v>
      </c>
      <c r="M480" s="1">
        <f t="shared" si="33"/>
        <v>38640</v>
      </c>
      <c r="N480" s="1">
        <f>IF(Resorts_World[[#This Row],[Overlay]]="Yes",Resorts_World[[#This Row],[Guarantee]],Resorts_World[[#This Row],[Prize Pool Collected]])</f>
        <v>38640</v>
      </c>
      <c r="O480" s="1">
        <f t="shared" si="34"/>
        <v>9660</v>
      </c>
      <c r="P480" s="1">
        <f>IF(Resorts_World[[#This Row],[Overlay]]="Yes",Resorts_World[[#This Row],[Guarantee]]-Resorts_World[[#This Row],[Prize Pool Collected]],0)</f>
        <v>0</v>
      </c>
      <c r="Q480" t="str">
        <f t="shared" si="35"/>
        <v>No</v>
      </c>
    </row>
    <row r="481" spans="1:17" x14ac:dyDescent="0.25">
      <c r="A481" s="5">
        <v>45110</v>
      </c>
      <c r="B481" t="s">
        <v>89</v>
      </c>
      <c r="C481" t="s">
        <v>113</v>
      </c>
      <c r="D481" t="s">
        <v>92</v>
      </c>
      <c r="E481" t="s">
        <v>20</v>
      </c>
      <c r="F481" s="1">
        <v>40000</v>
      </c>
      <c r="G481" s="1">
        <v>400</v>
      </c>
      <c r="H481" s="1">
        <v>330</v>
      </c>
      <c r="I481" s="1">
        <v>70</v>
      </c>
      <c r="J481" s="2">
        <v>0.17499999999999999</v>
      </c>
      <c r="K481" s="3">
        <f t="shared" si="32"/>
        <v>121.21212121212122</v>
      </c>
      <c r="L481" s="4">
        <v>280</v>
      </c>
      <c r="M481" s="1">
        <f t="shared" si="33"/>
        <v>92400</v>
      </c>
      <c r="N481" s="1">
        <f>IF(Resorts_World[[#This Row],[Overlay]]="Yes",Resorts_World[[#This Row],[Guarantee]],Resorts_World[[#This Row],[Prize Pool Collected]])</f>
        <v>92400</v>
      </c>
      <c r="O481" s="1">
        <f t="shared" si="34"/>
        <v>19600</v>
      </c>
      <c r="P481" s="1">
        <f>IF(Resorts_World[[#This Row],[Overlay]]="Yes",Resorts_World[[#This Row],[Guarantee]]-Resorts_World[[#This Row],[Prize Pool Collected]],0)</f>
        <v>0</v>
      </c>
      <c r="Q481" t="str">
        <f t="shared" si="35"/>
        <v>No</v>
      </c>
    </row>
    <row r="482" spans="1:17" x14ac:dyDescent="0.25">
      <c r="A482" s="5">
        <v>45110</v>
      </c>
      <c r="B482" t="s">
        <v>89</v>
      </c>
      <c r="C482" t="s">
        <v>113</v>
      </c>
      <c r="D482" t="s">
        <v>92</v>
      </c>
      <c r="E482" t="s">
        <v>20</v>
      </c>
      <c r="F482" s="1">
        <v>15000</v>
      </c>
      <c r="G482" s="1">
        <v>300</v>
      </c>
      <c r="H482" s="1">
        <v>240</v>
      </c>
      <c r="I482" s="1">
        <v>60</v>
      </c>
      <c r="J482" s="2">
        <v>0.2</v>
      </c>
      <c r="K482" s="3">
        <f t="shared" si="32"/>
        <v>62.5</v>
      </c>
      <c r="L482" s="4">
        <v>175</v>
      </c>
      <c r="M482" s="1">
        <f t="shared" si="33"/>
        <v>42000</v>
      </c>
      <c r="N482" s="1">
        <f>IF(Resorts_World[[#This Row],[Overlay]]="Yes",Resorts_World[[#This Row],[Guarantee]],Resorts_World[[#This Row],[Prize Pool Collected]])</f>
        <v>42000</v>
      </c>
      <c r="O482" s="1">
        <f t="shared" si="34"/>
        <v>10500</v>
      </c>
      <c r="P482" s="1">
        <f>IF(Resorts_World[[#This Row],[Overlay]]="Yes",Resorts_World[[#This Row],[Guarantee]]-Resorts_World[[#This Row],[Prize Pool Collected]],0)</f>
        <v>0</v>
      </c>
      <c r="Q482" t="str">
        <f t="shared" si="35"/>
        <v>No</v>
      </c>
    </row>
    <row r="483" spans="1:17" x14ac:dyDescent="0.25">
      <c r="A483" s="5">
        <v>45110</v>
      </c>
      <c r="B483" t="s">
        <v>89</v>
      </c>
      <c r="C483" t="s">
        <v>113</v>
      </c>
      <c r="D483" t="s">
        <v>88</v>
      </c>
      <c r="E483" t="s">
        <v>20</v>
      </c>
      <c r="F483" s="1">
        <v>3000</v>
      </c>
      <c r="G483" s="1">
        <v>125</v>
      </c>
      <c r="H483" s="1">
        <v>100</v>
      </c>
      <c r="I483" s="1">
        <v>25</v>
      </c>
      <c r="J483" s="2">
        <v>0.2</v>
      </c>
      <c r="K483" s="3">
        <f t="shared" si="32"/>
        <v>30</v>
      </c>
      <c r="L483" s="4"/>
      <c r="M483" s="1">
        <f t="shared" si="33"/>
        <v>0</v>
      </c>
      <c r="N483" s="1">
        <f>IF(Resorts_World[[#This Row],[Overlay]]="Yes",Resorts_World[[#This Row],[Guarantee]],Resorts_World[[#This Row],[Prize Pool Collected]])</f>
        <v>0</v>
      </c>
      <c r="O483" s="1">
        <f t="shared" si="34"/>
        <v>0</v>
      </c>
      <c r="P483" s="1">
        <f>IF(Resorts_World[[#This Row],[Overlay]]="Yes",Resorts_World[[#This Row],[Guarantee]]-Resorts_World[[#This Row],[Prize Pool Collected]],0)</f>
        <v>0</v>
      </c>
      <c r="Q483" t="str">
        <f t="shared" si="35"/>
        <v/>
      </c>
    </row>
    <row r="484" spans="1:17" x14ac:dyDescent="0.25">
      <c r="A484" s="5">
        <v>45111</v>
      </c>
      <c r="B484" t="s">
        <v>89</v>
      </c>
      <c r="C484" t="s">
        <v>113</v>
      </c>
      <c r="D484" t="s">
        <v>92</v>
      </c>
      <c r="E484" t="s">
        <v>20</v>
      </c>
      <c r="F484" s="1">
        <v>40000</v>
      </c>
      <c r="G484" s="1">
        <v>400</v>
      </c>
      <c r="H484" s="1">
        <v>330</v>
      </c>
      <c r="I484" s="1">
        <v>70</v>
      </c>
      <c r="J484" s="2">
        <v>0.17499999999999999</v>
      </c>
      <c r="K484" s="3">
        <f t="shared" si="32"/>
        <v>121.21212121212122</v>
      </c>
      <c r="L484" s="4">
        <v>191</v>
      </c>
      <c r="M484" s="1">
        <f t="shared" si="33"/>
        <v>63030</v>
      </c>
      <c r="N484" s="1">
        <f>IF(Resorts_World[[#This Row],[Overlay]]="Yes",Resorts_World[[#This Row],[Guarantee]],Resorts_World[[#This Row],[Prize Pool Collected]])</f>
        <v>63030</v>
      </c>
      <c r="O484" s="1">
        <f t="shared" si="34"/>
        <v>13370</v>
      </c>
      <c r="P484" s="1">
        <f>IF(Resorts_World[[#This Row],[Overlay]]="Yes",Resorts_World[[#This Row],[Guarantee]]-Resorts_World[[#This Row],[Prize Pool Collected]],0)</f>
        <v>0</v>
      </c>
      <c r="Q484" t="str">
        <f t="shared" si="35"/>
        <v>No</v>
      </c>
    </row>
    <row r="485" spans="1:17" x14ac:dyDescent="0.25">
      <c r="A485" s="5">
        <v>45111</v>
      </c>
      <c r="B485" t="s">
        <v>89</v>
      </c>
      <c r="C485" t="s">
        <v>113</v>
      </c>
      <c r="D485" t="s">
        <v>92</v>
      </c>
      <c r="E485" t="s">
        <v>20</v>
      </c>
      <c r="F485" s="1">
        <v>15000</v>
      </c>
      <c r="G485" s="1">
        <v>300</v>
      </c>
      <c r="H485" s="1">
        <v>240</v>
      </c>
      <c r="I485" s="1">
        <v>60</v>
      </c>
      <c r="J485" s="2">
        <v>0.2</v>
      </c>
      <c r="K485" s="3">
        <f t="shared" si="32"/>
        <v>62.5</v>
      </c>
      <c r="L485" s="4">
        <v>100</v>
      </c>
      <c r="M485" s="1">
        <f t="shared" si="33"/>
        <v>24000</v>
      </c>
      <c r="N485" s="1">
        <f>IF(Resorts_World[[#This Row],[Overlay]]="Yes",Resorts_World[[#This Row],[Guarantee]],Resorts_World[[#This Row],[Prize Pool Collected]])</f>
        <v>24000</v>
      </c>
      <c r="O485" s="1">
        <f t="shared" si="34"/>
        <v>6000</v>
      </c>
      <c r="P485" s="1">
        <f>IF(Resorts_World[[#This Row],[Overlay]]="Yes",Resorts_World[[#This Row],[Guarantee]]-Resorts_World[[#This Row],[Prize Pool Collected]],0)</f>
        <v>0</v>
      </c>
      <c r="Q485" t="str">
        <f t="shared" si="35"/>
        <v>No</v>
      </c>
    </row>
    <row r="486" spans="1:17" x14ac:dyDescent="0.25">
      <c r="A486" s="5">
        <v>45111</v>
      </c>
      <c r="B486" t="s">
        <v>89</v>
      </c>
      <c r="C486" t="s">
        <v>113</v>
      </c>
      <c r="D486" t="s">
        <v>88</v>
      </c>
      <c r="E486" t="s">
        <v>20</v>
      </c>
      <c r="F486" s="1">
        <v>3000</v>
      </c>
      <c r="G486" s="1">
        <v>125</v>
      </c>
      <c r="H486" s="1">
        <v>100</v>
      </c>
      <c r="I486" s="1">
        <v>25</v>
      </c>
      <c r="J486" s="2">
        <v>0.2</v>
      </c>
      <c r="K486" s="3">
        <f t="shared" si="32"/>
        <v>30</v>
      </c>
      <c r="L486" s="4"/>
      <c r="M486" s="1">
        <f t="shared" si="33"/>
        <v>0</v>
      </c>
      <c r="N486" s="1">
        <f>IF(Resorts_World[[#This Row],[Overlay]]="Yes",Resorts_World[[#This Row],[Guarantee]],Resorts_World[[#This Row],[Prize Pool Collected]])</f>
        <v>0</v>
      </c>
      <c r="O486" s="1">
        <f t="shared" si="34"/>
        <v>0</v>
      </c>
      <c r="P486" s="1">
        <f>IF(Resorts_World[[#This Row],[Overlay]]="Yes",Resorts_World[[#This Row],[Guarantee]]-Resorts_World[[#This Row],[Prize Pool Collected]],0)</f>
        <v>0</v>
      </c>
      <c r="Q486" t="str">
        <f t="shared" si="35"/>
        <v/>
      </c>
    </row>
    <row r="487" spans="1:17" x14ac:dyDescent="0.25">
      <c r="A487" s="5">
        <v>45112</v>
      </c>
      <c r="B487" t="s">
        <v>89</v>
      </c>
      <c r="C487" t="s">
        <v>113</v>
      </c>
      <c r="D487" t="s">
        <v>92</v>
      </c>
      <c r="E487" t="s">
        <v>20</v>
      </c>
      <c r="F487" s="1">
        <v>40000</v>
      </c>
      <c r="G487" s="1">
        <v>400</v>
      </c>
      <c r="H487" s="1">
        <v>330</v>
      </c>
      <c r="I487" s="1">
        <v>70</v>
      </c>
      <c r="J487" s="2">
        <v>0.17499999999999999</v>
      </c>
      <c r="K487" s="3">
        <f t="shared" si="32"/>
        <v>121.21212121212122</v>
      </c>
      <c r="L487" s="4">
        <v>252</v>
      </c>
      <c r="M487" s="1">
        <f t="shared" si="33"/>
        <v>83160</v>
      </c>
      <c r="N487" s="1">
        <f>IF(Resorts_World[[#This Row],[Overlay]]="Yes",Resorts_World[[#This Row],[Guarantee]],Resorts_World[[#This Row],[Prize Pool Collected]])</f>
        <v>83160</v>
      </c>
      <c r="O487" s="1">
        <f t="shared" si="34"/>
        <v>17640</v>
      </c>
      <c r="P487" s="1">
        <f>IF(Resorts_World[[#This Row],[Overlay]]="Yes",Resorts_World[[#This Row],[Guarantee]]-Resorts_World[[#This Row],[Prize Pool Collected]],0)</f>
        <v>0</v>
      </c>
      <c r="Q487" t="str">
        <f t="shared" si="35"/>
        <v>No</v>
      </c>
    </row>
    <row r="488" spans="1:17" x14ac:dyDescent="0.25">
      <c r="A488" s="5">
        <v>45112</v>
      </c>
      <c r="B488" t="s">
        <v>89</v>
      </c>
      <c r="C488" t="s">
        <v>113</v>
      </c>
      <c r="D488" t="s">
        <v>92</v>
      </c>
      <c r="E488" t="s">
        <v>20</v>
      </c>
      <c r="F488" s="1">
        <v>15000</v>
      </c>
      <c r="G488" s="1">
        <v>300</v>
      </c>
      <c r="H488" s="1">
        <v>240</v>
      </c>
      <c r="I488" s="1">
        <v>60</v>
      </c>
      <c r="J488" s="2">
        <v>0.2</v>
      </c>
      <c r="K488" s="3">
        <f t="shared" si="32"/>
        <v>62.5</v>
      </c>
      <c r="L488" s="4">
        <v>114</v>
      </c>
      <c r="M488" s="1">
        <f t="shared" si="33"/>
        <v>27360</v>
      </c>
      <c r="N488" s="1">
        <f>IF(Resorts_World[[#This Row],[Overlay]]="Yes",Resorts_World[[#This Row],[Guarantee]],Resorts_World[[#This Row],[Prize Pool Collected]])</f>
        <v>27360</v>
      </c>
      <c r="O488" s="1">
        <f t="shared" si="34"/>
        <v>6840</v>
      </c>
      <c r="P488" s="1">
        <f>IF(Resorts_World[[#This Row],[Overlay]]="Yes",Resorts_World[[#This Row],[Guarantee]]-Resorts_World[[#This Row],[Prize Pool Collected]],0)</f>
        <v>0</v>
      </c>
      <c r="Q488" t="str">
        <f t="shared" si="35"/>
        <v>No</v>
      </c>
    </row>
    <row r="489" spans="1:17" x14ac:dyDescent="0.25">
      <c r="A489" s="5">
        <v>45112</v>
      </c>
      <c r="B489" t="s">
        <v>89</v>
      </c>
      <c r="C489" t="s">
        <v>113</v>
      </c>
      <c r="D489" t="s">
        <v>88</v>
      </c>
      <c r="E489" t="s">
        <v>20</v>
      </c>
      <c r="F489" s="1">
        <v>3000</v>
      </c>
      <c r="G489" s="1">
        <v>125</v>
      </c>
      <c r="H489" s="1">
        <v>100</v>
      </c>
      <c r="I489" s="1">
        <v>25</v>
      </c>
      <c r="J489" s="2">
        <v>0.2</v>
      </c>
      <c r="K489" s="3">
        <f t="shared" si="32"/>
        <v>30</v>
      </c>
      <c r="L489" s="4"/>
      <c r="M489" s="1">
        <f t="shared" si="33"/>
        <v>0</v>
      </c>
      <c r="N489" s="1">
        <f>IF(Resorts_World[[#This Row],[Overlay]]="Yes",Resorts_World[[#This Row],[Guarantee]],Resorts_World[[#This Row],[Prize Pool Collected]])</f>
        <v>0</v>
      </c>
      <c r="O489" s="1">
        <f t="shared" si="34"/>
        <v>0</v>
      </c>
      <c r="P489" s="1">
        <f>IF(Resorts_World[[#This Row],[Overlay]]="Yes",Resorts_World[[#This Row],[Guarantee]]-Resorts_World[[#This Row],[Prize Pool Collected]],0)</f>
        <v>0</v>
      </c>
      <c r="Q489" t="str">
        <f t="shared" si="35"/>
        <v/>
      </c>
    </row>
    <row r="490" spans="1:17" x14ac:dyDescent="0.25">
      <c r="A490" s="5">
        <v>45113</v>
      </c>
      <c r="B490" t="s">
        <v>89</v>
      </c>
      <c r="C490" t="s">
        <v>113</v>
      </c>
      <c r="D490" t="s">
        <v>122</v>
      </c>
      <c r="E490" t="s">
        <v>84</v>
      </c>
      <c r="F490" s="1">
        <v>1000000</v>
      </c>
      <c r="G490" s="1">
        <v>1600</v>
      </c>
      <c r="H490" s="1">
        <v>1520</v>
      </c>
      <c r="I490" s="1">
        <v>180</v>
      </c>
      <c r="J490" s="2">
        <v>0.113</v>
      </c>
      <c r="K490" s="3">
        <f t="shared" si="32"/>
        <v>657.89473684210532</v>
      </c>
      <c r="L490" s="4">
        <v>1036</v>
      </c>
      <c r="M490" s="1">
        <f t="shared" si="33"/>
        <v>1574720</v>
      </c>
      <c r="N490" s="1">
        <f>IF(Resorts_World[[#This Row],[Overlay]]="Yes",Resorts_World[[#This Row],[Guarantee]],Resorts_World[[#This Row],[Prize Pool Collected]])</f>
        <v>1574720</v>
      </c>
      <c r="O490" s="1">
        <f t="shared" si="34"/>
        <v>186480</v>
      </c>
      <c r="P490" s="1">
        <f>IF(Resorts_World[[#This Row],[Overlay]]="Yes",Resorts_World[[#This Row],[Guarantee]]-Resorts_World[[#This Row],[Prize Pool Collected]],0)</f>
        <v>0</v>
      </c>
      <c r="Q490" t="str">
        <f t="shared" si="35"/>
        <v>No</v>
      </c>
    </row>
    <row r="491" spans="1:17" x14ac:dyDescent="0.25">
      <c r="A491" s="5">
        <v>45113</v>
      </c>
      <c r="B491" t="s">
        <v>89</v>
      </c>
      <c r="C491" t="s">
        <v>113</v>
      </c>
      <c r="D491" t="s">
        <v>88</v>
      </c>
      <c r="E491" t="s">
        <v>20</v>
      </c>
      <c r="F491" s="1">
        <v>3000</v>
      </c>
      <c r="G491" s="1">
        <v>125</v>
      </c>
      <c r="H491" s="1">
        <v>100</v>
      </c>
      <c r="I491" s="1">
        <v>25</v>
      </c>
      <c r="J491" s="2">
        <v>0.2</v>
      </c>
      <c r="K491" s="3">
        <f t="shared" si="32"/>
        <v>30</v>
      </c>
      <c r="L491" s="4"/>
      <c r="M491" s="1">
        <f t="shared" si="33"/>
        <v>0</v>
      </c>
      <c r="N491" s="1">
        <f>IF(Resorts_World[[#This Row],[Overlay]]="Yes",Resorts_World[[#This Row],[Guarantee]],Resorts_World[[#This Row],[Prize Pool Collected]])</f>
        <v>0</v>
      </c>
      <c r="O491" s="1">
        <f t="shared" si="34"/>
        <v>0</v>
      </c>
      <c r="P491" s="1">
        <f>IF(Resorts_World[[#This Row],[Overlay]]="Yes",Resorts_World[[#This Row],[Guarantee]]-Resorts_World[[#This Row],[Prize Pool Collected]],0)</f>
        <v>0</v>
      </c>
      <c r="Q491" t="str">
        <f t="shared" si="35"/>
        <v/>
      </c>
    </row>
    <row r="492" spans="1:17" x14ac:dyDescent="0.25">
      <c r="A492" s="5">
        <v>45114</v>
      </c>
      <c r="B492" t="s">
        <v>89</v>
      </c>
      <c r="C492" t="s">
        <v>113</v>
      </c>
      <c r="D492" t="s">
        <v>88</v>
      </c>
      <c r="E492" t="s">
        <v>20</v>
      </c>
      <c r="F492" s="1">
        <v>3000</v>
      </c>
      <c r="G492" s="1">
        <v>125</v>
      </c>
      <c r="H492" s="1">
        <v>100</v>
      </c>
      <c r="I492" s="1">
        <v>25</v>
      </c>
      <c r="J492" s="2">
        <v>0.2</v>
      </c>
      <c r="K492" s="3">
        <f t="shared" ref="K492:K555" si="36">F492/H492</f>
        <v>30</v>
      </c>
      <c r="L492" s="4"/>
      <c r="M492" s="1">
        <f t="shared" ref="M492:M555" si="37">L492*H492</f>
        <v>0</v>
      </c>
      <c r="N492" s="1">
        <f>IF(Resorts_World[[#This Row],[Overlay]]="Yes",Resorts_World[[#This Row],[Guarantee]],Resorts_World[[#This Row],[Prize Pool Collected]])</f>
        <v>0</v>
      </c>
      <c r="O492" s="1">
        <f t="shared" ref="O492:O555" si="38">L492*I492</f>
        <v>0</v>
      </c>
      <c r="P492" s="1">
        <f>IF(Resorts_World[[#This Row],[Overlay]]="Yes",Resorts_World[[#This Row],[Guarantee]]-Resorts_World[[#This Row],[Prize Pool Collected]],0)</f>
        <v>0</v>
      </c>
      <c r="Q492" t="str">
        <f t="shared" ref="Q492:Q555" si="39">IF(ISBLANK(L492),"",IF(M492&gt;=F492,"No","Yes"))</f>
        <v/>
      </c>
    </row>
    <row r="493" spans="1:17" x14ac:dyDescent="0.25">
      <c r="A493" s="5">
        <v>45116</v>
      </c>
      <c r="B493" t="s">
        <v>89</v>
      </c>
      <c r="C493" t="s">
        <v>113</v>
      </c>
      <c r="D493" t="s">
        <v>88</v>
      </c>
      <c r="E493" t="s">
        <v>20</v>
      </c>
      <c r="F493" s="1">
        <v>3000</v>
      </c>
      <c r="G493" s="1">
        <v>125</v>
      </c>
      <c r="H493" s="1">
        <v>100</v>
      </c>
      <c r="I493" s="1">
        <v>25</v>
      </c>
      <c r="J493" s="2">
        <v>0.2</v>
      </c>
      <c r="K493" s="3">
        <f t="shared" si="36"/>
        <v>30</v>
      </c>
      <c r="L493" s="4"/>
      <c r="M493" s="1">
        <f t="shared" si="37"/>
        <v>0</v>
      </c>
      <c r="N493" s="1">
        <f>IF(Resorts_World[[#This Row],[Overlay]]="Yes",Resorts_World[[#This Row],[Guarantee]],Resorts_World[[#This Row],[Prize Pool Collected]])</f>
        <v>0</v>
      </c>
      <c r="O493" s="1">
        <f t="shared" si="38"/>
        <v>0</v>
      </c>
      <c r="P493" s="1">
        <f>IF(Resorts_World[[#This Row],[Overlay]]="Yes",Resorts_World[[#This Row],[Guarantee]]-Resorts_World[[#This Row],[Prize Pool Collected]],0)</f>
        <v>0</v>
      </c>
      <c r="Q493" t="str">
        <f t="shared" si="39"/>
        <v/>
      </c>
    </row>
    <row r="494" spans="1:17" x14ac:dyDescent="0.25">
      <c r="A494" s="5">
        <v>45117</v>
      </c>
      <c r="B494" t="s">
        <v>89</v>
      </c>
      <c r="C494" t="s">
        <v>113</v>
      </c>
      <c r="D494" t="s">
        <v>123</v>
      </c>
      <c r="E494" t="s">
        <v>84</v>
      </c>
      <c r="F494" s="1">
        <v>50000</v>
      </c>
      <c r="G494" s="1">
        <v>300</v>
      </c>
      <c r="H494" s="1">
        <v>240</v>
      </c>
      <c r="I494" s="1">
        <v>60</v>
      </c>
      <c r="J494" s="2">
        <v>0.2</v>
      </c>
      <c r="K494" s="3">
        <f t="shared" si="36"/>
        <v>208.33333333333334</v>
      </c>
      <c r="L494" s="4">
        <v>543</v>
      </c>
      <c r="M494" s="1">
        <f t="shared" si="37"/>
        <v>130320</v>
      </c>
      <c r="N494" s="1">
        <f>IF(Resorts_World[[#This Row],[Overlay]]="Yes",Resorts_World[[#This Row],[Guarantee]],Resorts_World[[#This Row],[Prize Pool Collected]])</f>
        <v>130320</v>
      </c>
      <c r="O494" s="1">
        <f t="shared" si="38"/>
        <v>32580</v>
      </c>
      <c r="P494" s="1">
        <f>IF(Resorts_World[[#This Row],[Overlay]]="Yes",Resorts_World[[#This Row],[Guarantee]]-Resorts_World[[#This Row],[Prize Pool Collected]],0)</f>
        <v>0</v>
      </c>
      <c r="Q494" t="str">
        <f t="shared" si="39"/>
        <v>No</v>
      </c>
    </row>
    <row r="495" spans="1:17" x14ac:dyDescent="0.25">
      <c r="A495" s="5">
        <v>45117</v>
      </c>
      <c r="B495" t="s">
        <v>89</v>
      </c>
      <c r="C495" t="s">
        <v>113</v>
      </c>
      <c r="D495" t="s">
        <v>88</v>
      </c>
      <c r="E495" t="s">
        <v>20</v>
      </c>
      <c r="F495" s="1">
        <v>3000</v>
      </c>
      <c r="G495" s="1">
        <v>125</v>
      </c>
      <c r="H495" s="1">
        <v>100</v>
      </c>
      <c r="I495" s="1">
        <v>25</v>
      </c>
      <c r="J495" s="2">
        <v>0.2</v>
      </c>
      <c r="K495" s="3">
        <f t="shared" si="36"/>
        <v>30</v>
      </c>
      <c r="L495" s="4"/>
      <c r="M495" s="1">
        <f t="shared" si="37"/>
        <v>0</v>
      </c>
      <c r="N495" s="1">
        <f>IF(Resorts_World[[#This Row],[Overlay]]="Yes",Resorts_World[[#This Row],[Guarantee]],Resorts_World[[#This Row],[Prize Pool Collected]])</f>
        <v>0</v>
      </c>
      <c r="O495" s="1">
        <f t="shared" si="38"/>
        <v>0</v>
      </c>
      <c r="P495" s="1">
        <f>IF(Resorts_World[[#This Row],[Overlay]]="Yes",Resorts_World[[#This Row],[Guarantee]]-Resorts_World[[#This Row],[Prize Pool Collected]],0)</f>
        <v>0</v>
      </c>
      <c r="Q495" t="str">
        <f t="shared" si="39"/>
        <v/>
      </c>
    </row>
    <row r="496" spans="1:17" x14ac:dyDescent="0.25">
      <c r="A496" s="5">
        <v>45118</v>
      </c>
      <c r="B496" t="s">
        <v>89</v>
      </c>
      <c r="C496" t="s">
        <v>113</v>
      </c>
      <c r="D496" t="s">
        <v>124</v>
      </c>
      <c r="E496" t="s">
        <v>20</v>
      </c>
      <c r="F496" s="1">
        <v>40000</v>
      </c>
      <c r="G496" s="1">
        <v>400</v>
      </c>
      <c r="H496" s="1">
        <v>330</v>
      </c>
      <c r="I496" s="1">
        <v>70</v>
      </c>
      <c r="J496" s="2">
        <v>0.17499999999999999</v>
      </c>
      <c r="K496" s="3">
        <f t="shared" si="36"/>
        <v>121.21212121212122</v>
      </c>
      <c r="L496" s="4">
        <v>97</v>
      </c>
      <c r="M496" s="1">
        <f t="shared" si="37"/>
        <v>32010</v>
      </c>
      <c r="N496" s="1">
        <f>IF(Resorts_World[[#This Row],[Overlay]]="Yes",Resorts_World[[#This Row],[Guarantee]],Resorts_World[[#This Row],[Prize Pool Collected]])</f>
        <v>40000</v>
      </c>
      <c r="O496" s="1">
        <f t="shared" si="38"/>
        <v>6790</v>
      </c>
      <c r="P496" s="1">
        <f>IF(Resorts_World[[#This Row],[Overlay]]="Yes",Resorts_World[[#This Row],[Guarantee]]-Resorts_World[[#This Row],[Prize Pool Collected]],0)</f>
        <v>7990</v>
      </c>
      <c r="Q496" t="str">
        <f t="shared" si="39"/>
        <v>Yes</v>
      </c>
    </row>
    <row r="497" spans="1:18" x14ac:dyDescent="0.25">
      <c r="A497" s="5">
        <v>45118</v>
      </c>
      <c r="B497" t="s">
        <v>89</v>
      </c>
      <c r="C497" t="s">
        <v>113</v>
      </c>
      <c r="D497" t="s">
        <v>92</v>
      </c>
      <c r="E497" t="s">
        <v>20</v>
      </c>
      <c r="F497" s="1">
        <v>15000</v>
      </c>
      <c r="G497" s="1">
        <v>300</v>
      </c>
      <c r="H497" s="1">
        <v>240</v>
      </c>
      <c r="I497" s="1">
        <v>60</v>
      </c>
      <c r="J497" s="2">
        <v>0.2</v>
      </c>
      <c r="K497" s="3">
        <f t="shared" si="36"/>
        <v>62.5</v>
      </c>
      <c r="L497" s="4">
        <v>75</v>
      </c>
      <c r="M497" s="1">
        <f t="shared" si="37"/>
        <v>18000</v>
      </c>
      <c r="N497" s="1">
        <f>IF(Resorts_World[[#This Row],[Overlay]]="Yes",Resorts_World[[#This Row],[Guarantee]],Resorts_World[[#This Row],[Prize Pool Collected]])</f>
        <v>18000</v>
      </c>
      <c r="O497" s="1">
        <f t="shared" si="38"/>
        <v>4500</v>
      </c>
      <c r="P497" s="1">
        <f>IF(Resorts_World[[#This Row],[Overlay]]="Yes",Resorts_World[[#This Row],[Guarantee]]-Resorts_World[[#This Row],[Prize Pool Collected]],0)</f>
        <v>0</v>
      </c>
      <c r="Q497" t="str">
        <f t="shared" si="39"/>
        <v>No</v>
      </c>
    </row>
    <row r="498" spans="1:18" x14ac:dyDescent="0.25">
      <c r="A498" s="5">
        <v>45118</v>
      </c>
      <c r="B498" t="s">
        <v>89</v>
      </c>
      <c r="C498" t="s">
        <v>113</v>
      </c>
      <c r="D498" t="s">
        <v>88</v>
      </c>
      <c r="E498" t="s">
        <v>20</v>
      </c>
      <c r="F498" s="1">
        <v>3000</v>
      </c>
      <c r="G498" s="1">
        <v>125</v>
      </c>
      <c r="H498" s="1">
        <v>100</v>
      </c>
      <c r="I498" s="1">
        <v>25</v>
      </c>
      <c r="J498" s="2">
        <v>0.2</v>
      </c>
      <c r="K498" s="3">
        <f t="shared" si="36"/>
        <v>30</v>
      </c>
      <c r="L498" s="4"/>
      <c r="M498" s="1">
        <f t="shared" si="37"/>
        <v>0</v>
      </c>
      <c r="N498" s="1">
        <f>IF(Resorts_World[[#This Row],[Overlay]]="Yes",Resorts_World[[#This Row],[Guarantee]],Resorts_World[[#This Row],[Prize Pool Collected]])</f>
        <v>0</v>
      </c>
      <c r="O498" s="1">
        <f t="shared" si="38"/>
        <v>0</v>
      </c>
      <c r="P498" s="1">
        <f>IF(Resorts_World[[#This Row],[Overlay]]="Yes",Resorts_World[[#This Row],[Guarantee]]-Resorts_World[[#This Row],[Prize Pool Collected]],0)</f>
        <v>0</v>
      </c>
      <c r="Q498" t="str">
        <f t="shared" si="39"/>
        <v/>
      </c>
    </row>
    <row r="499" spans="1:18" x14ac:dyDescent="0.25">
      <c r="A499" s="5">
        <v>45438</v>
      </c>
      <c r="B499" t="s">
        <v>125</v>
      </c>
      <c r="C499" t="s">
        <v>126</v>
      </c>
      <c r="D499" t="s">
        <v>127</v>
      </c>
      <c r="E499" t="s">
        <v>20</v>
      </c>
      <c r="F499" s="1">
        <v>60000</v>
      </c>
      <c r="G499" s="1">
        <v>200</v>
      </c>
      <c r="H499" s="1">
        <v>148</v>
      </c>
      <c r="I499" s="1">
        <v>52</v>
      </c>
      <c r="J499" s="2">
        <v>0.26</v>
      </c>
      <c r="K499" s="3">
        <f t="shared" si="36"/>
        <v>405.40540540540542</v>
      </c>
      <c r="L499" s="4">
        <v>618</v>
      </c>
      <c r="M499" s="1">
        <f t="shared" si="37"/>
        <v>91464</v>
      </c>
      <c r="N499" s="1">
        <f>IF(Resorts_World[[#This Row],[Overlay]]="Yes",Resorts_World[[#This Row],[Guarantee]],Resorts_World[[#This Row],[Prize Pool Collected]])</f>
        <v>91464</v>
      </c>
      <c r="O499" s="1">
        <f t="shared" si="38"/>
        <v>32136</v>
      </c>
      <c r="P499" s="1">
        <f>IF(Resorts_World[[#This Row],[Overlay]]="Yes",Resorts_World[[#This Row],[Guarantee]]-Resorts_World[[#This Row],[Prize Pool Collected]],0)</f>
        <v>0</v>
      </c>
      <c r="Q499" t="str">
        <f t="shared" si="39"/>
        <v>No</v>
      </c>
    </row>
    <row r="500" spans="1:18" x14ac:dyDescent="0.25">
      <c r="A500" s="5">
        <v>45438</v>
      </c>
      <c r="B500" t="s">
        <v>125</v>
      </c>
      <c r="C500" t="s">
        <v>126</v>
      </c>
      <c r="D500" t="s">
        <v>128</v>
      </c>
      <c r="E500" t="s">
        <v>20</v>
      </c>
      <c r="F500" s="1">
        <v>20000</v>
      </c>
      <c r="G500" s="1">
        <v>200</v>
      </c>
      <c r="H500" s="1">
        <v>160</v>
      </c>
      <c r="I500" s="1">
        <v>40</v>
      </c>
      <c r="J500" s="2">
        <v>0.2</v>
      </c>
      <c r="K500" s="3">
        <f t="shared" si="36"/>
        <v>125</v>
      </c>
      <c r="L500" s="4">
        <v>114</v>
      </c>
      <c r="M500" s="1">
        <f t="shared" si="37"/>
        <v>18240</v>
      </c>
      <c r="N500" s="1">
        <f>IF(Resorts_World[[#This Row],[Overlay]]="Yes",Resorts_World[[#This Row],[Guarantee]],Resorts_World[[#This Row],[Prize Pool Collected]])</f>
        <v>20000</v>
      </c>
      <c r="O500" s="1">
        <f t="shared" si="38"/>
        <v>4560</v>
      </c>
      <c r="P500" s="1">
        <f>IF(Resorts_World[[#This Row],[Overlay]]="Yes",Resorts_World[[#This Row],[Guarantee]]-Resorts_World[[#This Row],[Prize Pool Collected]],0)</f>
        <v>1760</v>
      </c>
      <c r="Q500" t="str">
        <f t="shared" si="39"/>
        <v>Yes</v>
      </c>
    </row>
    <row r="501" spans="1:18" x14ac:dyDescent="0.25">
      <c r="A501" s="5">
        <v>45439</v>
      </c>
      <c r="B501" t="s">
        <v>125</v>
      </c>
      <c r="C501" t="s">
        <v>126</v>
      </c>
      <c r="D501" t="s">
        <v>129</v>
      </c>
      <c r="E501" t="s">
        <v>50</v>
      </c>
      <c r="F501" s="1">
        <v>50000</v>
      </c>
      <c r="G501" s="1">
        <v>600</v>
      </c>
      <c r="H501" s="1">
        <v>520</v>
      </c>
      <c r="I501" s="1">
        <v>80</v>
      </c>
      <c r="J501" s="2">
        <v>0.13333333333333333</v>
      </c>
      <c r="K501" s="3">
        <f t="shared" si="36"/>
        <v>96.15384615384616</v>
      </c>
      <c r="L501" s="4">
        <v>189</v>
      </c>
      <c r="M501" s="1">
        <f t="shared" si="37"/>
        <v>98280</v>
      </c>
      <c r="N501" s="1">
        <f>IF(Resorts_World[[#This Row],[Overlay]]="Yes",Resorts_World[[#This Row],[Guarantee]],Resorts_World[[#This Row],[Prize Pool Collected]])</f>
        <v>98280</v>
      </c>
      <c r="O501" s="1">
        <f t="shared" si="38"/>
        <v>15120</v>
      </c>
      <c r="P501" s="1">
        <f>IF(Resorts_World[[#This Row],[Overlay]]="Yes",Resorts_World[[#This Row],[Guarantee]]-Resorts_World[[#This Row],[Prize Pool Collected]],0)</f>
        <v>0</v>
      </c>
      <c r="Q501" t="str">
        <f t="shared" si="39"/>
        <v>No</v>
      </c>
    </row>
    <row r="502" spans="1:18" x14ac:dyDescent="0.25">
      <c r="A502" s="5">
        <v>45439</v>
      </c>
      <c r="B502" t="s">
        <v>125</v>
      </c>
      <c r="C502" t="s">
        <v>126</v>
      </c>
      <c r="D502" t="s">
        <v>130</v>
      </c>
      <c r="E502" t="s">
        <v>131</v>
      </c>
      <c r="F502" s="1">
        <v>1000</v>
      </c>
      <c r="G502" s="1">
        <v>120</v>
      </c>
      <c r="H502" s="1">
        <v>100</v>
      </c>
      <c r="I502" s="1">
        <v>20</v>
      </c>
      <c r="J502" s="2">
        <v>0.16666666666666666</v>
      </c>
      <c r="K502" s="3">
        <f t="shared" si="36"/>
        <v>10</v>
      </c>
      <c r="L502" s="4">
        <v>87</v>
      </c>
      <c r="M502" s="1">
        <f t="shared" si="37"/>
        <v>8700</v>
      </c>
      <c r="N502" s="1">
        <f>IF(Resorts_World[[#This Row],[Overlay]]="Yes",Resorts_World[[#This Row],[Guarantee]],Resorts_World[[#This Row],[Prize Pool Collected]])</f>
        <v>8700</v>
      </c>
      <c r="O502" s="1">
        <f t="shared" si="38"/>
        <v>1740</v>
      </c>
      <c r="P502" s="1">
        <f>IF(Resorts_World[[#This Row],[Overlay]]="Yes",Resorts_World[[#This Row],[Guarantee]]-Resorts_World[[#This Row],[Prize Pool Collected]],0)</f>
        <v>0</v>
      </c>
      <c r="Q502" t="str">
        <f t="shared" si="39"/>
        <v>No</v>
      </c>
    </row>
    <row r="503" spans="1:18" x14ac:dyDescent="0.25">
      <c r="A503" s="5">
        <v>45439</v>
      </c>
      <c r="B503" t="s">
        <v>125</v>
      </c>
      <c r="C503" t="s">
        <v>126</v>
      </c>
      <c r="D503" t="s">
        <v>128</v>
      </c>
      <c r="E503" t="s">
        <v>20</v>
      </c>
      <c r="F503" s="1">
        <v>20000</v>
      </c>
      <c r="G503" s="1">
        <v>200</v>
      </c>
      <c r="H503" s="1">
        <v>160</v>
      </c>
      <c r="I503" s="1">
        <v>40</v>
      </c>
      <c r="J503" s="2">
        <v>0.2</v>
      </c>
      <c r="K503" s="3">
        <f t="shared" si="36"/>
        <v>125</v>
      </c>
      <c r="L503" s="4">
        <v>235</v>
      </c>
      <c r="M503" s="1">
        <f t="shared" si="37"/>
        <v>37600</v>
      </c>
      <c r="N503" s="1">
        <f>IF(Resorts_World[[#This Row],[Overlay]]="Yes",Resorts_World[[#This Row],[Guarantee]],Resorts_World[[#This Row],[Prize Pool Collected]])</f>
        <v>37600</v>
      </c>
      <c r="O503" s="1">
        <f t="shared" si="38"/>
        <v>9400</v>
      </c>
      <c r="P503" s="1">
        <f>IF(Resorts_World[[#This Row],[Overlay]]="Yes",Resorts_World[[#This Row],[Guarantee]]-Resorts_World[[#This Row],[Prize Pool Collected]],0)</f>
        <v>0</v>
      </c>
      <c r="Q503" t="str">
        <f t="shared" si="39"/>
        <v>No</v>
      </c>
    </row>
    <row r="504" spans="1:18" x14ac:dyDescent="0.25">
      <c r="A504" s="5">
        <v>45440</v>
      </c>
      <c r="B504" t="s">
        <v>125</v>
      </c>
      <c r="C504" t="s">
        <v>126</v>
      </c>
      <c r="D504" t="s">
        <v>132</v>
      </c>
      <c r="E504" t="s">
        <v>20</v>
      </c>
      <c r="F504" s="1">
        <v>40000</v>
      </c>
      <c r="G504" s="1">
        <v>400</v>
      </c>
      <c r="H504" s="1">
        <v>340</v>
      </c>
      <c r="I504" s="1">
        <v>60</v>
      </c>
      <c r="J504" s="2">
        <v>0.15</v>
      </c>
      <c r="K504" s="3">
        <f t="shared" si="36"/>
        <v>117.64705882352941</v>
      </c>
      <c r="L504" s="4">
        <v>153</v>
      </c>
      <c r="M504" s="1">
        <f t="shared" si="37"/>
        <v>52020</v>
      </c>
      <c r="N504" s="1">
        <f>IF(Resorts_World[[#This Row],[Overlay]]="Yes",Resorts_World[[#This Row],[Guarantee]],Resorts_World[[#This Row],[Prize Pool Collected]])</f>
        <v>52020</v>
      </c>
      <c r="O504" s="1">
        <f t="shared" si="38"/>
        <v>9180</v>
      </c>
      <c r="P504" s="1">
        <f>IF(Resorts_World[[#This Row],[Overlay]]="Yes",Resorts_World[[#This Row],[Guarantee]]-Resorts_World[[#This Row],[Prize Pool Collected]],0)</f>
        <v>0</v>
      </c>
      <c r="Q504" t="str">
        <f t="shared" si="39"/>
        <v>No</v>
      </c>
    </row>
    <row r="505" spans="1:18" x14ac:dyDescent="0.25">
      <c r="A505" s="5">
        <v>45474</v>
      </c>
      <c r="B505" t="s">
        <v>52</v>
      </c>
      <c r="C505" t="s">
        <v>53</v>
      </c>
      <c r="D505" t="s">
        <v>41</v>
      </c>
      <c r="E505" t="s">
        <v>42</v>
      </c>
      <c r="F505" s="1">
        <v>25000</v>
      </c>
      <c r="G505" s="1">
        <v>340</v>
      </c>
      <c r="H505" s="1">
        <v>280</v>
      </c>
      <c r="I505" s="1">
        <v>60</v>
      </c>
      <c r="J505" s="2">
        <v>0.17699999999999999</v>
      </c>
      <c r="K505" s="3">
        <f t="shared" si="36"/>
        <v>89.285714285714292</v>
      </c>
      <c r="L505" s="4">
        <v>104</v>
      </c>
      <c r="M505" s="1">
        <f t="shared" si="37"/>
        <v>29120</v>
      </c>
      <c r="N505" s="1">
        <f>IF(Resorts_World[[#This Row],[Overlay]]="Yes",Resorts_World[[#This Row],[Guarantee]],Resorts_World[[#This Row],[Prize Pool Collected]])</f>
        <v>29120</v>
      </c>
      <c r="O505" s="1">
        <f t="shared" si="38"/>
        <v>6240</v>
      </c>
      <c r="P505" s="1">
        <f>IF(Resorts_World[[#This Row],[Overlay]]="Yes",Resorts_World[[#This Row],[Guarantee]]-Resorts_World[[#This Row],[Prize Pool Collected]],0)</f>
        <v>0</v>
      </c>
      <c r="Q505" t="str">
        <f t="shared" si="39"/>
        <v>No</v>
      </c>
    </row>
    <row r="506" spans="1:18" x14ac:dyDescent="0.25">
      <c r="A506" s="5">
        <v>45440</v>
      </c>
      <c r="B506" t="s">
        <v>125</v>
      </c>
      <c r="C506" t="s">
        <v>126</v>
      </c>
      <c r="D506" t="s">
        <v>128</v>
      </c>
      <c r="E506" t="s">
        <v>20</v>
      </c>
      <c r="F506" s="1">
        <v>20000</v>
      </c>
      <c r="G506" s="1">
        <v>200</v>
      </c>
      <c r="H506" s="1">
        <v>160</v>
      </c>
      <c r="I506" s="1">
        <v>40</v>
      </c>
      <c r="J506" s="2">
        <v>0.2</v>
      </c>
      <c r="K506" s="3">
        <f t="shared" si="36"/>
        <v>125</v>
      </c>
      <c r="L506" s="4">
        <v>126</v>
      </c>
      <c r="M506" s="1">
        <f t="shared" si="37"/>
        <v>20160</v>
      </c>
      <c r="N506" s="1">
        <f>IF(Resorts_World[[#This Row],[Overlay]]="Yes",Resorts_World[[#This Row],[Guarantee]],Resorts_World[[#This Row],[Prize Pool Collected]])</f>
        <v>20160</v>
      </c>
      <c r="O506" s="1">
        <f t="shared" si="38"/>
        <v>5040</v>
      </c>
      <c r="P506" s="1">
        <f>IF(Resorts_World[[#This Row],[Overlay]]="Yes",Resorts_World[[#This Row],[Guarantee]]-Resorts_World[[#This Row],[Prize Pool Collected]],0)</f>
        <v>0</v>
      </c>
      <c r="Q506" t="str">
        <f t="shared" si="39"/>
        <v>No</v>
      </c>
    </row>
    <row r="507" spans="1:18" x14ac:dyDescent="0.25">
      <c r="A507" s="6">
        <v>45466</v>
      </c>
      <c r="B507" s="7" t="s">
        <v>52</v>
      </c>
      <c r="C507" s="7" t="s">
        <v>53</v>
      </c>
      <c r="D507" s="7" t="s">
        <v>41</v>
      </c>
      <c r="E507" s="7" t="s">
        <v>42</v>
      </c>
      <c r="F507" s="8">
        <v>20000</v>
      </c>
      <c r="G507" s="8">
        <v>340</v>
      </c>
      <c r="H507" s="8">
        <v>280</v>
      </c>
      <c r="I507" s="8">
        <v>60</v>
      </c>
      <c r="J507" s="9">
        <v>0.17699999999999999</v>
      </c>
      <c r="K507" s="10">
        <f t="shared" si="36"/>
        <v>71.428571428571431</v>
      </c>
      <c r="L507" s="11">
        <v>164</v>
      </c>
      <c r="M507" s="8">
        <f t="shared" si="37"/>
        <v>45920</v>
      </c>
      <c r="N507" s="8">
        <f>IF(Resorts_World[[#This Row],[Overlay]]="Yes",Resorts_World[[#This Row],[Guarantee]],Resorts_World[[#This Row],[Prize Pool Collected]])</f>
        <v>45920</v>
      </c>
      <c r="O507" s="8">
        <f t="shared" si="38"/>
        <v>9840</v>
      </c>
      <c r="P507" s="8">
        <f>IF(Resorts_World[[#This Row],[Overlay]]="Yes",Resorts_World[[#This Row],[Guarantee]]-Resorts_World[[#This Row],[Prize Pool Collected]],0)</f>
        <v>0</v>
      </c>
      <c r="Q507" s="7" t="str">
        <f t="shared" si="39"/>
        <v>No</v>
      </c>
      <c r="R507" s="24">
        <v>7</v>
      </c>
    </row>
    <row r="508" spans="1:18" x14ac:dyDescent="0.25">
      <c r="A508" s="5">
        <v>45446</v>
      </c>
      <c r="B508" t="s">
        <v>52</v>
      </c>
      <c r="C508" t="s">
        <v>53</v>
      </c>
      <c r="D508" t="s">
        <v>41</v>
      </c>
      <c r="E508" t="s">
        <v>42</v>
      </c>
      <c r="F508" s="1">
        <v>25000</v>
      </c>
      <c r="G508" s="12">
        <v>340</v>
      </c>
      <c r="H508" s="1">
        <v>280</v>
      </c>
      <c r="I508" s="1">
        <v>60</v>
      </c>
      <c r="J508" s="2">
        <v>0.17699999999999999</v>
      </c>
      <c r="K508" s="3">
        <f t="shared" si="36"/>
        <v>89.285714285714292</v>
      </c>
      <c r="L508" s="4">
        <v>197</v>
      </c>
      <c r="M508" s="1">
        <f t="shared" si="37"/>
        <v>55160</v>
      </c>
      <c r="N508" s="1">
        <f>IF(Resorts_World[[#This Row],[Overlay]]="Yes",Resorts_World[[#This Row],[Guarantee]],Resorts_World[[#This Row],[Prize Pool Collected]])</f>
        <v>55160</v>
      </c>
      <c r="O508" s="1">
        <f t="shared" si="38"/>
        <v>11820</v>
      </c>
      <c r="P508" s="1">
        <f>IF(Resorts_World[[#This Row],[Overlay]]="Yes",Resorts_World[[#This Row],[Guarantee]]-Resorts_World[[#This Row],[Prize Pool Collected]],0)</f>
        <v>0</v>
      </c>
      <c r="Q508" t="str">
        <f t="shared" si="39"/>
        <v>No</v>
      </c>
    </row>
    <row r="509" spans="1:18" x14ac:dyDescent="0.25">
      <c r="A509" s="5">
        <v>45441</v>
      </c>
      <c r="B509" t="s">
        <v>125</v>
      </c>
      <c r="C509" t="s">
        <v>126</v>
      </c>
      <c r="D509" t="s">
        <v>128</v>
      </c>
      <c r="E509" t="s">
        <v>20</v>
      </c>
      <c r="F509" s="1">
        <v>20000</v>
      </c>
      <c r="G509" s="1">
        <v>200</v>
      </c>
      <c r="H509" s="1">
        <v>160</v>
      </c>
      <c r="I509" s="1">
        <v>40</v>
      </c>
      <c r="J509" s="2">
        <v>0.2</v>
      </c>
      <c r="K509" s="3">
        <f t="shared" si="36"/>
        <v>125</v>
      </c>
      <c r="L509" s="4">
        <v>132</v>
      </c>
      <c r="M509" s="1">
        <f t="shared" si="37"/>
        <v>21120</v>
      </c>
      <c r="N509" s="1">
        <f>IF(Resorts_World[[#This Row],[Overlay]]="Yes",Resorts_World[[#This Row],[Guarantee]],Resorts_World[[#This Row],[Prize Pool Collected]])</f>
        <v>21120</v>
      </c>
      <c r="O509" s="1">
        <f t="shared" si="38"/>
        <v>5280</v>
      </c>
      <c r="P509" s="1">
        <f>IF(Resorts_World[[#This Row],[Overlay]]="Yes",Resorts_World[[#This Row],[Guarantee]]-Resorts_World[[#This Row],[Prize Pool Collected]],0)</f>
        <v>0</v>
      </c>
      <c r="Q509" t="str">
        <f t="shared" si="39"/>
        <v>No</v>
      </c>
    </row>
    <row r="510" spans="1:18" x14ac:dyDescent="0.25">
      <c r="A510" s="5">
        <v>45442</v>
      </c>
      <c r="B510" t="s">
        <v>125</v>
      </c>
      <c r="C510" t="s">
        <v>126</v>
      </c>
      <c r="D510" t="s">
        <v>135</v>
      </c>
      <c r="E510" t="s">
        <v>20</v>
      </c>
      <c r="F510" s="1">
        <v>30000</v>
      </c>
      <c r="G510" s="1">
        <v>300</v>
      </c>
      <c r="H510" s="1">
        <v>255</v>
      </c>
      <c r="I510" s="1">
        <v>45</v>
      </c>
      <c r="J510" s="2">
        <v>0.15</v>
      </c>
      <c r="K510" s="3">
        <f t="shared" si="36"/>
        <v>117.64705882352941</v>
      </c>
      <c r="L510" s="4">
        <v>160</v>
      </c>
      <c r="M510" s="1">
        <f t="shared" si="37"/>
        <v>40800</v>
      </c>
      <c r="N510" s="1">
        <f>IF(Resorts_World[[#This Row],[Overlay]]="Yes",Resorts_World[[#This Row],[Guarantee]],Resorts_World[[#This Row],[Prize Pool Collected]])</f>
        <v>40800</v>
      </c>
      <c r="O510" s="1">
        <f t="shared" si="38"/>
        <v>7200</v>
      </c>
      <c r="P510" s="1">
        <f>IF(Resorts_World[[#This Row],[Overlay]]="Yes",Resorts_World[[#This Row],[Guarantee]]-Resorts_World[[#This Row],[Prize Pool Collected]],0)</f>
        <v>0</v>
      </c>
      <c r="Q510" t="str">
        <f t="shared" si="39"/>
        <v>No</v>
      </c>
    </row>
    <row r="511" spans="1:18" x14ac:dyDescent="0.25">
      <c r="A511" s="5">
        <v>45442</v>
      </c>
      <c r="B511" t="s">
        <v>125</v>
      </c>
      <c r="C511" t="s">
        <v>126</v>
      </c>
      <c r="D511" t="s">
        <v>128</v>
      </c>
      <c r="E511" t="s">
        <v>20</v>
      </c>
      <c r="F511" s="1">
        <v>20000</v>
      </c>
      <c r="G511" s="1">
        <v>200</v>
      </c>
      <c r="H511" s="1">
        <v>160</v>
      </c>
      <c r="I511" s="1">
        <v>40</v>
      </c>
      <c r="J511" s="2">
        <v>0.2</v>
      </c>
      <c r="K511" s="3">
        <f t="shared" si="36"/>
        <v>125</v>
      </c>
      <c r="L511" s="4">
        <v>170</v>
      </c>
      <c r="M511" s="1">
        <f t="shared" si="37"/>
        <v>27200</v>
      </c>
      <c r="N511" s="1">
        <f>IF(Resorts_World[[#This Row],[Overlay]]="Yes",Resorts_World[[#This Row],[Guarantee]],Resorts_World[[#This Row],[Prize Pool Collected]])</f>
        <v>27200</v>
      </c>
      <c r="O511" s="1">
        <f t="shared" si="38"/>
        <v>6800</v>
      </c>
      <c r="P511" s="1">
        <f>IF(Resorts_World[[#This Row],[Overlay]]="Yes",Resorts_World[[#This Row],[Guarantee]]-Resorts_World[[#This Row],[Prize Pool Collected]],0)</f>
        <v>0</v>
      </c>
      <c r="Q511" t="str">
        <f t="shared" si="39"/>
        <v>No</v>
      </c>
    </row>
    <row r="512" spans="1:18" x14ac:dyDescent="0.25">
      <c r="A512" s="5">
        <v>45463</v>
      </c>
      <c r="B512" t="s">
        <v>125</v>
      </c>
      <c r="C512" t="s">
        <v>126</v>
      </c>
      <c r="D512" t="s">
        <v>148</v>
      </c>
      <c r="E512" t="s">
        <v>42</v>
      </c>
      <c r="F512" s="1">
        <v>30000</v>
      </c>
      <c r="G512" s="1">
        <v>400</v>
      </c>
      <c r="H512" s="1">
        <v>340</v>
      </c>
      <c r="I512" s="1">
        <v>60</v>
      </c>
      <c r="J512" s="2">
        <v>0.15</v>
      </c>
      <c r="K512" s="3">
        <f t="shared" si="36"/>
        <v>88.235294117647058</v>
      </c>
      <c r="L512" s="4">
        <v>202</v>
      </c>
      <c r="M512" s="1">
        <f t="shared" si="37"/>
        <v>68680</v>
      </c>
      <c r="N512" s="1">
        <f>IF(Resorts_World[[#This Row],[Overlay]]="Yes",Resorts_World[[#This Row],[Guarantee]],Resorts_World[[#This Row],[Prize Pool Collected]])</f>
        <v>68680</v>
      </c>
      <c r="O512" s="1">
        <f t="shared" si="38"/>
        <v>12120</v>
      </c>
      <c r="P512" s="1">
        <f>IF(Resorts_World[[#This Row],[Overlay]]="Yes",Resorts_World[[#This Row],[Guarantee]]-Resorts_World[[#This Row],[Prize Pool Collected]],0)</f>
        <v>0</v>
      </c>
      <c r="Q512" t="str">
        <f t="shared" si="39"/>
        <v>No</v>
      </c>
    </row>
    <row r="513" spans="1:17" x14ac:dyDescent="0.25">
      <c r="A513" s="5">
        <v>45443</v>
      </c>
      <c r="B513" t="s">
        <v>125</v>
      </c>
      <c r="C513" t="s">
        <v>126</v>
      </c>
      <c r="D513" t="s">
        <v>137</v>
      </c>
      <c r="E513" t="s">
        <v>131</v>
      </c>
      <c r="F513" s="1">
        <v>2000</v>
      </c>
      <c r="G513" s="1">
        <v>230</v>
      </c>
      <c r="H513" s="1">
        <v>200</v>
      </c>
      <c r="I513" s="1">
        <v>30</v>
      </c>
      <c r="J513" s="2">
        <v>0.13043478260869565</v>
      </c>
      <c r="K513" s="3">
        <f t="shared" si="36"/>
        <v>10</v>
      </c>
      <c r="L513" s="4">
        <v>53</v>
      </c>
      <c r="M513" s="1">
        <f t="shared" si="37"/>
        <v>10600</v>
      </c>
      <c r="N513" s="1">
        <f>IF(Resorts_World[[#This Row],[Overlay]]="Yes",Resorts_World[[#This Row],[Guarantee]],Resorts_World[[#This Row],[Prize Pool Collected]])</f>
        <v>10600</v>
      </c>
      <c r="O513" s="1">
        <f t="shared" si="38"/>
        <v>1590</v>
      </c>
      <c r="P513" s="1">
        <f>IF(Resorts_World[[#This Row],[Overlay]]="Yes",Resorts_World[[#This Row],[Guarantee]]-Resorts_World[[#This Row],[Prize Pool Collected]],0)</f>
        <v>0</v>
      </c>
      <c r="Q513" t="str">
        <f t="shared" si="39"/>
        <v>No</v>
      </c>
    </row>
    <row r="514" spans="1:17" x14ac:dyDescent="0.25">
      <c r="A514" s="5">
        <v>45443</v>
      </c>
      <c r="B514" t="s">
        <v>125</v>
      </c>
      <c r="C514" t="s">
        <v>126</v>
      </c>
      <c r="D514" t="s">
        <v>128</v>
      </c>
      <c r="E514" t="s">
        <v>20</v>
      </c>
      <c r="F514" s="1">
        <v>20000</v>
      </c>
      <c r="G514" s="1">
        <v>200</v>
      </c>
      <c r="H514" s="1">
        <v>160</v>
      </c>
      <c r="I514" s="1">
        <v>40</v>
      </c>
      <c r="J514" s="2">
        <v>0.2</v>
      </c>
      <c r="K514" s="3">
        <f t="shared" si="36"/>
        <v>125</v>
      </c>
      <c r="L514" s="4">
        <v>209</v>
      </c>
      <c r="M514" s="1">
        <f t="shared" si="37"/>
        <v>33440</v>
      </c>
      <c r="N514" s="1">
        <f>IF(Resorts_World[[#This Row],[Overlay]]="Yes",Resorts_World[[#This Row],[Guarantee]],Resorts_World[[#This Row],[Prize Pool Collected]])</f>
        <v>33440</v>
      </c>
      <c r="O514" s="1">
        <f t="shared" si="38"/>
        <v>8360</v>
      </c>
      <c r="P514" s="1">
        <f>IF(Resorts_World[[#This Row],[Overlay]]="Yes",Resorts_World[[#This Row],[Guarantee]]-Resorts_World[[#This Row],[Prize Pool Collected]],0)</f>
        <v>0</v>
      </c>
      <c r="Q514" t="str">
        <f t="shared" si="39"/>
        <v>No</v>
      </c>
    </row>
    <row r="515" spans="1:17" x14ac:dyDescent="0.25">
      <c r="A515" s="5">
        <v>45444</v>
      </c>
      <c r="B515" t="s">
        <v>125</v>
      </c>
      <c r="C515" t="s">
        <v>126</v>
      </c>
      <c r="D515" t="s">
        <v>132</v>
      </c>
      <c r="E515" t="s">
        <v>20</v>
      </c>
      <c r="F515" s="1">
        <v>40000</v>
      </c>
      <c r="G515" s="1">
        <v>400</v>
      </c>
      <c r="H515" s="1">
        <v>340</v>
      </c>
      <c r="I515" s="1">
        <v>60</v>
      </c>
      <c r="J515" s="2">
        <v>0.15</v>
      </c>
      <c r="K515" s="3">
        <f t="shared" si="36"/>
        <v>117.64705882352941</v>
      </c>
      <c r="L515" s="4">
        <v>148</v>
      </c>
      <c r="M515" s="1">
        <f t="shared" si="37"/>
        <v>50320</v>
      </c>
      <c r="N515" s="1">
        <f>IF(Resorts_World[[#This Row],[Overlay]]="Yes",Resorts_World[[#This Row],[Guarantee]],Resorts_World[[#This Row],[Prize Pool Collected]])</f>
        <v>50320</v>
      </c>
      <c r="O515" s="1">
        <f t="shared" si="38"/>
        <v>8880</v>
      </c>
      <c r="P515" s="1">
        <f>IF(Resorts_World[[#This Row],[Overlay]]="Yes",Resorts_World[[#This Row],[Guarantee]]-Resorts_World[[#This Row],[Prize Pool Collected]],0)</f>
        <v>0</v>
      </c>
      <c r="Q515" t="str">
        <f t="shared" si="39"/>
        <v>No</v>
      </c>
    </row>
    <row r="516" spans="1:17" x14ac:dyDescent="0.25">
      <c r="A516" s="5">
        <v>45444</v>
      </c>
      <c r="B516" t="s">
        <v>125</v>
      </c>
      <c r="C516" t="s">
        <v>126</v>
      </c>
      <c r="D516" t="s">
        <v>138</v>
      </c>
      <c r="E516" t="s">
        <v>61</v>
      </c>
      <c r="F516" s="1">
        <v>10000</v>
      </c>
      <c r="G516" s="1">
        <v>240</v>
      </c>
      <c r="H516" s="1">
        <v>200</v>
      </c>
      <c r="I516" s="1">
        <v>40</v>
      </c>
      <c r="J516" s="2">
        <v>0.16666666666666666</v>
      </c>
      <c r="K516" s="3">
        <f t="shared" si="36"/>
        <v>50</v>
      </c>
      <c r="L516" s="4">
        <v>176</v>
      </c>
      <c r="M516" s="1">
        <f t="shared" si="37"/>
        <v>35200</v>
      </c>
      <c r="N516" s="1">
        <f>IF(Resorts_World[[#This Row],[Overlay]]="Yes",Resorts_World[[#This Row],[Guarantee]],Resorts_World[[#This Row],[Prize Pool Collected]])</f>
        <v>35200</v>
      </c>
      <c r="O516" s="1">
        <f t="shared" si="38"/>
        <v>7040</v>
      </c>
      <c r="P516" s="1">
        <f>IF(Resorts_World[[#This Row],[Overlay]]="Yes",Resorts_World[[#This Row],[Guarantee]]-Resorts_World[[#This Row],[Prize Pool Collected]],0)</f>
        <v>0</v>
      </c>
      <c r="Q516" t="str">
        <f t="shared" si="39"/>
        <v>No</v>
      </c>
    </row>
    <row r="517" spans="1:17" x14ac:dyDescent="0.25">
      <c r="A517" s="5">
        <v>45444</v>
      </c>
      <c r="B517" t="s">
        <v>125</v>
      </c>
      <c r="C517" t="s">
        <v>126</v>
      </c>
      <c r="D517" t="s">
        <v>128</v>
      </c>
      <c r="E517" t="s">
        <v>20</v>
      </c>
      <c r="F517" s="1">
        <v>20000</v>
      </c>
      <c r="G517" s="1">
        <v>200</v>
      </c>
      <c r="H517" s="1">
        <v>160</v>
      </c>
      <c r="I517" s="1">
        <v>40</v>
      </c>
      <c r="J517" s="2">
        <v>0.2</v>
      </c>
      <c r="K517" s="3">
        <f t="shared" si="36"/>
        <v>125</v>
      </c>
      <c r="L517" s="4">
        <v>173</v>
      </c>
      <c r="M517" s="1">
        <f t="shared" si="37"/>
        <v>27680</v>
      </c>
      <c r="N517" s="1">
        <f>IF(Resorts_World[[#This Row],[Overlay]]="Yes",Resorts_World[[#This Row],[Guarantee]],Resorts_World[[#This Row],[Prize Pool Collected]])</f>
        <v>27680</v>
      </c>
      <c r="O517" s="1">
        <f t="shared" si="38"/>
        <v>6920</v>
      </c>
      <c r="P517" s="1">
        <f>IF(Resorts_World[[#This Row],[Overlay]]="Yes",Resorts_World[[#This Row],[Guarantee]]-Resorts_World[[#This Row],[Prize Pool Collected]],0)</f>
        <v>0</v>
      </c>
      <c r="Q517" t="str">
        <f t="shared" si="39"/>
        <v>No</v>
      </c>
    </row>
    <row r="518" spans="1:17" x14ac:dyDescent="0.25">
      <c r="A518" s="5">
        <v>45445</v>
      </c>
      <c r="B518" t="s">
        <v>125</v>
      </c>
      <c r="C518" t="s">
        <v>126</v>
      </c>
      <c r="D518" t="s">
        <v>127</v>
      </c>
      <c r="E518" t="s">
        <v>20</v>
      </c>
      <c r="F518" s="1">
        <v>60000</v>
      </c>
      <c r="G518" s="1">
        <v>200</v>
      </c>
      <c r="H518" s="1">
        <v>148</v>
      </c>
      <c r="I518" s="1">
        <v>52</v>
      </c>
      <c r="J518" s="2">
        <v>0.26</v>
      </c>
      <c r="K518" s="3">
        <f t="shared" si="36"/>
        <v>405.40540540540542</v>
      </c>
      <c r="L518" s="4">
        <v>667</v>
      </c>
      <c r="M518" s="1">
        <f t="shared" si="37"/>
        <v>98716</v>
      </c>
      <c r="N518" s="1">
        <f>IF(Resorts_World[[#This Row],[Overlay]]="Yes",Resorts_World[[#This Row],[Guarantee]],Resorts_World[[#This Row],[Prize Pool Collected]])</f>
        <v>98716</v>
      </c>
      <c r="O518" s="1">
        <f t="shared" si="38"/>
        <v>34684</v>
      </c>
      <c r="P518" s="1">
        <f>IF(Resorts_World[[#This Row],[Overlay]]="Yes",Resorts_World[[#This Row],[Guarantee]]-Resorts_World[[#This Row],[Prize Pool Collected]],0)</f>
        <v>0</v>
      </c>
      <c r="Q518" t="str">
        <f t="shared" si="39"/>
        <v>No</v>
      </c>
    </row>
    <row r="519" spans="1:17" x14ac:dyDescent="0.25">
      <c r="A519" s="5">
        <v>45445</v>
      </c>
      <c r="B519" t="s">
        <v>125</v>
      </c>
      <c r="C519" t="s">
        <v>126</v>
      </c>
      <c r="D519" t="s">
        <v>128</v>
      </c>
      <c r="E519" t="s">
        <v>20</v>
      </c>
      <c r="F519" s="1">
        <v>20000</v>
      </c>
      <c r="G519" s="1">
        <v>200</v>
      </c>
      <c r="H519" s="1">
        <v>160</v>
      </c>
      <c r="I519" s="1">
        <v>40</v>
      </c>
      <c r="J519" s="2">
        <v>0.2</v>
      </c>
      <c r="K519" s="3">
        <f t="shared" si="36"/>
        <v>125</v>
      </c>
      <c r="L519" s="4">
        <v>176</v>
      </c>
      <c r="M519" s="1">
        <f t="shared" si="37"/>
        <v>28160</v>
      </c>
      <c r="N519" s="1">
        <f>IF(Resorts_World[[#This Row],[Overlay]]="Yes",Resorts_World[[#This Row],[Guarantee]],Resorts_World[[#This Row],[Prize Pool Collected]])</f>
        <v>28160</v>
      </c>
      <c r="O519" s="1">
        <f t="shared" si="38"/>
        <v>7040</v>
      </c>
      <c r="P519" s="1">
        <f>IF(Resorts_World[[#This Row],[Overlay]]="Yes",Resorts_World[[#This Row],[Guarantee]]-Resorts_World[[#This Row],[Prize Pool Collected]],0)</f>
        <v>0</v>
      </c>
      <c r="Q519" t="str">
        <f t="shared" si="39"/>
        <v>No</v>
      </c>
    </row>
    <row r="520" spans="1:17" x14ac:dyDescent="0.25">
      <c r="A520" s="5">
        <v>45446</v>
      </c>
      <c r="B520" t="s">
        <v>125</v>
      </c>
      <c r="C520" t="s">
        <v>126</v>
      </c>
      <c r="D520" t="s">
        <v>135</v>
      </c>
      <c r="E520" t="s">
        <v>20</v>
      </c>
      <c r="F520" s="12">
        <v>30000</v>
      </c>
      <c r="G520" s="12">
        <v>300</v>
      </c>
      <c r="H520" s="12">
        <v>255</v>
      </c>
      <c r="I520" s="1">
        <v>45</v>
      </c>
      <c r="J520" s="2">
        <v>0.15</v>
      </c>
      <c r="K520" s="3">
        <f t="shared" si="36"/>
        <v>117.64705882352941</v>
      </c>
      <c r="L520" s="4">
        <v>328</v>
      </c>
      <c r="M520" s="1">
        <f t="shared" si="37"/>
        <v>83640</v>
      </c>
      <c r="N520" s="1">
        <f>IF(Resorts_World[[#This Row],[Overlay]]="Yes",Resorts_World[[#This Row],[Guarantee]],Resorts_World[[#This Row],[Prize Pool Collected]])</f>
        <v>83640</v>
      </c>
      <c r="O520" s="1">
        <f t="shared" si="38"/>
        <v>14760</v>
      </c>
      <c r="P520" s="1">
        <f>IF(Resorts_World[[#This Row],[Overlay]]="Yes",Resorts_World[[#This Row],[Guarantee]]-Resorts_World[[#This Row],[Prize Pool Collected]],0)</f>
        <v>0</v>
      </c>
      <c r="Q520" t="str">
        <f t="shared" si="39"/>
        <v>No</v>
      </c>
    </row>
    <row r="521" spans="1:17" x14ac:dyDescent="0.25">
      <c r="A521" s="5">
        <v>45446</v>
      </c>
      <c r="B521" t="s">
        <v>125</v>
      </c>
      <c r="C521" t="s">
        <v>126</v>
      </c>
      <c r="D521" t="s">
        <v>130</v>
      </c>
      <c r="E521" t="s">
        <v>131</v>
      </c>
      <c r="F521" s="1">
        <v>1000</v>
      </c>
      <c r="G521" s="1">
        <v>120</v>
      </c>
      <c r="H521" s="1">
        <v>100</v>
      </c>
      <c r="I521" s="1">
        <v>20</v>
      </c>
      <c r="J521" s="2">
        <v>0.16666666666666666</v>
      </c>
      <c r="K521" s="3">
        <f t="shared" si="36"/>
        <v>10</v>
      </c>
      <c r="L521" s="4">
        <v>114</v>
      </c>
      <c r="M521" s="1">
        <f t="shared" si="37"/>
        <v>11400</v>
      </c>
      <c r="N521" s="1">
        <f>IF(Resorts_World[[#This Row],[Overlay]]="Yes",Resorts_World[[#This Row],[Guarantee]],Resorts_World[[#This Row],[Prize Pool Collected]])</f>
        <v>11400</v>
      </c>
      <c r="O521" s="1">
        <f t="shared" si="38"/>
        <v>2280</v>
      </c>
      <c r="P521" s="1">
        <f>IF(Resorts_World[[#This Row],[Overlay]]="Yes",Resorts_World[[#This Row],[Guarantee]]-Resorts_World[[#This Row],[Prize Pool Collected]],0)</f>
        <v>0</v>
      </c>
      <c r="Q521" t="str">
        <f t="shared" si="39"/>
        <v>No</v>
      </c>
    </row>
    <row r="522" spans="1:17" x14ac:dyDescent="0.25">
      <c r="A522" s="5">
        <v>45446</v>
      </c>
      <c r="B522" t="s">
        <v>125</v>
      </c>
      <c r="C522" t="s">
        <v>126</v>
      </c>
      <c r="D522" t="s">
        <v>128</v>
      </c>
      <c r="E522" t="s">
        <v>20</v>
      </c>
      <c r="F522" s="12">
        <v>20000</v>
      </c>
      <c r="G522" s="12">
        <v>200</v>
      </c>
      <c r="H522" s="12">
        <v>160</v>
      </c>
      <c r="I522" s="12">
        <v>40</v>
      </c>
      <c r="J522" s="2">
        <v>0.2</v>
      </c>
      <c r="K522" s="3">
        <f t="shared" si="36"/>
        <v>125</v>
      </c>
      <c r="L522" s="4">
        <v>201</v>
      </c>
      <c r="M522" s="1">
        <f t="shared" si="37"/>
        <v>32160</v>
      </c>
      <c r="N522" s="1">
        <f>IF(Resorts_World[[#This Row],[Overlay]]="Yes",Resorts_World[[#This Row],[Guarantee]],Resorts_World[[#This Row],[Prize Pool Collected]])</f>
        <v>32160</v>
      </c>
      <c r="O522" s="1">
        <f t="shared" si="38"/>
        <v>8040</v>
      </c>
      <c r="P522" s="1">
        <f>IF(Resorts_World[[#This Row],[Overlay]]="Yes",Resorts_World[[#This Row],[Guarantee]]-Resorts_World[[#This Row],[Prize Pool Collected]],0)</f>
        <v>0</v>
      </c>
      <c r="Q522" t="str">
        <f t="shared" si="39"/>
        <v>No</v>
      </c>
    </row>
    <row r="523" spans="1:17" x14ac:dyDescent="0.25">
      <c r="A523" s="5">
        <v>45447</v>
      </c>
      <c r="B523" t="s">
        <v>125</v>
      </c>
      <c r="C523" t="s">
        <v>126</v>
      </c>
      <c r="D523" t="s">
        <v>132</v>
      </c>
      <c r="E523" t="s">
        <v>20</v>
      </c>
      <c r="F523" s="1">
        <v>40000</v>
      </c>
      <c r="G523" s="1">
        <v>400</v>
      </c>
      <c r="H523" s="1">
        <v>340</v>
      </c>
      <c r="I523" s="1">
        <v>60</v>
      </c>
      <c r="J523" s="2">
        <v>0.15</v>
      </c>
      <c r="K523" s="3">
        <f t="shared" si="36"/>
        <v>117.64705882352941</v>
      </c>
      <c r="L523" s="4">
        <v>287</v>
      </c>
      <c r="M523" s="1">
        <f t="shared" si="37"/>
        <v>97580</v>
      </c>
      <c r="N523" s="1">
        <f>IF(Resorts_World[[#This Row],[Overlay]]="Yes",Resorts_World[[#This Row],[Guarantee]],Resorts_World[[#This Row],[Prize Pool Collected]])</f>
        <v>97580</v>
      </c>
      <c r="O523" s="1">
        <f t="shared" si="38"/>
        <v>17220</v>
      </c>
      <c r="P523" s="1">
        <f>IF(Resorts_World[[#This Row],[Overlay]]="Yes",Resorts_World[[#This Row],[Guarantee]]-Resorts_World[[#This Row],[Prize Pool Collected]],0)</f>
        <v>0</v>
      </c>
      <c r="Q523" t="str">
        <f t="shared" si="39"/>
        <v>No</v>
      </c>
    </row>
    <row r="524" spans="1:17" x14ac:dyDescent="0.25">
      <c r="A524" s="5">
        <v>45107</v>
      </c>
      <c r="B524" t="s">
        <v>125</v>
      </c>
      <c r="C524" t="s">
        <v>126</v>
      </c>
      <c r="D524" t="s">
        <v>148</v>
      </c>
      <c r="E524" t="s">
        <v>42</v>
      </c>
      <c r="F524" s="1">
        <v>30000</v>
      </c>
      <c r="G524" s="1">
        <v>400</v>
      </c>
      <c r="H524" s="1">
        <v>360</v>
      </c>
      <c r="I524" s="1">
        <v>40</v>
      </c>
      <c r="J524" s="2">
        <f>Resorts_World[[#This Row],[Rake]]/Resorts_World[[#This Row],[Buy In]]</f>
        <v>0.1</v>
      </c>
      <c r="K524" s="3">
        <f t="shared" si="36"/>
        <v>83.333333333333329</v>
      </c>
      <c r="L524" s="4">
        <v>205</v>
      </c>
      <c r="M524" s="1">
        <f t="shared" si="37"/>
        <v>73800</v>
      </c>
      <c r="N524" s="1">
        <f>IF(Resorts_World[[#This Row],[Overlay]]="Yes",Resorts_World[[#This Row],[Guarantee]],Resorts_World[[#This Row],[Prize Pool Collected]])</f>
        <v>73800</v>
      </c>
      <c r="O524" s="1">
        <f t="shared" si="38"/>
        <v>8200</v>
      </c>
      <c r="P524" s="1">
        <f>IF(Resorts_World[[#This Row],[Overlay]]="Yes",Resorts_World[[#This Row],[Guarantee]]-Resorts_World[[#This Row],[Prize Pool Collected]],0)</f>
        <v>0</v>
      </c>
      <c r="Q524" t="str">
        <f t="shared" si="39"/>
        <v>No</v>
      </c>
    </row>
    <row r="525" spans="1:17" x14ac:dyDescent="0.25">
      <c r="A525" s="5">
        <v>45447</v>
      </c>
      <c r="B525" t="s">
        <v>125</v>
      </c>
      <c r="C525" t="s">
        <v>126</v>
      </c>
      <c r="D525" t="s">
        <v>128</v>
      </c>
      <c r="E525" t="s">
        <v>20</v>
      </c>
      <c r="F525" s="1">
        <v>20000</v>
      </c>
      <c r="G525" s="1">
        <v>200</v>
      </c>
      <c r="H525" s="1">
        <v>160</v>
      </c>
      <c r="I525" s="1">
        <v>40</v>
      </c>
      <c r="J525" s="2">
        <v>0.2</v>
      </c>
      <c r="K525" s="3">
        <f t="shared" si="36"/>
        <v>125</v>
      </c>
      <c r="L525" s="4">
        <v>195</v>
      </c>
      <c r="M525" s="1">
        <f t="shared" si="37"/>
        <v>31200</v>
      </c>
      <c r="N525" s="1">
        <f>IF(Resorts_World[[#This Row],[Overlay]]="Yes",Resorts_World[[#This Row],[Guarantee]],Resorts_World[[#This Row],[Prize Pool Collected]])</f>
        <v>31200</v>
      </c>
      <c r="O525" s="1">
        <f t="shared" si="38"/>
        <v>7800</v>
      </c>
      <c r="P525" s="1">
        <f>IF(Resorts_World[[#This Row],[Overlay]]="Yes",Resorts_World[[#This Row],[Guarantee]]-Resorts_World[[#This Row],[Prize Pool Collected]],0)</f>
        <v>0</v>
      </c>
      <c r="Q525" t="str">
        <f t="shared" si="39"/>
        <v>No</v>
      </c>
    </row>
    <row r="526" spans="1:17" x14ac:dyDescent="0.25">
      <c r="A526" s="5">
        <v>45448</v>
      </c>
      <c r="B526" t="s">
        <v>125</v>
      </c>
      <c r="C526" t="s">
        <v>126</v>
      </c>
      <c r="D526" t="s">
        <v>139</v>
      </c>
      <c r="E526" t="s">
        <v>48</v>
      </c>
      <c r="F526" s="1">
        <v>30000</v>
      </c>
      <c r="G526" s="1">
        <v>600</v>
      </c>
      <c r="H526" s="1">
        <v>520</v>
      </c>
      <c r="I526" s="1">
        <v>80</v>
      </c>
      <c r="J526" s="2">
        <v>0.13333333333333333</v>
      </c>
      <c r="K526" s="3">
        <f t="shared" si="36"/>
        <v>57.692307692307693</v>
      </c>
      <c r="L526" s="4">
        <v>107</v>
      </c>
      <c r="M526" s="1">
        <f t="shared" si="37"/>
        <v>55640</v>
      </c>
      <c r="N526" s="1">
        <f>IF(Resorts_World[[#This Row],[Overlay]]="Yes",Resorts_World[[#This Row],[Guarantee]],Resorts_World[[#This Row],[Prize Pool Collected]])</f>
        <v>55640</v>
      </c>
      <c r="O526" s="1">
        <f t="shared" si="38"/>
        <v>8560</v>
      </c>
      <c r="P526" s="1">
        <f>IF(Resorts_World[[#This Row],[Overlay]]="Yes",Resorts_World[[#This Row],[Guarantee]]-Resorts_World[[#This Row],[Prize Pool Collected]],0)</f>
        <v>0</v>
      </c>
      <c r="Q526" t="str">
        <f t="shared" si="39"/>
        <v>No</v>
      </c>
    </row>
    <row r="527" spans="1:17" x14ac:dyDescent="0.25">
      <c r="A527" s="5">
        <v>45448</v>
      </c>
      <c r="B527" t="s">
        <v>125</v>
      </c>
      <c r="C527" t="s">
        <v>126</v>
      </c>
      <c r="D527" t="s">
        <v>128</v>
      </c>
      <c r="E527" t="s">
        <v>20</v>
      </c>
      <c r="F527" s="1">
        <v>20000</v>
      </c>
      <c r="G527" s="1">
        <v>200</v>
      </c>
      <c r="H527" s="1">
        <v>160</v>
      </c>
      <c r="I527" s="1">
        <v>40</v>
      </c>
      <c r="J527" s="2">
        <v>0.2</v>
      </c>
      <c r="K527" s="3">
        <f t="shared" si="36"/>
        <v>125</v>
      </c>
      <c r="L527" s="4">
        <v>153</v>
      </c>
      <c r="M527" s="1">
        <f t="shared" si="37"/>
        <v>24480</v>
      </c>
      <c r="N527" s="1">
        <f>IF(Resorts_World[[#This Row],[Overlay]]="Yes",Resorts_World[[#This Row],[Guarantee]],Resorts_World[[#This Row],[Prize Pool Collected]])</f>
        <v>24480</v>
      </c>
      <c r="O527" s="1">
        <f t="shared" si="38"/>
        <v>6120</v>
      </c>
      <c r="P527" s="1">
        <f>IF(Resorts_World[[#This Row],[Overlay]]="Yes",Resorts_World[[#This Row],[Guarantee]]-Resorts_World[[#This Row],[Prize Pool Collected]],0)</f>
        <v>0</v>
      </c>
      <c r="Q527" t="str">
        <f t="shared" si="39"/>
        <v>No</v>
      </c>
    </row>
    <row r="528" spans="1:17" x14ac:dyDescent="0.25">
      <c r="A528" s="5">
        <v>45078</v>
      </c>
      <c r="B528" t="s">
        <v>89</v>
      </c>
      <c r="C528" t="s">
        <v>113</v>
      </c>
      <c r="D528" t="s">
        <v>42</v>
      </c>
      <c r="E528" t="s">
        <v>42</v>
      </c>
      <c r="F528" s="1">
        <v>30000</v>
      </c>
      <c r="G528" s="1">
        <v>500</v>
      </c>
      <c r="H528" s="1">
        <v>425</v>
      </c>
      <c r="I528" s="1">
        <v>75</v>
      </c>
      <c r="J528" s="2">
        <v>0.15</v>
      </c>
      <c r="K528" s="3">
        <f t="shared" si="36"/>
        <v>70.588235294117652</v>
      </c>
      <c r="L528" s="4">
        <v>89</v>
      </c>
      <c r="M528" s="1">
        <f t="shared" si="37"/>
        <v>37825</v>
      </c>
      <c r="N528" s="1">
        <f>IF(Resorts_World[[#This Row],[Overlay]]="Yes",Resorts_World[[#This Row],[Guarantee]],Resorts_World[[#This Row],[Prize Pool Collected]])</f>
        <v>37825</v>
      </c>
      <c r="O528" s="1">
        <f t="shared" si="38"/>
        <v>6675</v>
      </c>
      <c r="P528" s="1">
        <f>IF(Resorts_World[[#This Row],[Overlay]]="Yes",Resorts_World[[#This Row],[Guarantee]]-Resorts_World[[#This Row],[Prize Pool Collected]],0)</f>
        <v>0</v>
      </c>
      <c r="Q528" t="str">
        <f t="shared" si="39"/>
        <v>No</v>
      </c>
    </row>
    <row r="529" spans="1:17" x14ac:dyDescent="0.25">
      <c r="A529" s="5">
        <v>45449</v>
      </c>
      <c r="B529" t="s">
        <v>125</v>
      </c>
      <c r="C529" t="s">
        <v>126</v>
      </c>
      <c r="D529" t="s">
        <v>137</v>
      </c>
      <c r="E529" t="s">
        <v>131</v>
      </c>
      <c r="F529" s="1">
        <v>2000</v>
      </c>
      <c r="G529" s="1">
        <v>230</v>
      </c>
      <c r="H529" s="1">
        <v>200</v>
      </c>
      <c r="I529" s="1">
        <v>30</v>
      </c>
      <c r="J529" s="2">
        <v>0.13043478260869565</v>
      </c>
      <c r="K529" s="3">
        <f t="shared" si="36"/>
        <v>10</v>
      </c>
      <c r="L529" s="4">
        <v>68</v>
      </c>
      <c r="M529" s="1">
        <f t="shared" si="37"/>
        <v>13600</v>
      </c>
      <c r="N529" s="1">
        <f>IF(Resorts_World[[#This Row],[Overlay]]="Yes",Resorts_World[[#This Row],[Guarantee]],Resorts_World[[#This Row],[Prize Pool Collected]])</f>
        <v>13600</v>
      </c>
      <c r="O529" s="1">
        <f t="shared" si="38"/>
        <v>2040</v>
      </c>
      <c r="P529" s="1">
        <f>IF(Resorts_World[[#This Row],[Overlay]]="Yes",Resorts_World[[#This Row],[Guarantee]]-Resorts_World[[#This Row],[Prize Pool Collected]],0)</f>
        <v>0</v>
      </c>
      <c r="Q529" t="str">
        <f t="shared" si="39"/>
        <v>No</v>
      </c>
    </row>
    <row r="530" spans="1:17" x14ac:dyDescent="0.25">
      <c r="A530" s="5">
        <v>45449</v>
      </c>
      <c r="B530" t="s">
        <v>125</v>
      </c>
      <c r="C530" t="s">
        <v>126</v>
      </c>
      <c r="D530" t="s">
        <v>128</v>
      </c>
      <c r="E530" t="s">
        <v>20</v>
      </c>
      <c r="F530" s="1">
        <v>20000</v>
      </c>
      <c r="G530" s="1">
        <v>200</v>
      </c>
      <c r="H530" s="1">
        <v>160</v>
      </c>
      <c r="I530" s="1">
        <v>40</v>
      </c>
      <c r="J530" s="2">
        <v>0.2</v>
      </c>
      <c r="K530" s="3">
        <f t="shared" si="36"/>
        <v>125</v>
      </c>
      <c r="L530" s="4">
        <v>173</v>
      </c>
      <c r="M530" s="1">
        <f t="shared" si="37"/>
        <v>27680</v>
      </c>
      <c r="N530" s="1">
        <f>IF(Resorts_World[[#This Row],[Overlay]]="Yes",Resorts_World[[#This Row],[Guarantee]],Resorts_World[[#This Row],[Prize Pool Collected]])</f>
        <v>27680</v>
      </c>
      <c r="O530" s="1">
        <f t="shared" si="38"/>
        <v>6920</v>
      </c>
      <c r="P530" s="1">
        <f>IF(Resorts_World[[#This Row],[Overlay]]="Yes",Resorts_World[[#This Row],[Guarantee]]-Resorts_World[[#This Row],[Prize Pool Collected]],0)</f>
        <v>0</v>
      </c>
      <c r="Q530" t="str">
        <f t="shared" si="39"/>
        <v>No</v>
      </c>
    </row>
    <row r="531" spans="1:17" x14ac:dyDescent="0.25">
      <c r="A531" s="5">
        <v>45450</v>
      </c>
      <c r="B531" t="s">
        <v>125</v>
      </c>
      <c r="C531" t="s">
        <v>126</v>
      </c>
      <c r="D531" t="s">
        <v>132</v>
      </c>
      <c r="E531" t="s">
        <v>20</v>
      </c>
      <c r="F531" s="1">
        <v>40000</v>
      </c>
      <c r="G531" s="1">
        <v>400</v>
      </c>
      <c r="H531" s="1">
        <v>340</v>
      </c>
      <c r="I531" s="1">
        <v>60</v>
      </c>
      <c r="J531" s="2">
        <v>0.15</v>
      </c>
      <c r="K531" s="3">
        <f t="shared" si="36"/>
        <v>117.64705882352941</v>
      </c>
      <c r="L531" s="4">
        <v>207</v>
      </c>
      <c r="M531" s="1">
        <f t="shared" si="37"/>
        <v>70380</v>
      </c>
      <c r="N531" s="1">
        <f>IF(Resorts_World[[#This Row],[Overlay]]="Yes",Resorts_World[[#This Row],[Guarantee]],Resorts_World[[#This Row],[Prize Pool Collected]])</f>
        <v>70380</v>
      </c>
      <c r="O531" s="1">
        <f t="shared" si="38"/>
        <v>12420</v>
      </c>
      <c r="P531" s="1">
        <f>IF(Resorts_World[[#This Row],[Overlay]]="Yes",Resorts_World[[#This Row],[Guarantee]]-Resorts_World[[#This Row],[Prize Pool Collected]],0)</f>
        <v>0</v>
      </c>
      <c r="Q531" t="str">
        <f t="shared" si="39"/>
        <v>No</v>
      </c>
    </row>
    <row r="532" spans="1:17" x14ac:dyDescent="0.25">
      <c r="A532" s="5">
        <v>45450</v>
      </c>
      <c r="B532" t="s">
        <v>125</v>
      </c>
      <c r="C532" t="s">
        <v>126</v>
      </c>
      <c r="D532" t="s">
        <v>141</v>
      </c>
      <c r="E532" t="s">
        <v>50</v>
      </c>
      <c r="F532" s="1">
        <v>10000</v>
      </c>
      <c r="G532" s="1">
        <v>240</v>
      </c>
      <c r="H532" s="1">
        <v>200</v>
      </c>
      <c r="I532" s="1">
        <v>40</v>
      </c>
      <c r="J532" s="2">
        <v>0.16666666666666666</v>
      </c>
      <c r="K532" s="3">
        <f t="shared" si="36"/>
        <v>50</v>
      </c>
      <c r="L532" s="4">
        <v>189</v>
      </c>
      <c r="M532" s="1">
        <f t="shared" si="37"/>
        <v>37800</v>
      </c>
      <c r="N532" s="1">
        <f>IF(Resorts_World[[#This Row],[Overlay]]="Yes",Resorts_World[[#This Row],[Guarantee]],Resorts_World[[#This Row],[Prize Pool Collected]])</f>
        <v>37800</v>
      </c>
      <c r="O532" s="1">
        <f t="shared" si="38"/>
        <v>7560</v>
      </c>
      <c r="P532" s="1">
        <f>IF(Resorts_World[[#This Row],[Overlay]]="Yes",Resorts_World[[#This Row],[Guarantee]]-Resorts_World[[#This Row],[Prize Pool Collected]],0)</f>
        <v>0</v>
      </c>
      <c r="Q532" t="str">
        <f t="shared" si="39"/>
        <v>No</v>
      </c>
    </row>
    <row r="533" spans="1:17" x14ac:dyDescent="0.25">
      <c r="A533" s="5">
        <v>45450</v>
      </c>
      <c r="B533" t="s">
        <v>125</v>
      </c>
      <c r="C533" t="s">
        <v>126</v>
      </c>
      <c r="D533" t="s">
        <v>128</v>
      </c>
      <c r="E533" t="s">
        <v>20</v>
      </c>
      <c r="F533" s="1">
        <v>20000</v>
      </c>
      <c r="G533" s="1">
        <v>200</v>
      </c>
      <c r="H533" s="1">
        <v>160</v>
      </c>
      <c r="I533" s="1">
        <v>40</v>
      </c>
      <c r="J533" s="2">
        <v>0.2</v>
      </c>
      <c r="K533" s="3">
        <f t="shared" si="36"/>
        <v>125</v>
      </c>
      <c r="L533" s="4">
        <v>200</v>
      </c>
      <c r="M533" s="1">
        <f t="shared" si="37"/>
        <v>32000</v>
      </c>
      <c r="N533" s="1">
        <f>IF(Resorts_World[[#This Row],[Overlay]]="Yes",Resorts_World[[#This Row],[Guarantee]],Resorts_World[[#This Row],[Prize Pool Collected]])</f>
        <v>32000</v>
      </c>
      <c r="O533" s="1">
        <f t="shared" si="38"/>
        <v>8000</v>
      </c>
      <c r="P533" s="1">
        <f>IF(Resorts_World[[#This Row],[Overlay]]="Yes",Resorts_World[[#This Row],[Guarantee]]-Resorts_World[[#This Row],[Prize Pool Collected]],0)</f>
        <v>0</v>
      </c>
      <c r="Q533" t="str">
        <f t="shared" si="39"/>
        <v>No</v>
      </c>
    </row>
    <row r="534" spans="1:17" x14ac:dyDescent="0.25">
      <c r="A534" s="5">
        <v>45451</v>
      </c>
      <c r="B534" t="s">
        <v>125</v>
      </c>
      <c r="C534" t="s">
        <v>126</v>
      </c>
      <c r="D534" t="s">
        <v>132</v>
      </c>
      <c r="E534" t="s">
        <v>20</v>
      </c>
      <c r="F534" s="1">
        <v>40000</v>
      </c>
      <c r="G534" s="1">
        <v>400</v>
      </c>
      <c r="H534" s="1">
        <v>340</v>
      </c>
      <c r="I534" s="1">
        <v>60</v>
      </c>
      <c r="J534" s="2">
        <v>0.15</v>
      </c>
      <c r="K534" s="3">
        <f t="shared" si="36"/>
        <v>117.64705882352941</v>
      </c>
      <c r="L534" s="4">
        <v>224</v>
      </c>
      <c r="M534" s="1">
        <f t="shared" si="37"/>
        <v>76160</v>
      </c>
      <c r="N534" s="1">
        <f>IF(Resorts_World[[#This Row],[Overlay]]="Yes",Resorts_World[[#This Row],[Guarantee]],Resorts_World[[#This Row],[Prize Pool Collected]])</f>
        <v>76160</v>
      </c>
      <c r="O534" s="1">
        <f t="shared" si="38"/>
        <v>13440</v>
      </c>
      <c r="P534" s="1">
        <f>IF(Resorts_World[[#This Row],[Overlay]]="Yes",Resorts_World[[#This Row],[Guarantee]]-Resorts_World[[#This Row],[Prize Pool Collected]],0)</f>
        <v>0</v>
      </c>
      <c r="Q534" t="str">
        <f t="shared" si="39"/>
        <v>No</v>
      </c>
    </row>
    <row r="535" spans="1:17" x14ac:dyDescent="0.25">
      <c r="A535" s="5">
        <v>45451</v>
      </c>
      <c r="B535" t="s">
        <v>125</v>
      </c>
      <c r="C535" t="s">
        <v>126</v>
      </c>
      <c r="D535" t="s">
        <v>130</v>
      </c>
      <c r="E535" t="s">
        <v>131</v>
      </c>
      <c r="F535" s="1">
        <v>1000</v>
      </c>
      <c r="G535" s="1">
        <v>120</v>
      </c>
      <c r="H535" s="1">
        <v>100</v>
      </c>
      <c r="I535" s="1">
        <v>20</v>
      </c>
      <c r="J535" s="2">
        <v>0.16666666666666666</v>
      </c>
      <c r="K535" s="3">
        <f t="shared" si="36"/>
        <v>10</v>
      </c>
      <c r="L535" s="4">
        <v>125</v>
      </c>
      <c r="M535" s="1">
        <f t="shared" si="37"/>
        <v>12500</v>
      </c>
      <c r="N535" s="1">
        <f>IF(Resorts_World[[#This Row],[Overlay]]="Yes",Resorts_World[[#This Row],[Guarantee]],Resorts_World[[#This Row],[Prize Pool Collected]])</f>
        <v>12500</v>
      </c>
      <c r="O535" s="1">
        <f t="shared" si="38"/>
        <v>2500</v>
      </c>
      <c r="P535" s="1">
        <f>IF(Resorts_World[[#This Row],[Overlay]]="Yes",Resorts_World[[#This Row],[Guarantee]]-Resorts_World[[#This Row],[Prize Pool Collected]],0)</f>
        <v>0</v>
      </c>
      <c r="Q535" t="str">
        <f t="shared" si="39"/>
        <v>No</v>
      </c>
    </row>
    <row r="536" spans="1:17" x14ac:dyDescent="0.25">
      <c r="A536" s="5">
        <v>45451</v>
      </c>
      <c r="B536" t="s">
        <v>125</v>
      </c>
      <c r="C536" t="s">
        <v>126</v>
      </c>
      <c r="D536" t="s">
        <v>128</v>
      </c>
      <c r="E536" t="s">
        <v>20</v>
      </c>
      <c r="F536" s="1">
        <v>20000</v>
      </c>
      <c r="G536" s="1">
        <v>200</v>
      </c>
      <c r="H536" s="1">
        <v>160</v>
      </c>
      <c r="I536" s="1">
        <v>40</v>
      </c>
      <c r="J536" s="2">
        <v>0.2</v>
      </c>
      <c r="K536" s="3">
        <f t="shared" si="36"/>
        <v>125</v>
      </c>
      <c r="L536" s="4">
        <v>219</v>
      </c>
      <c r="M536" s="1">
        <f t="shared" si="37"/>
        <v>35040</v>
      </c>
      <c r="N536" s="1">
        <f>IF(Resorts_World[[#This Row],[Overlay]]="Yes",Resorts_World[[#This Row],[Guarantee]],Resorts_World[[#This Row],[Prize Pool Collected]])</f>
        <v>35040</v>
      </c>
      <c r="O536" s="1">
        <f t="shared" si="38"/>
        <v>8760</v>
      </c>
      <c r="P536" s="1">
        <f>IF(Resorts_World[[#This Row],[Overlay]]="Yes",Resorts_World[[#This Row],[Guarantee]]-Resorts_World[[#This Row],[Prize Pool Collected]],0)</f>
        <v>0</v>
      </c>
      <c r="Q536" t="str">
        <f t="shared" si="39"/>
        <v>No</v>
      </c>
    </row>
    <row r="537" spans="1:17" x14ac:dyDescent="0.25">
      <c r="A537" s="5">
        <v>45452</v>
      </c>
      <c r="B537" t="s">
        <v>125</v>
      </c>
      <c r="C537" t="s">
        <v>126</v>
      </c>
      <c r="D537" t="s">
        <v>127</v>
      </c>
      <c r="E537" t="s">
        <v>20</v>
      </c>
      <c r="F537" s="1">
        <v>60000</v>
      </c>
      <c r="G537" s="1">
        <v>200</v>
      </c>
      <c r="H537" s="1">
        <v>148</v>
      </c>
      <c r="I537" s="1">
        <v>52</v>
      </c>
      <c r="J537" s="2">
        <v>0.26</v>
      </c>
      <c r="K537" s="3">
        <f t="shared" si="36"/>
        <v>405.40540540540542</v>
      </c>
      <c r="L537" s="4">
        <v>671</v>
      </c>
      <c r="M537" s="1">
        <f t="shared" si="37"/>
        <v>99308</v>
      </c>
      <c r="N537" s="1">
        <f>IF(Resorts_World[[#This Row],[Overlay]]="Yes",Resorts_World[[#This Row],[Guarantee]],Resorts_World[[#This Row],[Prize Pool Collected]])</f>
        <v>99308</v>
      </c>
      <c r="O537" s="1">
        <f t="shared" si="38"/>
        <v>34892</v>
      </c>
      <c r="P537" s="1">
        <f>IF(Resorts_World[[#This Row],[Overlay]]="Yes",Resorts_World[[#This Row],[Guarantee]]-Resorts_World[[#This Row],[Prize Pool Collected]],0)</f>
        <v>0</v>
      </c>
      <c r="Q537" t="str">
        <f t="shared" si="39"/>
        <v>No</v>
      </c>
    </row>
    <row r="538" spans="1:17" x14ac:dyDescent="0.25">
      <c r="A538" s="5">
        <v>45452</v>
      </c>
      <c r="B538" t="s">
        <v>125</v>
      </c>
      <c r="C538" t="s">
        <v>126</v>
      </c>
      <c r="D538" t="s">
        <v>128</v>
      </c>
      <c r="E538" t="s">
        <v>20</v>
      </c>
      <c r="F538" s="1">
        <v>20000</v>
      </c>
      <c r="G538" s="1">
        <v>200</v>
      </c>
      <c r="H538" s="1">
        <v>160</v>
      </c>
      <c r="I538" s="1">
        <v>40</v>
      </c>
      <c r="J538" s="2">
        <v>0.2</v>
      </c>
      <c r="K538" s="3">
        <f t="shared" si="36"/>
        <v>125</v>
      </c>
      <c r="L538" s="4"/>
      <c r="M538" s="1">
        <f t="shared" si="37"/>
        <v>0</v>
      </c>
      <c r="N538" s="1">
        <f>IF(Resorts_World[[#This Row],[Overlay]]="Yes",Resorts_World[[#This Row],[Guarantee]],Resorts_World[[#This Row],[Prize Pool Collected]])</f>
        <v>0</v>
      </c>
      <c r="O538" s="1">
        <f t="shared" si="38"/>
        <v>0</v>
      </c>
      <c r="P538" s="1">
        <f>IF(Resorts_World[[#This Row],[Overlay]]="Yes",Resorts_World[[#This Row],[Guarantee]]-Resorts_World[[#This Row],[Prize Pool Collected]],0)</f>
        <v>0</v>
      </c>
      <c r="Q538" t="str">
        <f t="shared" si="39"/>
        <v/>
      </c>
    </row>
    <row r="539" spans="1:17" x14ac:dyDescent="0.25">
      <c r="A539" s="5">
        <v>45453</v>
      </c>
      <c r="B539" t="s">
        <v>125</v>
      </c>
      <c r="C539" t="s">
        <v>126</v>
      </c>
      <c r="D539" t="s">
        <v>135</v>
      </c>
      <c r="E539" t="s">
        <v>20</v>
      </c>
      <c r="F539" s="1">
        <v>30000</v>
      </c>
      <c r="G539" s="1">
        <v>300</v>
      </c>
      <c r="H539" s="1">
        <v>255</v>
      </c>
      <c r="I539" s="1">
        <v>45</v>
      </c>
      <c r="J539" s="2">
        <v>0.15</v>
      </c>
      <c r="K539" s="3">
        <f t="shared" si="36"/>
        <v>117.64705882352941</v>
      </c>
      <c r="L539" s="4">
        <v>352</v>
      </c>
      <c r="M539" s="1">
        <f t="shared" si="37"/>
        <v>89760</v>
      </c>
      <c r="N539" s="1">
        <f>IF(Resorts_World[[#This Row],[Overlay]]="Yes",Resorts_World[[#This Row],[Guarantee]],Resorts_World[[#This Row],[Prize Pool Collected]])</f>
        <v>89760</v>
      </c>
      <c r="O539" s="1">
        <f t="shared" si="38"/>
        <v>15840</v>
      </c>
      <c r="P539" s="1">
        <f>IF(Resorts_World[[#This Row],[Overlay]]="Yes",Resorts_World[[#This Row],[Guarantee]]-Resorts_World[[#This Row],[Prize Pool Collected]],0)</f>
        <v>0</v>
      </c>
      <c r="Q539" t="str">
        <f t="shared" si="39"/>
        <v>No</v>
      </c>
    </row>
    <row r="540" spans="1:17" x14ac:dyDescent="0.25">
      <c r="A540" s="5">
        <v>45453</v>
      </c>
      <c r="B540" t="s">
        <v>125</v>
      </c>
      <c r="C540" t="s">
        <v>126</v>
      </c>
      <c r="D540" t="s">
        <v>130</v>
      </c>
      <c r="E540" t="s">
        <v>131</v>
      </c>
      <c r="F540" s="1">
        <v>1000</v>
      </c>
      <c r="G540" s="1">
        <v>120</v>
      </c>
      <c r="H540" s="1">
        <v>100</v>
      </c>
      <c r="I540" s="1">
        <v>20</v>
      </c>
      <c r="J540" s="2">
        <v>0.16700000000000001</v>
      </c>
      <c r="K540" s="3">
        <f t="shared" si="36"/>
        <v>10</v>
      </c>
      <c r="L540" s="4">
        <v>120</v>
      </c>
      <c r="M540" s="1">
        <f t="shared" si="37"/>
        <v>12000</v>
      </c>
      <c r="N540" s="1">
        <f>IF(Resorts_World[[#This Row],[Overlay]]="Yes",Resorts_World[[#This Row],[Guarantee]],Resorts_World[[#This Row],[Prize Pool Collected]])</f>
        <v>12000</v>
      </c>
      <c r="O540" s="1">
        <f t="shared" si="38"/>
        <v>2400</v>
      </c>
      <c r="P540" s="1">
        <f>IF(Resorts_World[[#This Row],[Overlay]]="Yes",Resorts_World[[#This Row],[Guarantee]]-Resorts_World[[#This Row],[Prize Pool Collected]],0)</f>
        <v>0</v>
      </c>
      <c r="Q540" t="str">
        <f t="shared" si="39"/>
        <v>No</v>
      </c>
    </row>
    <row r="541" spans="1:17" x14ac:dyDescent="0.25">
      <c r="A541" s="5">
        <v>45453</v>
      </c>
      <c r="B541" t="s">
        <v>125</v>
      </c>
      <c r="C541" t="s">
        <v>126</v>
      </c>
      <c r="D541" t="s">
        <v>128</v>
      </c>
      <c r="E541" t="s">
        <v>20</v>
      </c>
      <c r="F541" s="1">
        <v>20000</v>
      </c>
      <c r="G541" s="1">
        <v>200</v>
      </c>
      <c r="H541" s="1">
        <v>160</v>
      </c>
      <c r="I541" s="1">
        <v>40</v>
      </c>
      <c r="J541" s="2">
        <v>0.2</v>
      </c>
      <c r="K541" s="3">
        <f t="shared" si="36"/>
        <v>125</v>
      </c>
      <c r="L541" s="4">
        <v>230</v>
      </c>
      <c r="M541" s="1">
        <f t="shared" si="37"/>
        <v>36800</v>
      </c>
      <c r="N541" s="1">
        <f>IF(Resorts_World[[#This Row],[Overlay]]="Yes",Resorts_World[[#This Row],[Guarantee]],Resorts_World[[#This Row],[Prize Pool Collected]])</f>
        <v>36800</v>
      </c>
      <c r="O541" s="1">
        <f t="shared" si="38"/>
        <v>9200</v>
      </c>
      <c r="P541" s="1">
        <f>IF(Resorts_World[[#This Row],[Overlay]]="Yes",Resorts_World[[#This Row],[Guarantee]]-Resorts_World[[#This Row],[Prize Pool Collected]],0)</f>
        <v>0</v>
      </c>
      <c r="Q541" t="str">
        <f t="shared" si="39"/>
        <v>No</v>
      </c>
    </row>
    <row r="542" spans="1:17" x14ac:dyDescent="0.25">
      <c r="A542" s="5">
        <v>45454</v>
      </c>
      <c r="B542" t="s">
        <v>125</v>
      </c>
      <c r="C542" t="s">
        <v>126</v>
      </c>
      <c r="D542" t="s">
        <v>132</v>
      </c>
      <c r="E542" t="s">
        <v>20</v>
      </c>
      <c r="F542" s="1">
        <v>40000</v>
      </c>
      <c r="G542" s="1">
        <v>400</v>
      </c>
      <c r="H542" s="1">
        <v>340</v>
      </c>
      <c r="I542" s="1">
        <v>60</v>
      </c>
      <c r="J542" s="2">
        <v>0.15</v>
      </c>
      <c r="K542" s="3">
        <f t="shared" si="36"/>
        <v>117.64705882352941</v>
      </c>
      <c r="L542" s="4">
        <v>243</v>
      </c>
      <c r="M542" s="1">
        <f t="shared" si="37"/>
        <v>82620</v>
      </c>
      <c r="N542" s="1">
        <f>IF(Resorts_World[[#This Row],[Overlay]]="Yes",Resorts_World[[#This Row],[Guarantee]],Resorts_World[[#This Row],[Prize Pool Collected]])</f>
        <v>82620</v>
      </c>
      <c r="O542" s="1">
        <f t="shared" si="38"/>
        <v>14580</v>
      </c>
      <c r="P542" s="1">
        <f>IF(Resorts_World[[#This Row],[Overlay]]="Yes",Resorts_World[[#This Row],[Guarantee]]-Resorts_World[[#This Row],[Prize Pool Collected]],0)</f>
        <v>0</v>
      </c>
      <c r="Q542" t="str">
        <f t="shared" si="39"/>
        <v>No</v>
      </c>
    </row>
    <row r="543" spans="1:17" x14ac:dyDescent="0.25">
      <c r="A543" s="5">
        <v>45454</v>
      </c>
      <c r="B543" t="s">
        <v>125</v>
      </c>
      <c r="C543" t="s">
        <v>126</v>
      </c>
      <c r="D543" t="s">
        <v>34</v>
      </c>
      <c r="E543" t="s">
        <v>34</v>
      </c>
      <c r="F543" s="1">
        <v>10000</v>
      </c>
      <c r="G543" s="1">
        <v>240</v>
      </c>
      <c r="H543" s="1">
        <v>200</v>
      </c>
      <c r="I543" s="1">
        <v>40</v>
      </c>
      <c r="J543" s="2">
        <v>0.16700000000000001</v>
      </c>
      <c r="K543" s="3">
        <f t="shared" si="36"/>
        <v>50</v>
      </c>
      <c r="L543" s="4">
        <v>255</v>
      </c>
      <c r="M543" s="1">
        <f t="shared" si="37"/>
        <v>51000</v>
      </c>
      <c r="N543" s="1">
        <f>IF(Resorts_World[[#This Row],[Overlay]]="Yes",Resorts_World[[#This Row],[Guarantee]],Resorts_World[[#This Row],[Prize Pool Collected]])</f>
        <v>51000</v>
      </c>
      <c r="O543" s="1">
        <f t="shared" si="38"/>
        <v>10200</v>
      </c>
      <c r="P543" s="1">
        <f>IF(Resorts_World[[#This Row],[Overlay]]="Yes",Resorts_World[[#This Row],[Guarantee]]-Resorts_World[[#This Row],[Prize Pool Collected]],0)</f>
        <v>0</v>
      </c>
      <c r="Q543" t="str">
        <f t="shared" si="39"/>
        <v>No</v>
      </c>
    </row>
    <row r="544" spans="1:17" x14ac:dyDescent="0.25">
      <c r="A544" s="5">
        <v>45454</v>
      </c>
      <c r="B544" t="s">
        <v>125</v>
      </c>
      <c r="C544" t="s">
        <v>126</v>
      </c>
      <c r="D544" t="s">
        <v>128</v>
      </c>
      <c r="E544" t="s">
        <v>20</v>
      </c>
      <c r="F544" s="1">
        <v>20000</v>
      </c>
      <c r="G544" s="1">
        <v>200</v>
      </c>
      <c r="H544" s="1">
        <v>160</v>
      </c>
      <c r="I544" s="1">
        <v>40</v>
      </c>
      <c r="J544" s="2">
        <v>0.2</v>
      </c>
      <c r="K544" s="3">
        <f t="shared" si="36"/>
        <v>125</v>
      </c>
      <c r="L544" s="4">
        <v>230</v>
      </c>
      <c r="M544" s="1">
        <f t="shared" si="37"/>
        <v>36800</v>
      </c>
      <c r="N544" s="1">
        <f>IF(Resorts_World[[#This Row],[Overlay]]="Yes",Resorts_World[[#This Row],[Guarantee]],Resorts_World[[#This Row],[Prize Pool Collected]])</f>
        <v>36800</v>
      </c>
      <c r="O544" s="1">
        <f t="shared" si="38"/>
        <v>9200</v>
      </c>
      <c r="P544" s="1">
        <f>IF(Resorts_World[[#This Row],[Overlay]]="Yes",Resorts_World[[#This Row],[Guarantee]]-Resorts_World[[#This Row],[Prize Pool Collected]],0)</f>
        <v>0</v>
      </c>
      <c r="Q544" t="str">
        <f t="shared" si="39"/>
        <v>No</v>
      </c>
    </row>
    <row r="545" spans="1:17" x14ac:dyDescent="0.25">
      <c r="A545" s="5">
        <v>45455</v>
      </c>
      <c r="B545" t="s">
        <v>125</v>
      </c>
      <c r="C545" t="s">
        <v>126</v>
      </c>
      <c r="D545" t="s">
        <v>132</v>
      </c>
      <c r="E545" t="s">
        <v>20</v>
      </c>
      <c r="F545" s="1">
        <v>40000</v>
      </c>
      <c r="G545" s="1">
        <v>400</v>
      </c>
      <c r="H545" s="1">
        <v>340</v>
      </c>
      <c r="I545" s="1">
        <v>60</v>
      </c>
      <c r="J545" s="2">
        <v>0.15</v>
      </c>
      <c r="K545" s="3">
        <f t="shared" si="36"/>
        <v>117.64705882352941</v>
      </c>
      <c r="L545" s="4"/>
      <c r="M545" s="1">
        <f t="shared" si="37"/>
        <v>0</v>
      </c>
      <c r="N545" s="1">
        <f>IF(Resorts_World[[#This Row],[Overlay]]="Yes",Resorts_World[[#This Row],[Guarantee]],Resorts_World[[#This Row],[Prize Pool Collected]])</f>
        <v>0</v>
      </c>
      <c r="O545" s="1">
        <f t="shared" si="38"/>
        <v>0</v>
      </c>
      <c r="P545" s="1">
        <f>IF(Resorts_World[[#This Row],[Overlay]]="Yes",Resorts_World[[#This Row],[Guarantee]]-Resorts_World[[#This Row],[Prize Pool Collected]],0)</f>
        <v>0</v>
      </c>
      <c r="Q545" t="str">
        <f t="shared" si="39"/>
        <v/>
      </c>
    </row>
    <row r="546" spans="1:17" x14ac:dyDescent="0.25">
      <c r="A546" s="5">
        <v>45455</v>
      </c>
      <c r="B546" t="s">
        <v>125</v>
      </c>
      <c r="C546" t="s">
        <v>126</v>
      </c>
      <c r="D546" t="s">
        <v>137</v>
      </c>
      <c r="E546" t="s">
        <v>131</v>
      </c>
      <c r="F546" s="1">
        <v>2000</v>
      </c>
      <c r="G546" s="1">
        <v>230</v>
      </c>
      <c r="H546" s="1">
        <v>200</v>
      </c>
      <c r="I546" s="1">
        <v>30</v>
      </c>
      <c r="J546" s="2">
        <v>0.13</v>
      </c>
      <c r="K546" s="3">
        <f t="shared" si="36"/>
        <v>10</v>
      </c>
      <c r="L546" s="4">
        <v>66</v>
      </c>
      <c r="M546" s="1">
        <f t="shared" si="37"/>
        <v>13200</v>
      </c>
      <c r="N546" s="1">
        <f>IF(Resorts_World[[#This Row],[Overlay]]="Yes",Resorts_World[[#This Row],[Guarantee]],Resorts_World[[#This Row],[Prize Pool Collected]])</f>
        <v>13200</v>
      </c>
      <c r="O546" s="1">
        <f t="shared" si="38"/>
        <v>1980</v>
      </c>
      <c r="P546" s="1">
        <f>IF(Resorts_World[[#This Row],[Overlay]]="Yes",Resorts_World[[#This Row],[Guarantee]]-Resorts_World[[#This Row],[Prize Pool Collected]],0)</f>
        <v>0</v>
      </c>
      <c r="Q546" t="str">
        <f t="shared" si="39"/>
        <v>No</v>
      </c>
    </row>
    <row r="547" spans="1:17" x14ac:dyDescent="0.25">
      <c r="A547" s="5">
        <v>45455</v>
      </c>
      <c r="B547" t="s">
        <v>125</v>
      </c>
      <c r="C547" t="s">
        <v>126</v>
      </c>
      <c r="D547" t="s">
        <v>128</v>
      </c>
      <c r="E547" t="s">
        <v>20</v>
      </c>
      <c r="F547" s="1">
        <v>20000</v>
      </c>
      <c r="G547" s="1">
        <v>200</v>
      </c>
      <c r="H547" s="1">
        <v>160</v>
      </c>
      <c r="I547" s="1">
        <v>40</v>
      </c>
      <c r="J547" s="2">
        <v>0.2</v>
      </c>
      <c r="K547" s="3">
        <f t="shared" si="36"/>
        <v>125</v>
      </c>
      <c r="L547" s="4">
        <v>174</v>
      </c>
      <c r="M547" s="1">
        <f t="shared" si="37"/>
        <v>27840</v>
      </c>
      <c r="N547" s="1">
        <f>IF(Resorts_World[[#This Row],[Overlay]]="Yes",Resorts_World[[#This Row],[Guarantee]],Resorts_World[[#This Row],[Prize Pool Collected]])</f>
        <v>27840</v>
      </c>
      <c r="O547" s="1">
        <f t="shared" si="38"/>
        <v>6960</v>
      </c>
      <c r="P547" s="1">
        <f>IF(Resorts_World[[#This Row],[Overlay]]="Yes",Resorts_World[[#This Row],[Guarantee]]-Resorts_World[[#This Row],[Prize Pool Collected]],0)</f>
        <v>0</v>
      </c>
      <c r="Q547" t="str">
        <f t="shared" si="39"/>
        <v>No</v>
      </c>
    </row>
    <row r="548" spans="1:17" x14ac:dyDescent="0.25">
      <c r="A548" s="5">
        <v>45456</v>
      </c>
      <c r="B548" t="s">
        <v>125</v>
      </c>
      <c r="C548" t="s">
        <v>126</v>
      </c>
      <c r="D548" t="s">
        <v>135</v>
      </c>
      <c r="E548" t="s">
        <v>20</v>
      </c>
      <c r="F548" s="1">
        <v>30000</v>
      </c>
      <c r="G548" s="1">
        <v>300</v>
      </c>
      <c r="H548" s="1">
        <v>255</v>
      </c>
      <c r="I548" s="1">
        <v>45</v>
      </c>
      <c r="J548" s="2">
        <v>0.15</v>
      </c>
      <c r="K548" s="3">
        <f t="shared" si="36"/>
        <v>117.64705882352941</v>
      </c>
      <c r="L548" s="4">
        <v>184</v>
      </c>
      <c r="M548" s="1">
        <f t="shared" si="37"/>
        <v>46920</v>
      </c>
      <c r="N548" s="1">
        <f>IF(Resorts_World[[#This Row],[Overlay]]="Yes",Resorts_World[[#This Row],[Guarantee]],Resorts_World[[#This Row],[Prize Pool Collected]])</f>
        <v>46920</v>
      </c>
      <c r="O548" s="1">
        <f t="shared" si="38"/>
        <v>8280</v>
      </c>
      <c r="P548" s="1">
        <f>IF(Resorts_World[[#This Row],[Overlay]]="Yes",Resorts_World[[#This Row],[Guarantee]]-Resorts_World[[#This Row],[Prize Pool Collected]],0)</f>
        <v>0</v>
      </c>
      <c r="Q548" t="str">
        <f t="shared" si="39"/>
        <v>No</v>
      </c>
    </row>
    <row r="549" spans="1:17" x14ac:dyDescent="0.25">
      <c r="A549" s="5">
        <v>45065</v>
      </c>
      <c r="B549" t="s">
        <v>240</v>
      </c>
      <c r="C549" t="s">
        <v>241</v>
      </c>
      <c r="D549" t="s">
        <v>42</v>
      </c>
      <c r="E549" t="s">
        <v>42</v>
      </c>
      <c r="F549" s="1"/>
      <c r="G549" s="1">
        <v>500</v>
      </c>
      <c r="H549" s="1">
        <v>460</v>
      </c>
      <c r="I549" s="1">
        <v>40</v>
      </c>
      <c r="J549" s="2">
        <f>Resorts_World[[#This Row],[Rake]]/Resorts_World[[#This Row],[Buy In]]</f>
        <v>0.08</v>
      </c>
      <c r="K549" s="3">
        <f t="shared" si="36"/>
        <v>0</v>
      </c>
      <c r="L549" s="4">
        <v>95</v>
      </c>
      <c r="M549" s="1">
        <f t="shared" si="37"/>
        <v>43700</v>
      </c>
      <c r="N549" s="1">
        <f>IF(Resorts_World[[#This Row],[Overlay]]="Yes",Resorts_World[[#This Row],[Guarantee]],Resorts_World[[#This Row],[Prize Pool Collected]])</f>
        <v>43700</v>
      </c>
      <c r="O549" s="1">
        <f t="shared" si="38"/>
        <v>3800</v>
      </c>
      <c r="P549" s="1">
        <f>IF(Resorts_World[[#This Row],[Overlay]]="Yes",Resorts_World[[#This Row],[Guarantee]]-Resorts_World[[#This Row],[Prize Pool Collected]],0)</f>
        <v>0</v>
      </c>
      <c r="Q549" t="str">
        <f t="shared" si="39"/>
        <v>No</v>
      </c>
    </row>
    <row r="550" spans="1:17" x14ac:dyDescent="0.25">
      <c r="A550" s="5">
        <v>45456</v>
      </c>
      <c r="B550" t="s">
        <v>125</v>
      </c>
      <c r="C550" t="s">
        <v>126</v>
      </c>
      <c r="D550" t="s">
        <v>128</v>
      </c>
      <c r="E550" t="s">
        <v>20</v>
      </c>
      <c r="F550" s="1">
        <v>20000</v>
      </c>
      <c r="G550" s="1">
        <v>200</v>
      </c>
      <c r="H550" s="1">
        <v>160</v>
      </c>
      <c r="I550" s="1">
        <v>40</v>
      </c>
      <c r="J550" s="2">
        <v>0.2</v>
      </c>
      <c r="K550" s="3">
        <f t="shared" si="36"/>
        <v>125</v>
      </c>
      <c r="L550" s="4">
        <v>168</v>
      </c>
      <c r="M550" s="1">
        <f t="shared" si="37"/>
        <v>26880</v>
      </c>
      <c r="N550" s="1">
        <f>IF(Resorts_World[[#This Row],[Overlay]]="Yes",Resorts_World[[#This Row],[Guarantee]],Resorts_World[[#This Row],[Prize Pool Collected]])</f>
        <v>26880</v>
      </c>
      <c r="O550" s="1">
        <f t="shared" si="38"/>
        <v>6720</v>
      </c>
      <c r="P550" s="1">
        <f>IF(Resorts_World[[#This Row],[Overlay]]="Yes",Resorts_World[[#This Row],[Guarantee]]-Resorts_World[[#This Row],[Prize Pool Collected]],0)</f>
        <v>0</v>
      </c>
      <c r="Q550" t="str">
        <f t="shared" si="39"/>
        <v>No</v>
      </c>
    </row>
    <row r="551" spans="1:17" x14ac:dyDescent="0.25">
      <c r="A551" s="5">
        <v>45457</v>
      </c>
      <c r="B551" t="s">
        <v>125</v>
      </c>
      <c r="C551" t="s">
        <v>126</v>
      </c>
      <c r="D551" t="s">
        <v>132</v>
      </c>
      <c r="E551" t="s">
        <v>20</v>
      </c>
      <c r="F551" s="1">
        <v>40000</v>
      </c>
      <c r="G551" s="1">
        <v>400</v>
      </c>
      <c r="H551" s="1">
        <v>340</v>
      </c>
      <c r="I551" s="1">
        <v>60</v>
      </c>
      <c r="J551" s="2">
        <v>0.15</v>
      </c>
      <c r="K551" s="3">
        <f t="shared" si="36"/>
        <v>117.64705882352941</v>
      </c>
      <c r="L551" s="4">
        <v>262</v>
      </c>
      <c r="M551" s="1">
        <f t="shared" si="37"/>
        <v>89080</v>
      </c>
      <c r="N551" s="1">
        <f>IF(Resorts_World[[#This Row],[Overlay]]="Yes",Resorts_World[[#This Row],[Guarantee]],Resorts_World[[#This Row],[Prize Pool Collected]])</f>
        <v>89080</v>
      </c>
      <c r="O551" s="1">
        <f t="shared" si="38"/>
        <v>15720</v>
      </c>
      <c r="P551" s="1">
        <f>IF(Resorts_World[[#This Row],[Overlay]]="Yes",Resorts_World[[#This Row],[Guarantee]]-Resorts_World[[#This Row],[Prize Pool Collected]],0)</f>
        <v>0</v>
      </c>
      <c r="Q551" t="str">
        <f t="shared" si="39"/>
        <v>No</v>
      </c>
    </row>
    <row r="552" spans="1:17" x14ac:dyDescent="0.25">
      <c r="A552" s="5">
        <v>45457</v>
      </c>
      <c r="B552" t="s">
        <v>125</v>
      </c>
      <c r="C552" t="s">
        <v>126</v>
      </c>
      <c r="D552" t="s">
        <v>130</v>
      </c>
      <c r="E552" t="s">
        <v>131</v>
      </c>
      <c r="F552" s="1">
        <v>1000</v>
      </c>
      <c r="G552" s="1">
        <v>120</v>
      </c>
      <c r="H552" s="1">
        <v>100</v>
      </c>
      <c r="I552" s="1">
        <v>20</v>
      </c>
      <c r="J552" s="2">
        <v>0.16700000000000001</v>
      </c>
      <c r="K552" s="3">
        <f t="shared" si="36"/>
        <v>10</v>
      </c>
      <c r="L552" s="4">
        <v>84</v>
      </c>
      <c r="M552" s="1">
        <f t="shared" si="37"/>
        <v>8400</v>
      </c>
      <c r="N552" s="1">
        <f>IF(Resorts_World[[#This Row],[Overlay]]="Yes",Resorts_World[[#This Row],[Guarantee]],Resorts_World[[#This Row],[Prize Pool Collected]])</f>
        <v>8400</v>
      </c>
      <c r="O552" s="1">
        <f t="shared" si="38"/>
        <v>1680</v>
      </c>
      <c r="P552" s="1">
        <f>IF(Resorts_World[[#This Row],[Overlay]]="Yes",Resorts_World[[#This Row],[Guarantee]]-Resorts_World[[#This Row],[Prize Pool Collected]],0)</f>
        <v>0</v>
      </c>
      <c r="Q552" t="str">
        <f t="shared" si="39"/>
        <v>No</v>
      </c>
    </row>
    <row r="553" spans="1:17" x14ac:dyDescent="0.25">
      <c r="A553" s="5">
        <v>45457</v>
      </c>
      <c r="B553" t="s">
        <v>125</v>
      </c>
      <c r="C553" t="s">
        <v>126</v>
      </c>
      <c r="D553" t="s">
        <v>128</v>
      </c>
      <c r="E553" t="s">
        <v>20</v>
      </c>
      <c r="F553" s="1">
        <v>20000</v>
      </c>
      <c r="G553" s="1">
        <v>200</v>
      </c>
      <c r="H553" s="1">
        <v>160</v>
      </c>
      <c r="I553" s="1">
        <v>40</v>
      </c>
      <c r="J553" s="2">
        <v>0.2</v>
      </c>
      <c r="K553" s="3">
        <f t="shared" si="36"/>
        <v>125</v>
      </c>
      <c r="L553" s="4">
        <v>141</v>
      </c>
      <c r="M553" s="1">
        <f t="shared" si="37"/>
        <v>22560</v>
      </c>
      <c r="N553" s="1">
        <f>IF(Resorts_World[[#This Row],[Overlay]]="Yes",Resorts_World[[#This Row],[Guarantee]],Resorts_World[[#This Row],[Prize Pool Collected]])</f>
        <v>22560</v>
      </c>
      <c r="O553" s="1">
        <f t="shared" si="38"/>
        <v>5640</v>
      </c>
      <c r="P553" s="1">
        <f>IF(Resorts_World[[#This Row],[Overlay]]="Yes",Resorts_World[[#This Row],[Guarantee]]-Resorts_World[[#This Row],[Prize Pool Collected]],0)</f>
        <v>0</v>
      </c>
      <c r="Q553" t="str">
        <f t="shared" si="39"/>
        <v>No</v>
      </c>
    </row>
    <row r="554" spans="1:17" x14ac:dyDescent="0.25">
      <c r="A554" s="5">
        <v>45458</v>
      </c>
      <c r="B554" t="s">
        <v>125</v>
      </c>
      <c r="C554" t="s">
        <v>126</v>
      </c>
      <c r="D554" t="s">
        <v>135</v>
      </c>
      <c r="E554" t="s">
        <v>20</v>
      </c>
      <c r="F554" s="1">
        <v>30000</v>
      </c>
      <c r="G554" s="1">
        <v>300</v>
      </c>
      <c r="H554" s="1">
        <v>255</v>
      </c>
      <c r="I554" s="1">
        <v>45</v>
      </c>
      <c r="J554" s="2">
        <v>0.15</v>
      </c>
      <c r="K554" s="3">
        <f t="shared" si="36"/>
        <v>117.64705882352941</v>
      </c>
      <c r="L554" s="4">
        <v>198</v>
      </c>
      <c r="M554" s="1">
        <f t="shared" si="37"/>
        <v>50490</v>
      </c>
      <c r="N554" s="1">
        <f>IF(Resorts_World[[#This Row],[Overlay]]="Yes",Resorts_World[[#This Row],[Guarantee]],Resorts_World[[#This Row],[Prize Pool Collected]])</f>
        <v>50490</v>
      </c>
      <c r="O554" s="1">
        <f t="shared" si="38"/>
        <v>8910</v>
      </c>
      <c r="P554" s="1">
        <f>IF(Resorts_World[[#This Row],[Overlay]]="Yes",Resorts_World[[#This Row],[Guarantee]]-Resorts_World[[#This Row],[Prize Pool Collected]],0)</f>
        <v>0</v>
      </c>
      <c r="Q554" t="str">
        <f t="shared" si="39"/>
        <v>No</v>
      </c>
    </row>
    <row r="555" spans="1:17" x14ac:dyDescent="0.25">
      <c r="A555" s="5">
        <v>45458</v>
      </c>
      <c r="B555" t="s">
        <v>125</v>
      </c>
      <c r="C555" t="s">
        <v>126</v>
      </c>
      <c r="D555" t="s">
        <v>143</v>
      </c>
      <c r="E555" t="s">
        <v>144</v>
      </c>
      <c r="F555" s="1">
        <v>10000</v>
      </c>
      <c r="G555" s="1">
        <v>240</v>
      </c>
      <c r="H555" s="1">
        <v>200</v>
      </c>
      <c r="I555" s="1">
        <v>40</v>
      </c>
      <c r="J555" s="2">
        <v>0.16700000000000001</v>
      </c>
      <c r="K555" s="3">
        <f t="shared" si="36"/>
        <v>50</v>
      </c>
      <c r="L555" s="4">
        <v>245</v>
      </c>
      <c r="M555" s="1">
        <f t="shared" si="37"/>
        <v>49000</v>
      </c>
      <c r="N555" s="1">
        <f>IF(Resorts_World[[#This Row],[Overlay]]="Yes",Resorts_World[[#This Row],[Guarantee]],Resorts_World[[#This Row],[Prize Pool Collected]])</f>
        <v>49000</v>
      </c>
      <c r="O555" s="1">
        <f t="shared" si="38"/>
        <v>9800</v>
      </c>
      <c r="P555" s="1">
        <f>IF(Resorts_World[[#This Row],[Overlay]]="Yes",Resorts_World[[#This Row],[Guarantee]]-Resorts_World[[#This Row],[Prize Pool Collected]],0)</f>
        <v>0</v>
      </c>
      <c r="Q555" t="str">
        <f t="shared" si="39"/>
        <v>No</v>
      </c>
    </row>
    <row r="556" spans="1:17" x14ac:dyDescent="0.25">
      <c r="A556" s="5">
        <v>45458</v>
      </c>
      <c r="B556" t="s">
        <v>125</v>
      </c>
      <c r="C556" t="s">
        <v>126</v>
      </c>
      <c r="D556" t="s">
        <v>128</v>
      </c>
      <c r="E556" t="s">
        <v>20</v>
      </c>
      <c r="F556" s="1">
        <v>20000</v>
      </c>
      <c r="G556" s="1">
        <v>200</v>
      </c>
      <c r="H556" s="1">
        <v>160</v>
      </c>
      <c r="I556" s="1">
        <v>40</v>
      </c>
      <c r="J556" s="2">
        <v>0.2</v>
      </c>
      <c r="K556" s="3">
        <f t="shared" ref="K556:K619" si="40">F556/H556</f>
        <v>125</v>
      </c>
      <c r="L556" s="4">
        <v>155</v>
      </c>
      <c r="M556" s="1">
        <f t="shared" ref="M556:M619" si="41">L556*H556</f>
        <v>24800</v>
      </c>
      <c r="N556" s="1">
        <f>IF(Resorts_World[[#This Row],[Overlay]]="Yes",Resorts_World[[#This Row],[Guarantee]],Resorts_World[[#This Row],[Prize Pool Collected]])</f>
        <v>24800</v>
      </c>
      <c r="O556" s="1">
        <f t="shared" ref="O556:O619" si="42">L556*I556</f>
        <v>6200</v>
      </c>
      <c r="P556" s="1">
        <f>IF(Resorts_World[[#This Row],[Overlay]]="Yes",Resorts_World[[#This Row],[Guarantee]]-Resorts_World[[#This Row],[Prize Pool Collected]],0)</f>
        <v>0</v>
      </c>
      <c r="Q556" t="str">
        <f t="shared" ref="Q556:Q619" si="43">IF(ISBLANK(L556),"",IF(M556&gt;=F556,"No","Yes"))</f>
        <v>No</v>
      </c>
    </row>
    <row r="557" spans="1:17" x14ac:dyDescent="0.25">
      <c r="A557" s="5">
        <v>45459</v>
      </c>
      <c r="B557" t="s">
        <v>125</v>
      </c>
      <c r="C557" t="s">
        <v>126</v>
      </c>
      <c r="D557" t="s">
        <v>127</v>
      </c>
      <c r="E557" t="s">
        <v>20</v>
      </c>
      <c r="F557" s="1">
        <v>60000</v>
      </c>
      <c r="G557" s="1">
        <v>200</v>
      </c>
      <c r="H557" s="1">
        <v>148</v>
      </c>
      <c r="I557" s="1">
        <v>52</v>
      </c>
      <c r="J557" s="2">
        <v>0.26</v>
      </c>
      <c r="K557" s="3">
        <f t="shared" si="40"/>
        <v>405.40540540540542</v>
      </c>
      <c r="L557" s="4">
        <v>739</v>
      </c>
      <c r="M557" s="1">
        <f t="shared" si="41"/>
        <v>109372</v>
      </c>
      <c r="N557" s="1">
        <f>IF(Resorts_World[[#This Row],[Overlay]]="Yes",Resorts_World[[#This Row],[Guarantee]],Resorts_World[[#This Row],[Prize Pool Collected]])</f>
        <v>109372</v>
      </c>
      <c r="O557" s="1">
        <f t="shared" si="42"/>
        <v>38428</v>
      </c>
      <c r="P557" s="1">
        <f>IF(Resorts_World[[#This Row],[Overlay]]="Yes",Resorts_World[[#This Row],[Guarantee]]-Resorts_World[[#This Row],[Prize Pool Collected]],0)</f>
        <v>0</v>
      </c>
      <c r="Q557" t="str">
        <f t="shared" si="43"/>
        <v>No</v>
      </c>
    </row>
    <row r="558" spans="1:17" x14ac:dyDescent="0.25">
      <c r="A558" s="5">
        <v>45459</v>
      </c>
      <c r="B558" t="s">
        <v>125</v>
      </c>
      <c r="C558" t="s">
        <v>126</v>
      </c>
      <c r="D558" t="s">
        <v>128</v>
      </c>
      <c r="E558" t="s">
        <v>20</v>
      </c>
      <c r="F558" s="1">
        <v>20000</v>
      </c>
      <c r="G558" s="1">
        <v>200</v>
      </c>
      <c r="H558" s="1">
        <v>160</v>
      </c>
      <c r="I558" s="1">
        <v>40</v>
      </c>
      <c r="J558" s="2">
        <v>0.2</v>
      </c>
      <c r="K558" s="3">
        <f t="shared" si="40"/>
        <v>125</v>
      </c>
      <c r="L558" s="4">
        <v>114</v>
      </c>
      <c r="M558" s="1">
        <f t="shared" si="41"/>
        <v>18240</v>
      </c>
      <c r="N558" s="1">
        <f>IF(Resorts_World[[#This Row],[Overlay]]="Yes",Resorts_World[[#This Row],[Guarantee]],Resorts_World[[#This Row],[Prize Pool Collected]])</f>
        <v>20000</v>
      </c>
      <c r="O558" s="1">
        <f t="shared" si="42"/>
        <v>4560</v>
      </c>
      <c r="P558" s="1">
        <f>IF(Resorts_World[[#This Row],[Overlay]]="Yes",Resorts_World[[#This Row],[Guarantee]]-Resorts_World[[#This Row],[Prize Pool Collected]],0)</f>
        <v>1760</v>
      </c>
      <c r="Q558" t="str">
        <f t="shared" si="43"/>
        <v>Yes</v>
      </c>
    </row>
    <row r="559" spans="1:17" x14ac:dyDescent="0.25">
      <c r="A559" s="5">
        <v>45460</v>
      </c>
      <c r="B559" t="s">
        <v>125</v>
      </c>
      <c r="C559" t="s">
        <v>126</v>
      </c>
      <c r="D559" t="s">
        <v>145</v>
      </c>
      <c r="E559" t="s">
        <v>35</v>
      </c>
      <c r="F559" s="1">
        <v>40000</v>
      </c>
      <c r="G559" s="1">
        <v>400</v>
      </c>
      <c r="H559" s="1">
        <v>340</v>
      </c>
      <c r="I559" s="1">
        <v>60</v>
      </c>
      <c r="J559" s="2">
        <v>0.15</v>
      </c>
      <c r="K559" s="3">
        <f t="shared" si="40"/>
        <v>117.64705882352941</v>
      </c>
      <c r="L559" s="4">
        <v>423</v>
      </c>
      <c r="M559" s="1">
        <f t="shared" si="41"/>
        <v>143820</v>
      </c>
      <c r="N559" s="1">
        <f>IF(Resorts_World[[#This Row],[Overlay]]="Yes",Resorts_World[[#This Row],[Guarantee]],Resorts_World[[#This Row],[Prize Pool Collected]])</f>
        <v>143820</v>
      </c>
      <c r="O559" s="1">
        <f t="shared" si="42"/>
        <v>25380</v>
      </c>
      <c r="P559" s="1">
        <f>IF(Resorts_World[[#This Row],[Overlay]]="Yes",Resorts_World[[#This Row],[Guarantee]]-Resorts_World[[#This Row],[Prize Pool Collected]],0)</f>
        <v>0</v>
      </c>
      <c r="Q559" t="str">
        <f t="shared" si="43"/>
        <v>No</v>
      </c>
    </row>
    <row r="560" spans="1:17" x14ac:dyDescent="0.25">
      <c r="A560" s="5">
        <v>45460</v>
      </c>
      <c r="B560" t="s">
        <v>125</v>
      </c>
      <c r="C560" t="s">
        <v>126</v>
      </c>
      <c r="D560" t="s">
        <v>146</v>
      </c>
      <c r="E560" t="s">
        <v>147</v>
      </c>
      <c r="F560" s="1">
        <v>10000</v>
      </c>
      <c r="G560" s="1">
        <v>240</v>
      </c>
      <c r="H560" s="1">
        <v>200</v>
      </c>
      <c r="I560" s="1">
        <v>40</v>
      </c>
      <c r="J560" s="2">
        <v>0.16700000000000001</v>
      </c>
      <c r="K560" s="3">
        <f t="shared" si="40"/>
        <v>50</v>
      </c>
      <c r="L560" s="4">
        <v>165</v>
      </c>
      <c r="M560" s="1">
        <f t="shared" si="41"/>
        <v>33000</v>
      </c>
      <c r="N560" s="1">
        <f>IF(Resorts_World[[#This Row],[Overlay]]="Yes",Resorts_World[[#This Row],[Guarantee]],Resorts_World[[#This Row],[Prize Pool Collected]])</f>
        <v>33000</v>
      </c>
      <c r="O560" s="1">
        <f t="shared" si="42"/>
        <v>6600</v>
      </c>
      <c r="P560" s="1">
        <f>IF(Resorts_World[[#This Row],[Overlay]]="Yes",Resorts_World[[#This Row],[Guarantee]]-Resorts_World[[#This Row],[Prize Pool Collected]],0)</f>
        <v>0</v>
      </c>
      <c r="Q560" t="str">
        <f t="shared" si="43"/>
        <v>No</v>
      </c>
    </row>
    <row r="561" spans="1:17" x14ac:dyDescent="0.25">
      <c r="A561" s="5">
        <v>45460</v>
      </c>
      <c r="B561" t="s">
        <v>125</v>
      </c>
      <c r="C561" t="s">
        <v>126</v>
      </c>
      <c r="D561" t="s">
        <v>128</v>
      </c>
      <c r="E561" t="s">
        <v>20</v>
      </c>
      <c r="F561" s="1">
        <v>20000</v>
      </c>
      <c r="G561" s="1">
        <v>200</v>
      </c>
      <c r="H561" s="1">
        <v>160</v>
      </c>
      <c r="I561" s="1">
        <v>40</v>
      </c>
      <c r="J561" s="2">
        <v>0.2</v>
      </c>
      <c r="K561" s="3">
        <f t="shared" si="40"/>
        <v>125</v>
      </c>
      <c r="L561" s="4">
        <v>192</v>
      </c>
      <c r="M561" s="1">
        <f t="shared" si="41"/>
        <v>30720</v>
      </c>
      <c r="N561" s="1">
        <f>IF(Resorts_World[[#This Row],[Overlay]]="Yes",Resorts_World[[#This Row],[Guarantee]],Resorts_World[[#This Row],[Prize Pool Collected]])</f>
        <v>30720</v>
      </c>
      <c r="O561" s="1">
        <f t="shared" si="42"/>
        <v>7680</v>
      </c>
      <c r="P561" s="1">
        <f>IF(Resorts_World[[#This Row],[Overlay]]="Yes",Resorts_World[[#This Row],[Guarantee]]-Resorts_World[[#This Row],[Prize Pool Collected]],0)</f>
        <v>0</v>
      </c>
      <c r="Q561" t="str">
        <f t="shared" si="43"/>
        <v>No</v>
      </c>
    </row>
    <row r="562" spans="1:17" x14ac:dyDescent="0.25">
      <c r="A562" s="5">
        <v>45461</v>
      </c>
      <c r="B562" t="s">
        <v>125</v>
      </c>
      <c r="C562" t="s">
        <v>126</v>
      </c>
      <c r="D562" t="s">
        <v>132</v>
      </c>
      <c r="E562" t="s">
        <v>20</v>
      </c>
      <c r="F562" s="1">
        <v>40000</v>
      </c>
      <c r="G562" s="1">
        <v>400</v>
      </c>
      <c r="H562" s="1">
        <v>340</v>
      </c>
      <c r="I562" s="1">
        <v>60</v>
      </c>
      <c r="J562" s="2">
        <v>0.15</v>
      </c>
      <c r="K562" s="3">
        <f t="shared" si="40"/>
        <v>117.64705882352941</v>
      </c>
      <c r="L562" s="4">
        <v>254</v>
      </c>
      <c r="M562" s="1">
        <f t="shared" si="41"/>
        <v>86360</v>
      </c>
      <c r="N562" s="1">
        <f>IF(Resorts_World[[#This Row],[Overlay]]="Yes",Resorts_World[[#This Row],[Guarantee]],Resorts_World[[#This Row],[Prize Pool Collected]])</f>
        <v>86360</v>
      </c>
      <c r="O562" s="1">
        <f t="shared" si="42"/>
        <v>15240</v>
      </c>
      <c r="P562" s="1">
        <f>IF(Resorts_World[[#This Row],[Overlay]]="Yes",Resorts_World[[#This Row],[Guarantee]]-Resorts_World[[#This Row],[Prize Pool Collected]],0)</f>
        <v>0</v>
      </c>
      <c r="Q562" t="str">
        <f t="shared" si="43"/>
        <v>No</v>
      </c>
    </row>
    <row r="563" spans="1:17" x14ac:dyDescent="0.25">
      <c r="A563" s="5">
        <v>45461</v>
      </c>
      <c r="B563" t="s">
        <v>125</v>
      </c>
      <c r="C563" t="s">
        <v>126</v>
      </c>
      <c r="D563" t="s">
        <v>137</v>
      </c>
      <c r="E563" t="s">
        <v>131</v>
      </c>
      <c r="F563" s="1">
        <v>2000</v>
      </c>
      <c r="G563" s="1">
        <v>230</v>
      </c>
      <c r="H563" s="1">
        <v>200</v>
      </c>
      <c r="I563" s="1">
        <v>30</v>
      </c>
      <c r="J563" s="2">
        <v>0.13</v>
      </c>
      <c r="K563" s="3">
        <f t="shared" si="40"/>
        <v>10</v>
      </c>
      <c r="L563" s="4">
        <v>75</v>
      </c>
      <c r="M563" s="1">
        <f t="shared" si="41"/>
        <v>15000</v>
      </c>
      <c r="N563" s="1">
        <f>IF(Resorts_World[[#This Row],[Overlay]]="Yes",Resorts_World[[#This Row],[Guarantee]],Resorts_World[[#This Row],[Prize Pool Collected]])</f>
        <v>15000</v>
      </c>
      <c r="O563" s="1">
        <f t="shared" si="42"/>
        <v>2250</v>
      </c>
      <c r="P563" s="1">
        <f>IF(Resorts_World[[#This Row],[Overlay]]="Yes",Resorts_World[[#This Row],[Guarantee]]-Resorts_World[[#This Row],[Prize Pool Collected]],0)</f>
        <v>0</v>
      </c>
      <c r="Q563" t="str">
        <f t="shared" si="43"/>
        <v>No</v>
      </c>
    </row>
    <row r="564" spans="1:17" x14ac:dyDescent="0.25">
      <c r="A564" s="5">
        <v>45461</v>
      </c>
      <c r="B564" t="s">
        <v>125</v>
      </c>
      <c r="C564" t="s">
        <v>126</v>
      </c>
      <c r="D564" t="s">
        <v>128</v>
      </c>
      <c r="E564" t="s">
        <v>20</v>
      </c>
      <c r="F564" s="1">
        <v>20000</v>
      </c>
      <c r="G564" s="1">
        <v>200</v>
      </c>
      <c r="H564" s="1">
        <v>160</v>
      </c>
      <c r="I564" s="1">
        <v>40</v>
      </c>
      <c r="J564" s="2">
        <v>0.2</v>
      </c>
      <c r="K564" s="3">
        <f t="shared" si="40"/>
        <v>125</v>
      </c>
      <c r="L564" s="4">
        <v>175</v>
      </c>
      <c r="M564" s="1">
        <f t="shared" si="41"/>
        <v>28000</v>
      </c>
      <c r="N564" s="1">
        <f>IF(Resorts_World[[#This Row],[Overlay]]="Yes",Resorts_World[[#This Row],[Guarantee]],Resorts_World[[#This Row],[Prize Pool Collected]])</f>
        <v>28000</v>
      </c>
      <c r="O564" s="1">
        <f t="shared" si="42"/>
        <v>7000</v>
      </c>
      <c r="P564" s="1">
        <f>IF(Resorts_World[[#This Row],[Overlay]]="Yes",Resorts_World[[#This Row],[Guarantee]]-Resorts_World[[#This Row],[Prize Pool Collected]],0)</f>
        <v>0</v>
      </c>
      <c r="Q564" t="str">
        <f t="shared" si="43"/>
        <v>No</v>
      </c>
    </row>
    <row r="565" spans="1:17" x14ac:dyDescent="0.25">
      <c r="A565" s="5">
        <v>45462</v>
      </c>
      <c r="B565" t="s">
        <v>125</v>
      </c>
      <c r="C565" t="s">
        <v>126</v>
      </c>
      <c r="D565" t="s">
        <v>135</v>
      </c>
      <c r="E565" t="s">
        <v>20</v>
      </c>
      <c r="F565" s="1">
        <v>30000</v>
      </c>
      <c r="G565" s="1">
        <v>300</v>
      </c>
      <c r="H565" s="1">
        <v>255</v>
      </c>
      <c r="I565" s="1">
        <v>45</v>
      </c>
      <c r="J565" s="2">
        <v>0.15</v>
      </c>
      <c r="K565" s="3">
        <f t="shared" si="40"/>
        <v>117.64705882352941</v>
      </c>
      <c r="L565" s="4">
        <v>283</v>
      </c>
      <c r="M565" s="1">
        <f t="shared" si="41"/>
        <v>72165</v>
      </c>
      <c r="N565" s="1">
        <f>IF(Resorts_World[[#This Row],[Overlay]]="Yes",Resorts_World[[#This Row],[Guarantee]],Resorts_World[[#This Row],[Prize Pool Collected]])</f>
        <v>72165</v>
      </c>
      <c r="O565" s="1">
        <f t="shared" si="42"/>
        <v>12735</v>
      </c>
      <c r="P565" s="1">
        <f>IF(Resorts_World[[#This Row],[Overlay]]="Yes",Resorts_World[[#This Row],[Guarantee]]-Resorts_World[[#This Row],[Prize Pool Collected]],0)</f>
        <v>0</v>
      </c>
      <c r="Q565" t="str">
        <f t="shared" si="43"/>
        <v>No</v>
      </c>
    </row>
    <row r="566" spans="1:17" x14ac:dyDescent="0.25">
      <c r="A566" s="5">
        <v>45462</v>
      </c>
      <c r="B566" t="s">
        <v>125</v>
      </c>
      <c r="C566" t="s">
        <v>126</v>
      </c>
      <c r="D566" t="s">
        <v>32</v>
      </c>
      <c r="E566" t="s">
        <v>32</v>
      </c>
      <c r="F566" s="1">
        <v>10000</v>
      </c>
      <c r="G566" s="1">
        <v>240</v>
      </c>
      <c r="H566" s="1">
        <v>200</v>
      </c>
      <c r="I566" s="1">
        <v>40</v>
      </c>
      <c r="J566" s="2">
        <v>0.16700000000000001</v>
      </c>
      <c r="K566" s="3">
        <f t="shared" si="40"/>
        <v>50</v>
      </c>
      <c r="L566" s="4">
        <v>134</v>
      </c>
      <c r="M566" s="1">
        <f t="shared" si="41"/>
        <v>26800</v>
      </c>
      <c r="N566" s="1">
        <f>IF(Resorts_World[[#This Row],[Overlay]]="Yes",Resorts_World[[#This Row],[Guarantee]],Resorts_World[[#This Row],[Prize Pool Collected]])</f>
        <v>26800</v>
      </c>
      <c r="O566" s="1">
        <f t="shared" si="42"/>
        <v>5360</v>
      </c>
      <c r="P566" s="1">
        <f>IF(Resorts_World[[#This Row],[Overlay]]="Yes",Resorts_World[[#This Row],[Guarantee]]-Resorts_World[[#This Row],[Prize Pool Collected]],0)</f>
        <v>0</v>
      </c>
      <c r="Q566" t="str">
        <f t="shared" si="43"/>
        <v>No</v>
      </c>
    </row>
    <row r="567" spans="1:17" x14ac:dyDescent="0.25">
      <c r="A567" s="5">
        <v>45462</v>
      </c>
      <c r="B567" t="s">
        <v>125</v>
      </c>
      <c r="C567" t="s">
        <v>126</v>
      </c>
      <c r="D567" t="s">
        <v>128</v>
      </c>
      <c r="E567" t="s">
        <v>20</v>
      </c>
      <c r="F567" s="1">
        <v>20000</v>
      </c>
      <c r="G567" s="1">
        <v>200</v>
      </c>
      <c r="H567" s="1">
        <v>160</v>
      </c>
      <c r="I567" s="1">
        <v>40</v>
      </c>
      <c r="J567" s="2">
        <v>0.2</v>
      </c>
      <c r="K567" s="3">
        <f t="shared" si="40"/>
        <v>125</v>
      </c>
      <c r="L567" s="4">
        <v>172</v>
      </c>
      <c r="M567" s="1">
        <f t="shared" si="41"/>
        <v>27520</v>
      </c>
      <c r="N567" s="1">
        <f>IF(Resorts_World[[#This Row],[Overlay]]="Yes",Resorts_World[[#This Row],[Guarantee]],Resorts_World[[#This Row],[Prize Pool Collected]])</f>
        <v>27520</v>
      </c>
      <c r="O567" s="1">
        <f t="shared" si="42"/>
        <v>6880</v>
      </c>
      <c r="P567" s="1">
        <f>IF(Resorts_World[[#This Row],[Overlay]]="Yes",Resorts_World[[#This Row],[Guarantee]]-Resorts_World[[#This Row],[Prize Pool Collected]],0)</f>
        <v>0</v>
      </c>
      <c r="Q567" t="str">
        <f t="shared" si="43"/>
        <v>No</v>
      </c>
    </row>
    <row r="568" spans="1:17" x14ac:dyDescent="0.25">
      <c r="A568" s="5">
        <v>45426</v>
      </c>
      <c r="B568" t="s">
        <v>240</v>
      </c>
      <c r="C568" t="s">
        <v>245</v>
      </c>
      <c r="D568" t="s">
        <v>42</v>
      </c>
      <c r="E568" t="s">
        <v>42</v>
      </c>
      <c r="F568" s="1"/>
      <c r="G568" s="1">
        <v>600</v>
      </c>
      <c r="H568" s="1">
        <v>540</v>
      </c>
      <c r="I568" s="1">
        <v>60</v>
      </c>
      <c r="J568" s="2">
        <v>0.1</v>
      </c>
      <c r="K568" s="3">
        <f t="shared" si="40"/>
        <v>0</v>
      </c>
      <c r="L568" s="4">
        <v>111</v>
      </c>
      <c r="M568" s="1">
        <f t="shared" si="41"/>
        <v>59940</v>
      </c>
      <c r="N568" s="1">
        <f>IF(Resorts_World[[#This Row],[Overlay]]="Yes",Resorts_World[[#This Row],[Guarantee]],Resorts_World[[#This Row],[Prize Pool Collected]])</f>
        <v>59940</v>
      </c>
      <c r="O568" s="1">
        <f t="shared" si="42"/>
        <v>6660</v>
      </c>
      <c r="P568" s="1">
        <f>IF(Resorts_World[[#This Row],[Overlay]]="Yes",Resorts_World[[#This Row],[Guarantee]]-Resorts_World[[#This Row],[Prize Pool Collected]],0)</f>
        <v>0</v>
      </c>
      <c r="Q568" t="str">
        <f t="shared" si="43"/>
        <v>No</v>
      </c>
    </row>
    <row r="569" spans="1:17" x14ac:dyDescent="0.25">
      <c r="A569" s="5">
        <v>45463</v>
      </c>
      <c r="B569" t="s">
        <v>125</v>
      </c>
      <c r="C569" t="s">
        <v>126</v>
      </c>
      <c r="D569" t="s">
        <v>137</v>
      </c>
      <c r="E569" t="s">
        <v>131</v>
      </c>
      <c r="F569" s="1">
        <v>2000</v>
      </c>
      <c r="G569" s="1">
        <v>230</v>
      </c>
      <c r="H569" s="1">
        <v>200</v>
      </c>
      <c r="I569" s="1">
        <v>30</v>
      </c>
      <c r="J569" s="2">
        <v>0.13</v>
      </c>
      <c r="K569" s="3">
        <f t="shared" si="40"/>
        <v>10</v>
      </c>
      <c r="L569" s="4">
        <v>100</v>
      </c>
      <c r="M569" s="1">
        <f t="shared" si="41"/>
        <v>20000</v>
      </c>
      <c r="N569" s="1">
        <f>IF(Resorts_World[[#This Row],[Overlay]]="Yes",Resorts_World[[#This Row],[Guarantee]],Resorts_World[[#This Row],[Prize Pool Collected]])</f>
        <v>20000</v>
      </c>
      <c r="O569" s="1">
        <f t="shared" si="42"/>
        <v>3000</v>
      </c>
      <c r="P569" s="1">
        <f>IF(Resorts_World[[#This Row],[Overlay]]="Yes",Resorts_World[[#This Row],[Guarantee]]-Resorts_World[[#This Row],[Prize Pool Collected]],0)</f>
        <v>0</v>
      </c>
      <c r="Q569" t="str">
        <f t="shared" si="43"/>
        <v>No</v>
      </c>
    </row>
    <row r="570" spans="1:17" x14ac:dyDescent="0.25">
      <c r="A570" s="5">
        <v>45463</v>
      </c>
      <c r="B570" t="s">
        <v>125</v>
      </c>
      <c r="C570" t="s">
        <v>126</v>
      </c>
      <c r="D570" t="s">
        <v>128</v>
      </c>
      <c r="E570" t="s">
        <v>20</v>
      </c>
      <c r="F570" s="1">
        <v>20000</v>
      </c>
      <c r="G570" s="1">
        <v>200</v>
      </c>
      <c r="H570" s="1">
        <v>160</v>
      </c>
      <c r="I570" s="1">
        <v>40</v>
      </c>
      <c r="J570" s="2">
        <v>0.2</v>
      </c>
      <c r="K570" s="3">
        <f t="shared" si="40"/>
        <v>125</v>
      </c>
      <c r="L570" s="4">
        <v>176</v>
      </c>
      <c r="M570" s="1">
        <f t="shared" si="41"/>
        <v>28160</v>
      </c>
      <c r="N570" s="1">
        <f>IF(Resorts_World[[#This Row],[Overlay]]="Yes",Resorts_World[[#This Row],[Guarantee]],Resorts_World[[#This Row],[Prize Pool Collected]])</f>
        <v>28160</v>
      </c>
      <c r="O570" s="1">
        <f t="shared" si="42"/>
        <v>7040</v>
      </c>
      <c r="P570" s="1">
        <f>IF(Resorts_World[[#This Row],[Overlay]]="Yes",Resorts_World[[#This Row],[Guarantee]]-Resorts_World[[#This Row],[Prize Pool Collected]],0)</f>
        <v>0</v>
      </c>
      <c r="Q570" t="str">
        <f t="shared" si="43"/>
        <v>No</v>
      </c>
    </row>
    <row r="571" spans="1:17" x14ac:dyDescent="0.25">
      <c r="A571" s="5">
        <v>45464</v>
      </c>
      <c r="B571" t="s">
        <v>125</v>
      </c>
      <c r="C571" t="s">
        <v>126</v>
      </c>
      <c r="D571" t="s">
        <v>135</v>
      </c>
      <c r="E571" t="s">
        <v>20</v>
      </c>
      <c r="F571" s="1">
        <v>30000</v>
      </c>
      <c r="G571" s="1">
        <v>300</v>
      </c>
      <c r="H571" s="1">
        <v>255</v>
      </c>
      <c r="I571" s="1">
        <v>45</v>
      </c>
      <c r="J571" s="2">
        <v>0.15</v>
      </c>
      <c r="K571" s="3">
        <f t="shared" si="40"/>
        <v>117.64705882352941</v>
      </c>
      <c r="L571" s="4">
        <v>287</v>
      </c>
      <c r="M571" s="1">
        <f t="shared" si="41"/>
        <v>73185</v>
      </c>
      <c r="N571" s="1">
        <f>IF(Resorts_World[[#This Row],[Overlay]]="Yes",Resorts_World[[#This Row],[Guarantee]],Resorts_World[[#This Row],[Prize Pool Collected]])</f>
        <v>73185</v>
      </c>
      <c r="O571" s="1">
        <f t="shared" si="42"/>
        <v>12915</v>
      </c>
      <c r="P571" s="1">
        <f>IF(Resorts_World[[#This Row],[Overlay]]="Yes",Resorts_World[[#This Row],[Guarantee]]-Resorts_World[[#This Row],[Prize Pool Collected]],0)</f>
        <v>0</v>
      </c>
      <c r="Q571" t="str">
        <f t="shared" si="43"/>
        <v>No</v>
      </c>
    </row>
    <row r="572" spans="1:17" x14ac:dyDescent="0.25">
      <c r="A572" s="5">
        <v>45464</v>
      </c>
      <c r="B572" t="s">
        <v>125</v>
      </c>
      <c r="C572" t="s">
        <v>126</v>
      </c>
      <c r="D572" t="s">
        <v>50</v>
      </c>
      <c r="E572" t="s">
        <v>50</v>
      </c>
      <c r="F572" s="1">
        <v>10000</v>
      </c>
      <c r="G572" s="1">
        <v>240</v>
      </c>
      <c r="H572" s="1">
        <v>200</v>
      </c>
      <c r="I572" s="1">
        <v>40</v>
      </c>
      <c r="J572" s="2">
        <v>0.16700000000000001</v>
      </c>
      <c r="K572" s="3">
        <f t="shared" si="40"/>
        <v>50</v>
      </c>
      <c r="L572" s="4">
        <v>164</v>
      </c>
      <c r="M572" s="1">
        <f t="shared" si="41"/>
        <v>32800</v>
      </c>
      <c r="N572" s="1">
        <f>IF(Resorts_World[[#This Row],[Overlay]]="Yes",Resorts_World[[#This Row],[Guarantee]],Resorts_World[[#This Row],[Prize Pool Collected]])</f>
        <v>32800</v>
      </c>
      <c r="O572" s="1">
        <f t="shared" si="42"/>
        <v>6560</v>
      </c>
      <c r="P572" s="1">
        <f>IF(Resorts_World[[#This Row],[Overlay]]="Yes",Resorts_World[[#This Row],[Guarantee]]-Resorts_World[[#This Row],[Prize Pool Collected]],0)</f>
        <v>0</v>
      </c>
      <c r="Q572" t="str">
        <f t="shared" si="43"/>
        <v>No</v>
      </c>
    </row>
    <row r="573" spans="1:17" x14ac:dyDescent="0.25">
      <c r="A573" s="5">
        <v>45464</v>
      </c>
      <c r="B573" t="s">
        <v>125</v>
      </c>
      <c r="C573" t="s">
        <v>126</v>
      </c>
      <c r="D573" t="s">
        <v>128</v>
      </c>
      <c r="E573" t="s">
        <v>20</v>
      </c>
      <c r="F573" s="1">
        <v>20000</v>
      </c>
      <c r="G573" s="1">
        <v>200</v>
      </c>
      <c r="H573" s="1">
        <v>160</v>
      </c>
      <c r="I573" s="1">
        <v>40</v>
      </c>
      <c r="J573" s="2">
        <v>0.2</v>
      </c>
      <c r="K573" s="3">
        <f t="shared" si="40"/>
        <v>125</v>
      </c>
      <c r="L573" s="4">
        <v>174</v>
      </c>
      <c r="M573" s="1">
        <f t="shared" si="41"/>
        <v>27840</v>
      </c>
      <c r="N573" s="1">
        <f>IF(Resorts_World[[#This Row],[Overlay]]="Yes",Resorts_World[[#This Row],[Guarantee]],Resorts_World[[#This Row],[Prize Pool Collected]])</f>
        <v>27840</v>
      </c>
      <c r="O573" s="1">
        <f t="shared" si="42"/>
        <v>6960</v>
      </c>
      <c r="P573" s="1">
        <f>IF(Resorts_World[[#This Row],[Overlay]]="Yes",Resorts_World[[#This Row],[Guarantee]]-Resorts_World[[#This Row],[Prize Pool Collected]],0)</f>
        <v>0</v>
      </c>
      <c r="Q573" t="str">
        <f t="shared" si="43"/>
        <v>No</v>
      </c>
    </row>
    <row r="574" spans="1:17" x14ac:dyDescent="0.25">
      <c r="A574" s="5">
        <v>45465</v>
      </c>
      <c r="B574" t="s">
        <v>125</v>
      </c>
      <c r="C574" t="s">
        <v>126</v>
      </c>
      <c r="D574" t="s">
        <v>132</v>
      </c>
      <c r="E574" t="s">
        <v>20</v>
      </c>
      <c r="F574" s="1">
        <v>40000</v>
      </c>
      <c r="G574" s="1">
        <v>400</v>
      </c>
      <c r="H574" s="1">
        <v>340</v>
      </c>
      <c r="I574" s="1">
        <v>60</v>
      </c>
      <c r="J574" s="2">
        <v>0.15</v>
      </c>
      <c r="K574" s="3">
        <f t="shared" si="40"/>
        <v>117.64705882352941</v>
      </c>
      <c r="L574" s="4">
        <v>318</v>
      </c>
      <c r="M574" s="1">
        <f t="shared" si="41"/>
        <v>108120</v>
      </c>
      <c r="N574" s="1">
        <f>IF(Resorts_World[[#This Row],[Overlay]]="Yes",Resorts_World[[#This Row],[Guarantee]],Resorts_World[[#This Row],[Prize Pool Collected]])</f>
        <v>108120</v>
      </c>
      <c r="O574" s="1">
        <f t="shared" si="42"/>
        <v>19080</v>
      </c>
      <c r="P574" s="1">
        <f>IF(Resorts_World[[#This Row],[Overlay]]="Yes",Resorts_World[[#This Row],[Guarantee]]-Resorts_World[[#This Row],[Prize Pool Collected]],0)</f>
        <v>0</v>
      </c>
      <c r="Q574" t="str">
        <f t="shared" si="43"/>
        <v>No</v>
      </c>
    </row>
    <row r="575" spans="1:17" x14ac:dyDescent="0.25">
      <c r="A575" s="5">
        <v>45118</v>
      </c>
      <c r="B575" t="s">
        <v>29</v>
      </c>
      <c r="C575" t="s">
        <v>46</v>
      </c>
      <c r="D575" t="s">
        <v>42</v>
      </c>
      <c r="E575" t="s">
        <v>42</v>
      </c>
      <c r="F575" s="1">
        <v>50000</v>
      </c>
      <c r="G575" s="1">
        <v>600</v>
      </c>
      <c r="H575" s="1">
        <v>515</v>
      </c>
      <c r="I575" s="1">
        <v>85</v>
      </c>
      <c r="J575" s="2">
        <f>I575/G575</f>
        <v>0.14166666666666666</v>
      </c>
      <c r="K575" s="3">
        <f t="shared" si="40"/>
        <v>97.087378640776706</v>
      </c>
      <c r="L575" s="4">
        <v>213</v>
      </c>
      <c r="M575" s="1">
        <f t="shared" si="41"/>
        <v>109695</v>
      </c>
      <c r="N575" s="1">
        <f>IF(Resorts_World[[#This Row],[Overlay]]="Yes",Resorts_World[[#This Row],[Guarantee]],Resorts_World[[#This Row],[Prize Pool Collected]])</f>
        <v>109695</v>
      </c>
      <c r="O575" s="1">
        <f t="shared" si="42"/>
        <v>18105</v>
      </c>
      <c r="P575" s="1">
        <f>IF(Resorts_World[[#This Row],[Overlay]]="Yes",Resorts_World[[#This Row],[Guarantee]]-Resorts_World[[#This Row],[Prize Pool Collected]],0)</f>
        <v>0</v>
      </c>
      <c r="Q575" t="str">
        <f t="shared" si="43"/>
        <v>No</v>
      </c>
    </row>
    <row r="576" spans="1:17" x14ac:dyDescent="0.25">
      <c r="A576" s="5">
        <v>45465</v>
      </c>
      <c r="B576" t="s">
        <v>125</v>
      </c>
      <c r="C576" t="s">
        <v>126</v>
      </c>
      <c r="D576" t="s">
        <v>128</v>
      </c>
      <c r="E576" t="s">
        <v>20</v>
      </c>
      <c r="F576" s="1">
        <v>20000</v>
      </c>
      <c r="G576" s="1">
        <v>200</v>
      </c>
      <c r="H576" s="1">
        <v>160</v>
      </c>
      <c r="I576" s="1">
        <v>40</v>
      </c>
      <c r="J576" s="2">
        <v>0.2</v>
      </c>
      <c r="K576" s="3">
        <f t="shared" si="40"/>
        <v>125</v>
      </c>
      <c r="L576" s="4">
        <v>154</v>
      </c>
      <c r="M576" s="1">
        <f t="shared" si="41"/>
        <v>24640</v>
      </c>
      <c r="N576" s="1">
        <f>IF(Resorts_World[[#This Row],[Overlay]]="Yes",Resorts_World[[#This Row],[Guarantee]],Resorts_World[[#This Row],[Prize Pool Collected]])</f>
        <v>24640</v>
      </c>
      <c r="O576" s="1">
        <f t="shared" si="42"/>
        <v>6160</v>
      </c>
      <c r="P576" s="1">
        <f>IF(Resorts_World[[#This Row],[Overlay]]="Yes",Resorts_World[[#This Row],[Guarantee]]-Resorts_World[[#This Row],[Prize Pool Collected]],0)</f>
        <v>0</v>
      </c>
      <c r="Q576" t="str">
        <f t="shared" si="43"/>
        <v>No</v>
      </c>
    </row>
    <row r="577" spans="1:17" x14ac:dyDescent="0.25">
      <c r="A577" s="5">
        <v>45466</v>
      </c>
      <c r="B577" t="s">
        <v>125</v>
      </c>
      <c r="C577" t="s">
        <v>126</v>
      </c>
      <c r="D577" t="s">
        <v>127</v>
      </c>
      <c r="E577" t="s">
        <v>20</v>
      </c>
      <c r="F577" s="1">
        <v>60000</v>
      </c>
      <c r="G577" s="1">
        <v>200</v>
      </c>
      <c r="H577" s="1">
        <v>148</v>
      </c>
      <c r="I577" s="1">
        <v>52</v>
      </c>
      <c r="J577" s="2">
        <v>0.26</v>
      </c>
      <c r="K577" s="3">
        <f t="shared" si="40"/>
        <v>405.40540540540542</v>
      </c>
      <c r="L577" s="4">
        <v>743</v>
      </c>
      <c r="M577" s="1">
        <f t="shared" si="41"/>
        <v>109964</v>
      </c>
      <c r="N577" s="1">
        <f>IF(Resorts_World[[#This Row],[Overlay]]="Yes",Resorts_World[[#This Row],[Guarantee]],Resorts_World[[#This Row],[Prize Pool Collected]])</f>
        <v>109964</v>
      </c>
      <c r="O577" s="1">
        <f t="shared" si="42"/>
        <v>38636</v>
      </c>
      <c r="P577" s="1">
        <f>IF(Resorts_World[[#This Row],[Overlay]]="Yes",Resorts_World[[#This Row],[Guarantee]]-Resorts_World[[#This Row],[Prize Pool Collected]],0)</f>
        <v>0</v>
      </c>
      <c r="Q577" t="str">
        <f t="shared" si="43"/>
        <v>No</v>
      </c>
    </row>
    <row r="578" spans="1:17" x14ac:dyDescent="0.25">
      <c r="A578" s="5">
        <v>45466</v>
      </c>
      <c r="B578" t="s">
        <v>125</v>
      </c>
      <c r="C578" t="s">
        <v>126</v>
      </c>
      <c r="D578" t="s">
        <v>128</v>
      </c>
      <c r="E578" t="s">
        <v>20</v>
      </c>
      <c r="F578" s="1">
        <v>20000</v>
      </c>
      <c r="G578" s="1">
        <v>200</v>
      </c>
      <c r="H578" s="1">
        <v>160</v>
      </c>
      <c r="I578" s="1">
        <v>40</v>
      </c>
      <c r="J578" s="2">
        <v>0.2</v>
      </c>
      <c r="K578" s="3">
        <f t="shared" si="40"/>
        <v>125</v>
      </c>
      <c r="L578" s="4">
        <v>174</v>
      </c>
      <c r="M578" s="1">
        <f t="shared" si="41"/>
        <v>27840</v>
      </c>
      <c r="N578" s="1">
        <f>IF(Resorts_World[[#This Row],[Overlay]]="Yes",Resorts_World[[#This Row],[Guarantee]],Resorts_World[[#This Row],[Prize Pool Collected]])</f>
        <v>27840</v>
      </c>
      <c r="O578" s="1">
        <f t="shared" si="42"/>
        <v>6960</v>
      </c>
      <c r="P578" s="1">
        <f>IF(Resorts_World[[#This Row],[Overlay]]="Yes",Resorts_World[[#This Row],[Guarantee]]-Resorts_World[[#This Row],[Prize Pool Collected]],0)</f>
        <v>0</v>
      </c>
      <c r="Q578" t="str">
        <f t="shared" si="43"/>
        <v>No</v>
      </c>
    </row>
    <row r="579" spans="1:17" x14ac:dyDescent="0.25">
      <c r="A579" s="5">
        <v>45467</v>
      </c>
      <c r="B579" t="s">
        <v>125</v>
      </c>
      <c r="C579" t="s">
        <v>126</v>
      </c>
      <c r="D579" t="s">
        <v>149</v>
      </c>
      <c r="E579" t="s">
        <v>26</v>
      </c>
      <c r="F579" s="1">
        <v>40000</v>
      </c>
      <c r="G579" s="1">
        <v>400</v>
      </c>
      <c r="H579" s="1">
        <v>340</v>
      </c>
      <c r="I579" s="1">
        <v>60</v>
      </c>
      <c r="J579" s="2">
        <v>0.15</v>
      </c>
      <c r="K579" s="3">
        <f t="shared" si="40"/>
        <v>117.64705882352941</v>
      </c>
      <c r="L579" s="4">
        <v>174</v>
      </c>
      <c r="M579" s="1">
        <f t="shared" si="41"/>
        <v>59160</v>
      </c>
      <c r="N579" s="1">
        <f>IF(Resorts_World[[#This Row],[Overlay]]="Yes",Resorts_World[[#This Row],[Guarantee]],Resorts_World[[#This Row],[Prize Pool Collected]])</f>
        <v>59160</v>
      </c>
      <c r="O579" s="1">
        <f t="shared" si="42"/>
        <v>10440</v>
      </c>
      <c r="P579" s="1">
        <f>IF(Resorts_World[[#This Row],[Overlay]]="Yes",Resorts_World[[#This Row],[Guarantee]]-Resorts_World[[#This Row],[Prize Pool Collected]],0)</f>
        <v>0</v>
      </c>
      <c r="Q579" t="str">
        <f t="shared" si="43"/>
        <v>No</v>
      </c>
    </row>
    <row r="580" spans="1:17" x14ac:dyDescent="0.25">
      <c r="A580" s="5">
        <v>45467</v>
      </c>
      <c r="B580" t="s">
        <v>125</v>
      </c>
      <c r="C580" t="s">
        <v>126</v>
      </c>
      <c r="D580" t="s">
        <v>150</v>
      </c>
      <c r="E580" t="s">
        <v>151</v>
      </c>
      <c r="F580" s="1">
        <v>10000</v>
      </c>
      <c r="G580" s="1">
        <v>240</v>
      </c>
      <c r="H580" s="1">
        <v>200</v>
      </c>
      <c r="I580" s="1">
        <v>40</v>
      </c>
      <c r="J580" s="2">
        <v>0.16700000000000001</v>
      </c>
      <c r="K580" s="3">
        <f t="shared" si="40"/>
        <v>50</v>
      </c>
      <c r="L580" s="4">
        <v>150</v>
      </c>
      <c r="M580" s="1">
        <f t="shared" si="41"/>
        <v>30000</v>
      </c>
      <c r="N580" s="1">
        <f>IF(Resorts_World[[#This Row],[Overlay]]="Yes",Resorts_World[[#This Row],[Guarantee]],Resorts_World[[#This Row],[Prize Pool Collected]])</f>
        <v>30000</v>
      </c>
      <c r="O580" s="1">
        <f t="shared" si="42"/>
        <v>6000</v>
      </c>
      <c r="P580" s="1">
        <f>IF(Resorts_World[[#This Row],[Overlay]]="Yes",Resorts_World[[#This Row],[Guarantee]]-Resorts_World[[#This Row],[Prize Pool Collected]],0)</f>
        <v>0</v>
      </c>
      <c r="Q580" t="str">
        <f t="shared" si="43"/>
        <v>No</v>
      </c>
    </row>
    <row r="581" spans="1:17" x14ac:dyDescent="0.25">
      <c r="A581" s="5">
        <v>45467</v>
      </c>
      <c r="B581" t="s">
        <v>125</v>
      </c>
      <c r="C581" t="s">
        <v>126</v>
      </c>
      <c r="D581" t="s">
        <v>128</v>
      </c>
      <c r="E581" t="s">
        <v>20</v>
      </c>
      <c r="F581" s="1">
        <v>20000</v>
      </c>
      <c r="G581" s="1">
        <v>200</v>
      </c>
      <c r="H581" s="1">
        <v>160</v>
      </c>
      <c r="I581" s="1">
        <v>40</v>
      </c>
      <c r="J581" s="2">
        <v>0.2</v>
      </c>
      <c r="K581" s="3">
        <f t="shared" si="40"/>
        <v>125</v>
      </c>
      <c r="L581" s="4">
        <v>174</v>
      </c>
      <c r="M581" s="1">
        <f t="shared" si="41"/>
        <v>27840</v>
      </c>
      <c r="N581" s="1">
        <f>IF(Resorts_World[[#This Row],[Overlay]]="Yes",Resorts_World[[#This Row],[Guarantee]],Resorts_World[[#This Row],[Prize Pool Collected]])</f>
        <v>27840</v>
      </c>
      <c r="O581" s="1">
        <f t="shared" si="42"/>
        <v>6960</v>
      </c>
      <c r="P581" s="1">
        <f>IF(Resorts_World[[#This Row],[Overlay]]="Yes",Resorts_World[[#This Row],[Guarantee]]-Resorts_World[[#This Row],[Prize Pool Collected]],0)</f>
        <v>0</v>
      </c>
      <c r="Q581" t="str">
        <f t="shared" si="43"/>
        <v>No</v>
      </c>
    </row>
    <row r="582" spans="1:17" x14ac:dyDescent="0.25">
      <c r="A582" s="5">
        <v>45468</v>
      </c>
      <c r="B582" t="s">
        <v>125</v>
      </c>
      <c r="C582" t="s">
        <v>126</v>
      </c>
      <c r="D582" t="s">
        <v>128</v>
      </c>
      <c r="E582" t="s">
        <v>20</v>
      </c>
      <c r="F582" s="1">
        <v>20000</v>
      </c>
      <c r="G582" s="1">
        <v>200</v>
      </c>
      <c r="H582" s="1">
        <v>160</v>
      </c>
      <c r="I582" s="1">
        <v>40</v>
      </c>
      <c r="J582" s="2">
        <v>0.2</v>
      </c>
      <c r="K582" s="3">
        <f t="shared" si="40"/>
        <v>125</v>
      </c>
      <c r="L582" s="4">
        <v>160</v>
      </c>
      <c r="M582" s="1">
        <f t="shared" si="41"/>
        <v>25600</v>
      </c>
      <c r="N582" s="1">
        <f>IF(Resorts_World[[#This Row],[Overlay]]="Yes",Resorts_World[[#This Row],[Guarantee]],Resorts_World[[#This Row],[Prize Pool Collected]])</f>
        <v>25600</v>
      </c>
      <c r="O582" s="1">
        <f t="shared" si="42"/>
        <v>6400</v>
      </c>
      <c r="P582" s="1">
        <f>IF(Resorts_World[[#This Row],[Overlay]]="Yes",Resorts_World[[#This Row],[Guarantee]]-Resorts_World[[#This Row],[Prize Pool Collected]],0)</f>
        <v>0</v>
      </c>
      <c r="Q582" t="str">
        <f t="shared" si="43"/>
        <v>No</v>
      </c>
    </row>
    <row r="583" spans="1:17" x14ac:dyDescent="0.25">
      <c r="A583" s="5">
        <v>45468</v>
      </c>
      <c r="B583" t="s">
        <v>125</v>
      </c>
      <c r="C583" t="s">
        <v>126</v>
      </c>
      <c r="D583" t="s">
        <v>128</v>
      </c>
      <c r="E583" t="s">
        <v>20</v>
      </c>
      <c r="F583" s="1">
        <v>20000</v>
      </c>
      <c r="G583" s="1">
        <v>200</v>
      </c>
      <c r="H583" s="1">
        <v>160</v>
      </c>
      <c r="I583" s="1">
        <v>40</v>
      </c>
      <c r="J583" s="2">
        <v>0.2</v>
      </c>
      <c r="K583" s="3">
        <f t="shared" si="40"/>
        <v>125</v>
      </c>
      <c r="L583" s="4">
        <v>181</v>
      </c>
      <c r="M583" s="1">
        <f t="shared" si="41"/>
        <v>28960</v>
      </c>
      <c r="N583" s="1">
        <f>IF(Resorts_World[[#This Row],[Overlay]]="Yes",Resorts_World[[#This Row],[Guarantee]],Resorts_World[[#This Row],[Prize Pool Collected]])</f>
        <v>28960</v>
      </c>
      <c r="O583" s="1">
        <f t="shared" si="42"/>
        <v>7240</v>
      </c>
      <c r="P583" s="1">
        <f>IF(Resorts_World[[#This Row],[Overlay]]="Yes",Resorts_World[[#This Row],[Guarantee]]-Resorts_World[[#This Row],[Prize Pool Collected]],0)</f>
        <v>0</v>
      </c>
      <c r="Q583" t="str">
        <f t="shared" si="43"/>
        <v>No</v>
      </c>
    </row>
    <row r="584" spans="1:17" x14ac:dyDescent="0.25">
      <c r="A584" s="5">
        <v>45469</v>
      </c>
      <c r="B584" t="s">
        <v>125</v>
      </c>
      <c r="C584" t="s">
        <v>126</v>
      </c>
      <c r="D584" t="s">
        <v>152</v>
      </c>
      <c r="E584" t="s">
        <v>38</v>
      </c>
      <c r="F584" s="1">
        <v>500000</v>
      </c>
      <c r="G584" s="1">
        <v>600</v>
      </c>
      <c r="H584" s="1">
        <v>520</v>
      </c>
      <c r="I584" s="1">
        <v>80</v>
      </c>
      <c r="J584" s="2">
        <v>0.13300000000000001</v>
      </c>
      <c r="K584" s="3">
        <f t="shared" si="40"/>
        <v>961.53846153846155</v>
      </c>
      <c r="L584" s="4">
        <v>2726</v>
      </c>
      <c r="M584" s="1">
        <f t="shared" si="41"/>
        <v>1417520</v>
      </c>
      <c r="N584" s="1">
        <f>IF(Resorts_World[[#This Row],[Overlay]]="Yes",Resorts_World[[#This Row],[Guarantee]],Resorts_World[[#This Row],[Prize Pool Collected]])</f>
        <v>1417520</v>
      </c>
      <c r="O584" s="1">
        <f t="shared" si="42"/>
        <v>218080</v>
      </c>
      <c r="P584" s="1">
        <f>IF(Resorts_World[[#This Row],[Overlay]]="Yes",Resorts_World[[#This Row],[Guarantee]]-Resorts_World[[#This Row],[Prize Pool Collected]],0)</f>
        <v>0</v>
      </c>
      <c r="Q584" t="str">
        <f t="shared" si="43"/>
        <v>No</v>
      </c>
    </row>
    <row r="585" spans="1:17" x14ac:dyDescent="0.25">
      <c r="A585" s="5">
        <v>45473</v>
      </c>
      <c r="B585" t="s">
        <v>125</v>
      </c>
      <c r="C585" t="s">
        <v>126</v>
      </c>
      <c r="D585" t="s">
        <v>153</v>
      </c>
      <c r="E585" t="s">
        <v>88</v>
      </c>
      <c r="F585" s="1">
        <v>50000</v>
      </c>
      <c r="G585" s="1">
        <v>200</v>
      </c>
      <c r="H585" s="1">
        <v>148</v>
      </c>
      <c r="I585" s="1">
        <v>52</v>
      </c>
      <c r="J585" s="2">
        <v>0.26</v>
      </c>
      <c r="K585" s="3">
        <f t="shared" si="40"/>
        <v>337.83783783783781</v>
      </c>
      <c r="L585" s="4"/>
      <c r="M585" s="1">
        <f t="shared" si="41"/>
        <v>0</v>
      </c>
      <c r="N585" s="1">
        <f>IF(Resorts_World[[#This Row],[Overlay]]="Yes",Resorts_World[[#This Row],[Guarantee]],Resorts_World[[#This Row],[Prize Pool Collected]])</f>
        <v>0</v>
      </c>
      <c r="O585" s="1">
        <f t="shared" si="42"/>
        <v>0</v>
      </c>
      <c r="P585" s="1">
        <f>IF(Resorts_World[[#This Row],[Overlay]]="Yes",Resorts_World[[#This Row],[Guarantee]]-Resorts_World[[#This Row],[Prize Pool Collected]],0)</f>
        <v>0</v>
      </c>
      <c r="Q585" t="str">
        <f t="shared" si="43"/>
        <v/>
      </c>
    </row>
    <row r="586" spans="1:17" x14ac:dyDescent="0.25">
      <c r="A586" s="5">
        <v>45474</v>
      </c>
      <c r="B586" t="s">
        <v>125</v>
      </c>
      <c r="C586" t="s">
        <v>126</v>
      </c>
      <c r="D586" t="s">
        <v>132</v>
      </c>
      <c r="E586" t="s">
        <v>20</v>
      </c>
      <c r="F586" s="1">
        <v>40000</v>
      </c>
      <c r="G586" s="1">
        <v>400</v>
      </c>
      <c r="H586" s="1">
        <v>340</v>
      </c>
      <c r="I586" s="1">
        <v>60</v>
      </c>
      <c r="J586" s="2">
        <v>0.15</v>
      </c>
      <c r="K586" s="3">
        <f t="shared" si="40"/>
        <v>117.64705882352941</v>
      </c>
      <c r="L586" s="4">
        <v>393</v>
      </c>
      <c r="M586" s="1">
        <f t="shared" si="41"/>
        <v>133620</v>
      </c>
      <c r="N586" s="1">
        <f>IF(Resorts_World[[#This Row],[Overlay]]="Yes",Resorts_World[[#This Row],[Guarantee]],Resorts_World[[#This Row],[Prize Pool Collected]])</f>
        <v>133620</v>
      </c>
      <c r="O586" s="1">
        <f t="shared" si="42"/>
        <v>23580</v>
      </c>
      <c r="P586" s="1">
        <f>IF(Resorts_World[[#This Row],[Overlay]]="Yes",Resorts_World[[#This Row],[Guarantee]]-Resorts_World[[#This Row],[Prize Pool Collected]],0)</f>
        <v>0</v>
      </c>
      <c r="Q586" t="str">
        <f t="shared" si="43"/>
        <v>No</v>
      </c>
    </row>
    <row r="587" spans="1:17" x14ac:dyDescent="0.25">
      <c r="A587" s="5">
        <v>45465</v>
      </c>
      <c r="B587" t="s">
        <v>29</v>
      </c>
      <c r="C587" t="s">
        <v>30</v>
      </c>
      <c r="D587" t="s">
        <v>41</v>
      </c>
      <c r="E587" t="s">
        <v>42</v>
      </c>
      <c r="F587" s="1">
        <v>100000</v>
      </c>
      <c r="G587" s="1">
        <v>800</v>
      </c>
      <c r="H587" s="1">
        <v>700</v>
      </c>
      <c r="I587" s="1">
        <v>100</v>
      </c>
      <c r="J587" s="2">
        <f>I587/G587</f>
        <v>0.125</v>
      </c>
      <c r="K587" s="3">
        <f t="shared" si="40"/>
        <v>142.85714285714286</v>
      </c>
      <c r="L587" s="4">
        <v>262</v>
      </c>
      <c r="M587" s="1">
        <f t="shared" si="41"/>
        <v>183400</v>
      </c>
      <c r="N587" s="1">
        <f>IF(Resorts_World[[#This Row],[Overlay]]="Yes",Resorts_World[[#This Row],[Guarantee]],Resorts_World[[#This Row],[Prize Pool Collected]])</f>
        <v>183400</v>
      </c>
      <c r="O587" s="1">
        <f t="shared" si="42"/>
        <v>26200</v>
      </c>
      <c r="P587" s="1">
        <f>IF(Resorts_World[[#This Row],[Overlay]]="Yes",Resorts_World[[#This Row],[Guarantee]]-Resorts_World[[#This Row],[Prize Pool Collected]],0)</f>
        <v>0</v>
      </c>
      <c r="Q587" t="str">
        <f t="shared" si="43"/>
        <v>No</v>
      </c>
    </row>
    <row r="588" spans="1:17" x14ac:dyDescent="0.25">
      <c r="A588" s="5">
        <v>45474</v>
      </c>
      <c r="B588" t="s">
        <v>125</v>
      </c>
      <c r="C588" t="s">
        <v>126</v>
      </c>
      <c r="D588" t="s">
        <v>128</v>
      </c>
      <c r="E588" t="s">
        <v>20</v>
      </c>
      <c r="F588" s="1">
        <v>20000</v>
      </c>
      <c r="G588" s="1">
        <v>200</v>
      </c>
      <c r="H588" s="1">
        <v>160</v>
      </c>
      <c r="I588" s="1">
        <v>40</v>
      </c>
      <c r="J588" s="2">
        <v>0.2</v>
      </c>
      <c r="K588" s="3">
        <f t="shared" si="40"/>
        <v>125</v>
      </c>
      <c r="L588" s="4">
        <v>198</v>
      </c>
      <c r="M588" s="1">
        <f t="shared" si="41"/>
        <v>31680</v>
      </c>
      <c r="N588" s="1">
        <f>IF(Resorts_World[[#This Row],[Overlay]]="Yes",Resorts_World[[#This Row],[Guarantee]],Resorts_World[[#This Row],[Prize Pool Collected]])</f>
        <v>31680</v>
      </c>
      <c r="O588" s="1">
        <f t="shared" si="42"/>
        <v>7920</v>
      </c>
      <c r="P588" s="1">
        <f>IF(Resorts_World[[#This Row],[Overlay]]="Yes",Resorts_World[[#This Row],[Guarantee]]-Resorts_World[[#This Row],[Prize Pool Collected]],0)</f>
        <v>0</v>
      </c>
      <c r="Q588" t="str">
        <f t="shared" si="43"/>
        <v>No</v>
      </c>
    </row>
    <row r="589" spans="1:17" x14ac:dyDescent="0.25">
      <c r="A589" s="5">
        <v>45475</v>
      </c>
      <c r="B589" t="s">
        <v>125</v>
      </c>
      <c r="C589" t="s">
        <v>126</v>
      </c>
      <c r="D589" t="s">
        <v>135</v>
      </c>
      <c r="E589" t="s">
        <v>20</v>
      </c>
      <c r="F589" s="1">
        <v>30000</v>
      </c>
      <c r="G589" s="1">
        <v>300</v>
      </c>
      <c r="H589" s="1">
        <v>255</v>
      </c>
      <c r="I589" s="1">
        <v>45</v>
      </c>
      <c r="J589" s="2">
        <v>0.15</v>
      </c>
      <c r="K589" s="3">
        <f t="shared" si="40"/>
        <v>117.64705882352941</v>
      </c>
      <c r="L589" s="4">
        <v>318</v>
      </c>
      <c r="M589" s="1">
        <f t="shared" si="41"/>
        <v>81090</v>
      </c>
      <c r="N589" s="1">
        <f>IF(Resorts_World[[#This Row],[Overlay]]="Yes",Resorts_World[[#This Row],[Guarantee]],Resorts_World[[#This Row],[Prize Pool Collected]])</f>
        <v>81090</v>
      </c>
      <c r="O589" s="1">
        <f t="shared" si="42"/>
        <v>14310</v>
      </c>
      <c r="P589" s="1">
        <f>IF(Resorts_World[[#This Row],[Overlay]]="Yes",Resorts_World[[#This Row],[Guarantee]]-Resorts_World[[#This Row],[Prize Pool Collected]],0)</f>
        <v>0</v>
      </c>
      <c r="Q589" t="str">
        <f t="shared" si="43"/>
        <v>No</v>
      </c>
    </row>
    <row r="590" spans="1:17" x14ac:dyDescent="0.25">
      <c r="A590" s="5">
        <v>45475</v>
      </c>
      <c r="B590" t="s">
        <v>125</v>
      </c>
      <c r="C590" t="s">
        <v>126</v>
      </c>
      <c r="D590" t="s">
        <v>32</v>
      </c>
      <c r="E590" t="s">
        <v>32</v>
      </c>
      <c r="F590" s="1">
        <v>10000</v>
      </c>
      <c r="G590" s="1">
        <v>240</v>
      </c>
      <c r="H590" s="1">
        <v>200</v>
      </c>
      <c r="I590" s="1">
        <v>40</v>
      </c>
      <c r="J590" s="2">
        <v>0.16700000000000001</v>
      </c>
      <c r="K590" s="3">
        <f t="shared" si="40"/>
        <v>50</v>
      </c>
      <c r="L590" s="4">
        <v>190</v>
      </c>
      <c r="M590" s="1">
        <f t="shared" si="41"/>
        <v>38000</v>
      </c>
      <c r="N590" s="1">
        <f>IF(Resorts_World[[#This Row],[Overlay]]="Yes",Resorts_World[[#This Row],[Guarantee]],Resorts_World[[#This Row],[Prize Pool Collected]])</f>
        <v>38000</v>
      </c>
      <c r="O590" s="1">
        <f t="shared" si="42"/>
        <v>7600</v>
      </c>
      <c r="P590" s="1">
        <f>IF(Resorts_World[[#This Row],[Overlay]]="Yes",Resorts_World[[#This Row],[Guarantee]]-Resorts_World[[#This Row],[Prize Pool Collected]],0)</f>
        <v>0</v>
      </c>
      <c r="Q590" t="str">
        <f t="shared" si="43"/>
        <v>No</v>
      </c>
    </row>
    <row r="591" spans="1:17" x14ac:dyDescent="0.25">
      <c r="A591" s="5">
        <v>45475</v>
      </c>
      <c r="B591" t="s">
        <v>125</v>
      </c>
      <c r="C591" t="s">
        <v>126</v>
      </c>
      <c r="D591" t="s">
        <v>128</v>
      </c>
      <c r="E591" t="s">
        <v>20</v>
      </c>
      <c r="F591" s="1">
        <v>20000</v>
      </c>
      <c r="G591" s="1">
        <v>200</v>
      </c>
      <c r="H591" s="1">
        <v>160</v>
      </c>
      <c r="I591" s="1">
        <v>40</v>
      </c>
      <c r="J591" s="2">
        <v>0.2</v>
      </c>
      <c r="K591" s="3">
        <f t="shared" si="40"/>
        <v>125</v>
      </c>
      <c r="L591" s="4">
        <v>203</v>
      </c>
      <c r="M591" s="1">
        <f t="shared" si="41"/>
        <v>32480</v>
      </c>
      <c r="N591" s="1">
        <f>IF(Resorts_World[[#This Row],[Overlay]]="Yes",Resorts_World[[#This Row],[Guarantee]],Resorts_World[[#This Row],[Prize Pool Collected]])</f>
        <v>32480</v>
      </c>
      <c r="O591" s="1">
        <f t="shared" si="42"/>
        <v>8120</v>
      </c>
      <c r="P591" s="1">
        <f>IF(Resorts_World[[#This Row],[Overlay]]="Yes",Resorts_World[[#This Row],[Guarantee]]-Resorts_World[[#This Row],[Prize Pool Collected]],0)</f>
        <v>0</v>
      </c>
      <c r="Q591" t="str">
        <f t="shared" si="43"/>
        <v>No</v>
      </c>
    </row>
    <row r="592" spans="1:17" x14ac:dyDescent="0.25">
      <c r="A592" s="5">
        <v>45476</v>
      </c>
      <c r="B592" t="s">
        <v>125</v>
      </c>
      <c r="C592" t="s">
        <v>126</v>
      </c>
      <c r="D592" t="s">
        <v>128</v>
      </c>
      <c r="E592" t="s">
        <v>20</v>
      </c>
      <c r="F592" s="1">
        <v>20000</v>
      </c>
      <c r="G592" s="1">
        <v>200</v>
      </c>
      <c r="H592" s="1">
        <v>160</v>
      </c>
      <c r="I592" s="1">
        <v>40</v>
      </c>
      <c r="J592" s="2">
        <v>0.2</v>
      </c>
      <c r="K592" s="3">
        <f t="shared" si="40"/>
        <v>125</v>
      </c>
      <c r="L592" s="4"/>
      <c r="M592" s="1">
        <f t="shared" si="41"/>
        <v>0</v>
      </c>
      <c r="N592" s="1">
        <f>IF(Resorts_World[[#This Row],[Overlay]]="Yes",Resorts_World[[#This Row],[Guarantee]],Resorts_World[[#This Row],[Prize Pool Collected]])</f>
        <v>0</v>
      </c>
      <c r="O592" s="1">
        <f t="shared" si="42"/>
        <v>0</v>
      </c>
      <c r="P592" s="1">
        <f>IF(Resorts_World[[#This Row],[Overlay]]="Yes",Resorts_World[[#This Row],[Guarantee]]-Resorts_World[[#This Row],[Prize Pool Collected]],0)</f>
        <v>0</v>
      </c>
      <c r="Q592" t="str">
        <f t="shared" si="43"/>
        <v/>
      </c>
    </row>
    <row r="593" spans="1:17" x14ac:dyDescent="0.25">
      <c r="A593" s="5">
        <v>45476</v>
      </c>
      <c r="B593" t="s">
        <v>125</v>
      </c>
      <c r="C593" t="s">
        <v>126</v>
      </c>
      <c r="D593" t="s">
        <v>42</v>
      </c>
      <c r="E593" t="s">
        <v>20</v>
      </c>
      <c r="F593" s="1">
        <v>10000</v>
      </c>
      <c r="G593" s="1">
        <v>240</v>
      </c>
      <c r="H593" s="1">
        <v>200</v>
      </c>
      <c r="I593" s="1">
        <v>40</v>
      </c>
      <c r="J593" s="2">
        <v>0.16700000000000001</v>
      </c>
      <c r="K593" s="3">
        <f t="shared" si="40"/>
        <v>50</v>
      </c>
      <c r="L593" s="4">
        <v>209</v>
      </c>
      <c r="M593" s="1">
        <f t="shared" si="41"/>
        <v>41800</v>
      </c>
      <c r="N593" s="1">
        <f>IF(Resorts_World[[#This Row],[Overlay]]="Yes",Resorts_World[[#This Row],[Guarantee]],Resorts_World[[#This Row],[Prize Pool Collected]])</f>
        <v>41800</v>
      </c>
      <c r="O593" s="1">
        <f t="shared" si="42"/>
        <v>8360</v>
      </c>
      <c r="P593" s="1">
        <f>IF(Resorts_World[[#This Row],[Overlay]]="Yes",Resorts_World[[#This Row],[Guarantee]]-Resorts_World[[#This Row],[Prize Pool Collected]],0)</f>
        <v>0</v>
      </c>
      <c r="Q593" t="str">
        <f t="shared" si="43"/>
        <v>No</v>
      </c>
    </row>
    <row r="594" spans="1:17" x14ac:dyDescent="0.25">
      <c r="A594" s="5">
        <v>45476</v>
      </c>
      <c r="B594" t="s">
        <v>125</v>
      </c>
      <c r="C594" t="s">
        <v>126</v>
      </c>
      <c r="D594" t="s">
        <v>128</v>
      </c>
      <c r="E594" t="s">
        <v>20</v>
      </c>
      <c r="F594" s="1">
        <v>20000</v>
      </c>
      <c r="G594" s="1">
        <v>200</v>
      </c>
      <c r="H594" s="1">
        <v>160</v>
      </c>
      <c r="I594" s="1">
        <v>40</v>
      </c>
      <c r="J594" s="2">
        <v>0.2</v>
      </c>
      <c r="K594" s="3">
        <f t="shared" si="40"/>
        <v>125</v>
      </c>
      <c r="L594" s="4">
        <v>234</v>
      </c>
      <c r="M594" s="1">
        <f t="shared" si="41"/>
        <v>37440</v>
      </c>
      <c r="N594" s="1">
        <f>IF(Resorts_World[[#This Row],[Overlay]]="Yes",Resorts_World[[#This Row],[Guarantee]],Resorts_World[[#This Row],[Prize Pool Collected]])</f>
        <v>37440</v>
      </c>
      <c r="O594" s="1">
        <f t="shared" si="42"/>
        <v>9360</v>
      </c>
      <c r="P594" s="1">
        <f>IF(Resorts_World[[#This Row],[Overlay]]="Yes",Resorts_World[[#This Row],[Guarantee]]-Resorts_World[[#This Row],[Prize Pool Collected]],0)</f>
        <v>0</v>
      </c>
      <c r="Q594" t="str">
        <f t="shared" si="43"/>
        <v>No</v>
      </c>
    </row>
    <row r="595" spans="1:17" x14ac:dyDescent="0.25">
      <c r="A595" s="5">
        <v>45477</v>
      </c>
      <c r="B595" t="s">
        <v>125</v>
      </c>
      <c r="C595" t="s">
        <v>126</v>
      </c>
      <c r="D595" t="s">
        <v>154</v>
      </c>
      <c r="E595" t="s">
        <v>20</v>
      </c>
      <c r="F595" s="1">
        <v>50000</v>
      </c>
      <c r="G595" s="1">
        <v>400</v>
      </c>
      <c r="H595" s="1">
        <v>340</v>
      </c>
      <c r="I595" s="1">
        <v>60</v>
      </c>
      <c r="J595" s="2">
        <v>0.15</v>
      </c>
      <c r="K595" s="3">
        <f t="shared" si="40"/>
        <v>147.05882352941177</v>
      </c>
      <c r="L595" s="4">
        <v>437</v>
      </c>
      <c r="M595" s="1">
        <f t="shared" si="41"/>
        <v>148580</v>
      </c>
      <c r="N595" s="1">
        <f>IF(Resorts_World[[#This Row],[Overlay]]="Yes",Resorts_World[[#This Row],[Guarantee]],Resorts_World[[#This Row],[Prize Pool Collected]])</f>
        <v>148580</v>
      </c>
      <c r="O595" s="1">
        <f t="shared" si="42"/>
        <v>26220</v>
      </c>
      <c r="P595" s="1">
        <f>IF(Resorts_World[[#This Row],[Overlay]]="Yes",Resorts_World[[#This Row],[Guarantee]]-Resorts_World[[#This Row],[Prize Pool Collected]],0)</f>
        <v>0</v>
      </c>
      <c r="Q595" t="str">
        <f t="shared" si="43"/>
        <v>No</v>
      </c>
    </row>
    <row r="596" spans="1:17" x14ac:dyDescent="0.25">
      <c r="A596" s="5">
        <v>45477</v>
      </c>
      <c r="B596" t="s">
        <v>125</v>
      </c>
      <c r="C596" t="s">
        <v>126</v>
      </c>
      <c r="D596" t="s">
        <v>50</v>
      </c>
      <c r="E596" t="s">
        <v>50</v>
      </c>
      <c r="F596" s="1">
        <v>10000</v>
      </c>
      <c r="G596" s="1">
        <v>240</v>
      </c>
      <c r="H596" s="1">
        <v>200</v>
      </c>
      <c r="I596" s="1">
        <v>40</v>
      </c>
      <c r="J596" s="2">
        <v>0.16700000000000001</v>
      </c>
      <c r="K596" s="3">
        <f t="shared" si="40"/>
        <v>50</v>
      </c>
      <c r="L596" s="4">
        <v>114</v>
      </c>
      <c r="M596" s="1">
        <f t="shared" si="41"/>
        <v>22800</v>
      </c>
      <c r="N596" s="1">
        <f>IF(Resorts_World[[#This Row],[Overlay]]="Yes",Resorts_World[[#This Row],[Guarantee]],Resorts_World[[#This Row],[Prize Pool Collected]])</f>
        <v>22800</v>
      </c>
      <c r="O596" s="1">
        <f t="shared" si="42"/>
        <v>4560</v>
      </c>
      <c r="P596" s="1">
        <f>IF(Resorts_World[[#This Row],[Overlay]]="Yes",Resorts_World[[#This Row],[Guarantee]]-Resorts_World[[#This Row],[Prize Pool Collected]],0)</f>
        <v>0</v>
      </c>
      <c r="Q596" t="str">
        <f t="shared" si="43"/>
        <v>No</v>
      </c>
    </row>
    <row r="597" spans="1:17" x14ac:dyDescent="0.25">
      <c r="A597" s="5">
        <v>45477</v>
      </c>
      <c r="B597" t="s">
        <v>125</v>
      </c>
      <c r="C597" t="s">
        <v>126</v>
      </c>
      <c r="D597" t="s">
        <v>128</v>
      </c>
      <c r="E597" t="s">
        <v>20</v>
      </c>
      <c r="F597" s="1">
        <v>20000</v>
      </c>
      <c r="G597" s="1">
        <v>200</v>
      </c>
      <c r="H597" s="1">
        <v>160</v>
      </c>
      <c r="I597" s="1">
        <v>40</v>
      </c>
      <c r="J597" s="2">
        <v>0.2</v>
      </c>
      <c r="K597" s="3">
        <f t="shared" si="40"/>
        <v>125</v>
      </c>
      <c r="L597" s="4">
        <v>199</v>
      </c>
      <c r="M597" s="1">
        <f t="shared" si="41"/>
        <v>31840</v>
      </c>
      <c r="N597" s="1">
        <f>IF(Resorts_World[[#This Row],[Overlay]]="Yes",Resorts_World[[#This Row],[Guarantee]],Resorts_World[[#This Row],[Prize Pool Collected]])</f>
        <v>31840</v>
      </c>
      <c r="O597" s="1">
        <f t="shared" si="42"/>
        <v>7960</v>
      </c>
      <c r="P597" s="1">
        <f>IF(Resorts_World[[#This Row],[Overlay]]="Yes",Resorts_World[[#This Row],[Guarantee]]-Resorts_World[[#This Row],[Prize Pool Collected]],0)</f>
        <v>0</v>
      </c>
      <c r="Q597" t="str">
        <f t="shared" si="43"/>
        <v>No</v>
      </c>
    </row>
    <row r="598" spans="1:17" x14ac:dyDescent="0.25">
      <c r="A598" s="5">
        <v>45478</v>
      </c>
      <c r="B598" t="s">
        <v>125</v>
      </c>
      <c r="C598" t="s">
        <v>126</v>
      </c>
      <c r="D598" t="s">
        <v>132</v>
      </c>
      <c r="E598" t="s">
        <v>20</v>
      </c>
      <c r="F598" s="1">
        <v>40000</v>
      </c>
      <c r="G598" s="1">
        <v>400</v>
      </c>
      <c r="H598" s="1">
        <v>340</v>
      </c>
      <c r="I598" s="1">
        <v>60</v>
      </c>
      <c r="J598" s="2">
        <v>0.15</v>
      </c>
      <c r="K598" s="3">
        <f t="shared" si="40"/>
        <v>117.64705882352941</v>
      </c>
      <c r="L598" s="4">
        <v>384</v>
      </c>
      <c r="M598" s="1">
        <f t="shared" si="41"/>
        <v>130560</v>
      </c>
      <c r="N598" s="1">
        <f>IF(Resorts_World[[#This Row],[Overlay]]="Yes",Resorts_World[[#This Row],[Guarantee]],Resorts_World[[#This Row],[Prize Pool Collected]])</f>
        <v>130560</v>
      </c>
      <c r="O598" s="1">
        <f t="shared" si="42"/>
        <v>23040</v>
      </c>
      <c r="P598" s="1">
        <f>IF(Resorts_World[[#This Row],[Overlay]]="Yes",Resorts_World[[#This Row],[Guarantee]]-Resorts_World[[#This Row],[Prize Pool Collected]],0)</f>
        <v>0</v>
      </c>
      <c r="Q598" t="str">
        <f t="shared" si="43"/>
        <v>No</v>
      </c>
    </row>
    <row r="599" spans="1:17" x14ac:dyDescent="0.25">
      <c r="A599" s="5">
        <v>45478</v>
      </c>
      <c r="B599" t="s">
        <v>125</v>
      </c>
      <c r="C599" t="s">
        <v>126</v>
      </c>
      <c r="D599" t="s">
        <v>130</v>
      </c>
      <c r="E599" t="s">
        <v>131</v>
      </c>
      <c r="F599" s="1">
        <v>1000</v>
      </c>
      <c r="G599" s="1">
        <v>120</v>
      </c>
      <c r="H599" s="1">
        <v>100</v>
      </c>
      <c r="I599" s="1">
        <v>20</v>
      </c>
      <c r="J599" s="2">
        <v>0.16700000000000001</v>
      </c>
      <c r="K599" s="3">
        <f t="shared" si="40"/>
        <v>10</v>
      </c>
      <c r="L599" s="4">
        <v>91</v>
      </c>
      <c r="M599" s="1">
        <f t="shared" si="41"/>
        <v>9100</v>
      </c>
      <c r="N599" s="1">
        <f>IF(Resorts_World[[#This Row],[Overlay]]="Yes",Resorts_World[[#This Row],[Guarantee]],Resorts_World[[#This Row],[Prize Pool Collected]])</f>
        <v>9100</v>
      </c>
      <c r="O599" s="1">
        <f t="shared" si="42"/>
        <v>1820</v>
      </c>
      <c r="P599" s="1">
        <f>IF(Resorts_World[[#This Row],[Overlay]]="Yes",Resorts_World[[#This Row],[Guarantee]]-Resorts_World[[#This Row],[Prize Pool Collected]],0)</f>
        <v>0</v>
      </c>
      <c r="Q599" t="str">
        <f t="shared" si="43"/>
        <v>No</v>
      </c>
    </row>
    <row r="600" spans="1:17" x14ac:dyDescent="0.25">
      <c r="A600" s="5">
        <v>45478</v>
      </c>
      <c r="B600" t="s">
        <v>125</v>
      </c>
      <c r="C600" t="s">
        <v>126</v>
      </c>
      <c r="D600" t="s">
        <v>128</v>
      </c>
      <c r="E600" t="s">
        <v>20</v>
      </c>
      <c r="F600" s="1">
        <v>20000</v>
      </c>
      <c r="G600" s="1">
        <v>200</v>
      </c>
      <c r="H600" s="1">
        <v>160</v>
      </c>
      <c r="I600" s="1">
        <v>40</v>
      </c>
      <c r="J600" s="2">
        <v>0.2</v>
      </c>
      <c r="K600" s="3">
        <f t="shared" si="40"/>
        <v>125</v>
      </c>
      <c r="L600" s="4">
        <v>168</v>
      </c>
      <c r="M600" s="1">
        <f t="shared" si="41"/>
        <v>26880</v>
      </c>
      <c r="N600" s="1">
        <f>IF(Resorts_World[[#This Row],[Overlay]]="Yes",Resorts_World[[#This Row],[Guarantee]],Resorts_World[[#This Row],[Prize Pool Collected]])</f>
        <v>26880</v>
      </c>
      <c r="O600" s="1">
        <f t="shared" si="42"/>
        <v>6720</v>
      </c>
      <c r="P600" s="1">
        <f>IF(Resorts_World[[#This Row],[Overlay]]="Yes",Resorts_World[[#This Row],[Guarantee]]-Resorts_World[[#This Row],[Prize Pool Collected]],0)</f>
        <v>0</v>
      </c>
      <c r="Q600" t="str">
        <f t="shared" si="43"/>
        <v>No</v>
      </c>
    </row>
    <row r="601" spans="1:17" x14ac:dyDescent="0.25">
      <c r="A601" s="5">
        <v>45479</v>
      </c>
      <c r="B601" t="s">
        <v>125</v>
      </c>
      <c r="C601" t="s">
        <v>126</v>
      </c>
      <c r="D601" t="s">
        <v>135</v>
      </c>
      <c r="E601" t="s">
        <v>20</v>
      </c>
      <c r="F601" s="1">
        <v>30000</v>
      </c>
      <c r="G601" s="1">
        <v>300</v>
      </c>
      <c r="H601" s="1">
        <v>255</v>
      </c>
      <c r="I601" s="1">
        <v>45</v>
      </c>
      <c r="J601" s="2">
        <v>0.15</v>
      </c>
      <c r="K601" s="3">
        <f t="shared" si="40"/>
        <v>117.64705882352941</v>
      </c>
      <c r="L601" s="4">
        <v>293</v>
      </c>
      <c r="M601" s="1">
        <f t="shared" si="41"/>
        <v>74715</v>
      </c>
      <c r="N601" s="1">
        <f>IF(Resorts_World[[#This Row],[Overlay]]="Yes",Resorts_World[[#This Row],[Guarantee]],Resorts_World[[#This Row],[Prize Pool Collected]])</f>
        <v>74715</v>
      </c>
      <c r="O601" s="1">
        <f t="shared" si="42"/>
        <v>13185</v>
      </c>
      <c r="P601" s="1">
        <f>IF(Resorts_World[[#This Row],[Overlay]]="Yes",Resorts_World[[#This Row],[Guarantee]]-Resorts_World[[#This Row],[Prize Pool Collected]],0)</f>
        <v>0</v>
      </c>
      <c r="Q601" t="str">
        <f t="shared" si="43"/>
        <v>No</v>
      </c>
    </row>
    <row r="602" spans="1:17" x14ac:dyDescent="0.25">
      <c r="A602" s="5">
        <v>45479</v>
      </c>
      <c r="B602" t="s">
        <v>125</v>
      </c>
      <c r="C602" t="s">
        <v>126</v>
      </c>
      <c r="D602" t="s">
        <v>128</v>
      </c>
      <c r="E602" t="s">
        <v>20</v>
      </c>
      <c r="F602" s="1">
        <v>20000</v>
      </c>
      <c r="G602" s="1">
        <v>200</v>
      </c>
      <c r="H602" s="1">
        <v>160</v>
      </c>
      <c r="I602" s="1">
        <v>40</v>
      </c>
      <c r="J602" s="2">
        <v>0.2</v>
      </c>
      <c r="K602" s="3">
        <f t="shared" si="40"/>
        <v>125</v>
      </c>
      <c r="L602" s="4">
        <v>204</v>
      </c>
      <c r="M602" s="1">
        <f t="shared" si="41"/>
        <v>32640</v>
      </c>
      <c r="N602" s="1">
        <f>IF(Resorts_World[[#This Row],[Overlay]]="Yes",Resorts_World[[#This Row],[Guarantee]],Resorts_World[[#This Row],[Prize Pool Collected]])</f>
        <v>32640</v>
      </c>
      <c r="O602" s="1">
        <f t="shared" si="42"/>
        <v>8160</v>
      </c>
      <c r="P602" s="1">
        <f>IF(Resorts_World[[#This Row],[Overlay]]="Yes",Resorts_World[[#This Row],[Guarantee]]-Resorts_World[[#This Row],[Prize Pool Collected]],0)</f>
        <v>0</v>
      </c>
      <c r="Q602" t="str">
        <f t="shared" si="43"/>
        <v>No</v>
      </c>
    </row>
    <row r="603" spans="1:17" x14ac:dyDescent="0.25">
      <c r="A603" s="5">
        <v>45480</v>
      </c>
      <c r="B603" t="s">
        <v>125</v>
      </c>
      <c r="C603" t="s">
        <v>126</v>
      </c>
      <c r="D603" t="s">
        <v>127</v>
      </c>
      <c r="E603" t="s">
        <v>20</v>
      </c>
      <c r="F603" s="1">
        <v>60000</v>
      </c>
      <c r="G603" s="1">
        <v>200</v>
      </c>
      <c r="H603" s="1">
        <v>148</v>
      </c>
      <c r="I603" s="1">
        <v>52</v>
      </c>
      <c r="J603" s="2">
        <v>0.26</v>
      </c>
      <c r="K603" s="3">
        <f t="shared" si="40"/>
        <v>405.40540540540542</v>
      </c>
      <c r="L603" s="4">
        <v>688</v>
      </c>
      <c r="M603" s="1">
        <f t="shared" si="41"/>
        <v>101824</v>
      </c>
      <c r="N603" s="1">
        <f>IF(Resorts_World[[#This Row],[Overlay]]="Yes",Resorts_World[[#This Row],[Guarantee]],Resorts_World[[#This Row],[Prize Pool Collected]])</f>
        <v>101824</v>
      </c>
      <c r="O603" s="1">
        <f t="shared" si="42"/>
        <v>35776</v>
      </c>
      <c r="P603" s="1">
        <f>IF(Resorts_World[[#This Row],[Overlay]]="Yes",Resorts_World[[#This Row],[Guarantee]]-Resorts_World[[#This Row],[Prize Pool Collected]],0)</f>
        <v>0</v>
      </c>
      <c r="Q603" t="str">
        <f t="shared" si="43"/>
        <v>No</v>
      </c>
    </row>
    <row r="604" spans="1:17" x14ac:dyDescent="0.25">
      <c r="A604" s="5">
        <v>45480</v>
      </c>
      <c r="B604" t="s">
        <v>125</v>
      </c>
      <c r="C604" t="s">
        <v>126</v>
      </c>
      <c r="D604" t="s">
        <v>128</v>
      </c>
      <c r="E604" t="s">
        <v>20</v>
      </c>
      <c r="F604" s="1">
        <v>20000</v>
      </c>
      <c r="G604" s="1">
        <v>200</v>
      </c>
      <c r="H604" s="1">
        <v>160</v>
      </c>
      <c r="I604" s="1">
        <v>40</v>
      </c>
      <c r="J604" s="2">
        <v>0.2</v>
      </c>
      <c r="K604" s="3">
        <f t="shared" si="40"/>
        <v>125</v>
      </c>
      <c r="L604" s="4">
        <v>126</v>
      </c>
      <c r="M604" s="1">
        <f t="shared" si="41"/>
        <v>20160</v>
      </c>
      <c r="N604" s="1">
        <f>IF(Resorts_World[[#This Row],[Overlay]]="Yes",Resorts_World[[#This Row],[Guarantee]],Resorts_World[[#This Row],[Prize Pool Collected]])</f>
        <v>20160</v>
      </c>
      <c r="O604" s="1">
        <f t="shared" si="42"/>
        <v>5040</v>
      </c>
      <c r="P604" s="1">
        <f>IF(Resorts_World[[#This Row],[Overlay]]="Yes",Resorts_World[[#This Row],[Guarantee]]-Resorts_World[[#This Row],[Prize Pool Collected]],0)</f>
        <v>0</v>
      </c>
      <c r="Q604" t="str">
        <f t="shared" si="43"/>
        <v>No</v>
      </c>
    </row>
    <row r="605" spans="1:17" x14ac:dyDescent="0.25">
      <c r="A605" s="5">
        <v>45481</v>
      </c>
      <c r="B605" t="s">
        <v>125</v>
      </c>
      <c r="C605" t="s">
        <v>126</v>
      </c>
      <c r="D605" t="s">
        <v>132</v>
      </c>
      <c r="E605" t="s">
        <v>20</v>
      </c>
      <c r="F605" s="1">
        <v>40000</v>
      </c>
      <c r="G605" s="1">
        <v>400</v>
      </c>
      <c r="H605" s="1">
        <v>340</v>
      </c>
      <c r="I605" s="1">
        <v>60</v>
      </c>
      <c r="J605" s="2">
        <v>0.15</v>
      </c>
      <c r="K605" s="3">
        <f t="shared" si="40"/>
        <v>117.64705882352941</v>
      </c>
      <c r="L605" s="4">
        <v>203</v>
      </c>
      <c r="M605" s="1">
        <f t="shared" si="41"/>
        <v>69020</v>
      </c>
      <c r="N605" s="1">
        <f>IF(Resorts_World[[#This Row],[Overlay]]="Yes",Resorts_World[[#This Row],[Guarantee]],Resorts_World[[#This Row],[Prize Pool Collected]])</f>
        <v>69020</v>
      </c>
      <c r="O605" s="1">
        <f t="shared" si="42"/>
        <v>12180</v>
      </c>
      <c r="P605" s="1">
        <f>IF(Resorts_World[[#This Row],[Overlay]]="Yes",Resorts_World[[#This Row],[Guarantee]]-Resorts_World[[#This Row],[Prize Pool Collected]],0)</f>
        <v>0</v>
      </c>
      <c r="Q605" t="str">
        <f t="shared" si="43"/>
        <v>No</v>
      </c>
    </row>
    <row r="606" spans="1:17" x14ac:dyDescent="0.25">
      <c r="A606" s="5">
        <v>45437</v>
      </c>
      <c r="B606" t="s">
        <v>209</v>
      </c>
      <c r="C606" t="s">
        <v>210</v>
      </c>
      <c r="D606" t="s">
        <v>213</v>
      </c>
      <c r="E606" t="s">
        <v>42</v>
      </c>
      <c r="F606" s="1">
        <v>50000</v>
      </c>
      <c r="G606" s="1">
        <v>1100</v>
      </c>
      <c r="H606" s="1">
        <v>970</v>
      </c>
      <c r="I606" s="1">
        <v>130</v>
      </c>
      <c r="J606" s="2">
        <v>0.11818181818181818</v>
      </c>
      <c r="K606" s="3">
        <f t="shared" si="40"/>
        <v>51.546391752577321</v>
      </c>
      <c r="L606" s="4">
        <v>110</v>
      </c>
      <c r="M606" s="1">
        <f t="shared" si="41"/>
        <v>106700</v>
      </c>
      <c r="N606" s="1">
        <f>IF(Resorts_World[[#This Row],[Overlay]]="Yes",Resorts_World[[#This Row],[Guarantee]],Resorts_World[[#This Row],[Prize Pool Collected]])</f>
        <v>106700</v>
      </c>
      <c r="O606" s="1">
        <f t="shared" si="42"/>
        <v>14300</v>
      </c>
      <c r="P606" s="1">
        <f>IF(Resorts_World[[#This Row],[Overlay]]="Yes",Resorts_World[[#This Row],[Guarantee]]-Resorts_World[[#This Row],[Prize Pool Collected]],0)</f>
        <v>0</v>
      </c>
      <c r="Q606" t="str">
        <f t="shared" si="43"/>
        <v>No</v>
      </c>
    </row>
    <row r="607" spans="1:17" x14ac:dyDescent="0.25">
      <c r="A607" s="5">
        <v>45481</v>
      </c>
      <c r="B607" t="s">
        <v>125</v>
      </c>
      <c r="C607" t="s">
        <v>126</v>
      </c>
      <c r="D607" t="s">
        <v>128</v>
      </c>
      <c r="E607" t="s">
        <v>20</v>
      </c>
      <c r="F607" s="1">
        <v>20000</v>
      </c>
      <c r="G607" s="1">
        <v>200</v>
      </c>
      <c r="H607" s="1">
        <v>160</v>
      </c>
      <c r="I607" s="1">
        <v>40</v>
      </c>
      <c r="J607" s="2">
        <v>0.2</v>
      </c>
      <c r="K607" s="3">
        <f t="shared" si="40"/>
        <v>125</v>
      </c>
      <c r="L607" s="4">
        <v>126</v>
      </c>
      <c r="M607" s="1">
        <f t="shared" si="41"/>
        <v>20160</v>
      </c>
      <c r="N607" s="1">
        <f>IF(Resorts_World[[#This Row],[Overlay]]="Yes",Resorts_World[[#This Row],[Guarantee]],Resorts_World[[#This Row],[Prize Pool Collected]])</f>
        <v>20160</v>
      </c>
      <c r="O607" s="1">
        <f t="shared" si="42"/>
        <v>5040</v>
      </c>
      <c r="P607" s="1">
        <f>IF(Resorts_World[[#This Row],[Overlay]]="Yes",Resorts_World[[#This Row],[Guarantee]]-Resorts_World[[#This Row],[Prize Pool Collected]],0)</f>
        <v>0</v>
      </c>
      <c r="Q607" t="str">
        <f t="shared" si="43"/>
        <v>No</v>
      </c>
    </row>
    <row r="608" spans="1:17" x14ac:dyDescent="0.25">
      <c r="A608" s="5">
        <v>45482</v>
      </c>
      <c r="B608" t="s">
        <v>125</v>
      </c>
      <c r="C608" t="s">
        <v>126</v>
      </c>
      <c r="D608" t="s">
        <v>135</v>
      </c>
      <c r="E608" t="s">
        <v>20</v>
      </c>
      <c r="F608" s="1">
        <v>30000</v>
      </c>
      <c r="G608" s="1">
        <v>300</v>
      </c>
      <c r="H608" s="1">
        <v>255</v>
      </c>
      <c r="I608" s="1">
        <v>45</v>
      </c>
      <c r="J608" s="2">
        <v>0.15</v>
      </c>
      <c r="K608" s="3">
        <f t="shared" si="40"/>
        <v>117.64705882352941</v>
      </c>
      <c r="L608" s="4">
        <v>279</v>
      </c>
      <c r="M608" s="1">
        <f t="shared" si="41"/>
        <v>71145</v>
      </c>
      <c r="N608" s="1">
        <f>IF(Resorts_World[[#This Row],[Overlay]]="Yes",Resorts_World[[#This Row],[Guarantee]],Resorts_World[[#This Row],[Prize Pool Collected]])</f>
        <v>71145</v>
      </c>
      <c r="O608" s="1">
        <f t="shared" si="42"/>
        <v>12555</v>
      </c>
      <c r="P608" s="1">
        <f>IF(Resorts_World[[#This Row],[Overlay]]="Yes",Resorts_World[[#This Row],[Guarantee]]-Resorts_World[[#This Row],[Prize Pool Collected]],0)</f>
        <v>0</v>
      </c>
      <c r="Q608" t="str">
        <f t="shared" si="43"/>
        <v>No</v>
      </c>
    </row>
    <row r="609" spans="1:17" x14ac:dyDescent="0.25">
      <c r="A609" s="5">
        <v>45482</v>
      </c>
      <c r="B609" t="s">
        <v>125</v>
      </c>
      <c r="C609" t="s">
        <v>126</v>
      </c>
      <c r="D609" t="s">
        <v>44</v>
      </c>
      <c r="E609" t="s">
        <v>48</v>
      </c>
      <c r="F609" s="1">
        <v>10000</v>
      </c>
      <c r="G609" s="1">
        <v>240</v>
      </c>
      <c r="H609" s="1">
        <v>200</v>
      </c>
      <c r="I609" s="1">
        <v>40</v>
      </c>
      <c r="J609" s="2">
        <v>0.16700000000000001</v>
      </c>
      <c r="K609" s="3">
        <f t="shared" si="40"/>
        <v>50</v>
      </c>
      <c r="L609" s="4">
        <v>128</v>
      </c>
      <c r="M609" s="1">
        <f t="shared" si="41"/>
        <v>25600</v>
      </c>
      <c r="N609" s="1">
        <f>IF(Resorts_World[[#This Row],[Overlay]]="Yes",Resorts_World[[#This Row],[Guarantee]],Resorts_World[[#This Row],[Prize Pool Collected]])</f>
        <v>25600</v>
      </c>
      <c r="O609" s="1">
        <f t="shared" si="42"/>
        <v>5120</v>
      </c>
      <c r="P609" s="1">
        <f>IF(Resorts_World[[#This Row],[Overlay]]="Yes",Resorts_World[[#This Row],[Guarantee]]-Resorts_World[[#This Row],[Prize Pool Collected]],0)</f>
        <v>0</v>
      </c>
      <c r="Q609" t="str">
        <f t="shared" si="43"/>
        <v>No</v>
      </c>
    </row>
    <row r="610" spans="1:17" x14ac:dyDescent="0.25">
      <c r="A610" s="5">
        <v>45482</v>
      </c>
      <c r="B610" t="s">
        <v>125</v>
      </c>
      <c r="C610" t="s">
        <v>126</v>
      </c>
      <c r="D610" t="s">
        <v>128</v>
      </c>
      <c r="E610" t="s">
        <v>20</v>
      </c>
      <c r="F610" s="1">
        <v>20000</v>
      </c>
      <c r="G610" s="1">
        <v>200</v>
      </c>
      <c r="H610" s="1">
        <v>160</v>
      </c>
      <c r="I610" s="1">
        <v>40</v>
      </c>
      <c r="J610" s="2">
        <v>0.2</v>
      </c>
      <c r="K610" s="3">
        <f t="shared" si="40"/>
        <v>125</v>
      </c>
      <c r="L610" s="4">
        <v>202</v>
      </c>
      <c r="M610" s="1">
        <f t="shared" si="41"/>
        <v>32320</v>
      </c>
      <c r="N610" s="1">
        <f>IF(Resorts_World[[#This Row],[Overlay]]="Yes",Resorts_World[[#This Row],[Guarantee]],Resorts_World[[#This Row],[Prize Pool Collected]])</f>
        <v>32320</v>
      </c>
      <c r="O610" s="1">
        <f t="shared" si="42"/>
        <v>8080</v>
      </c>
      <c r="P610" s="1">
        <f>IF(Resorts_World[[#This Row],[Overlay]]="Yes",Resorts_World[[#This Row],[Guarantee]]-Resorts_World[[#This Row],[Prize Pool Collected]],0)</f>
        <v>0</v>
      </c>
      <c r="Q610" t="str">
        <f t="shared" si="43"/>
        <v>No</v>
      </c>
    </row>
    <row r="611" spans="1:17" x14ac:dyDescent="0.25">
      <c r="A611" s="5">
        <v>45483</v>
      </c>
      <c r="B611" t="s">
        <v>125</v>
      </c>
      <c r="C611" t="s">
        <v>126</v>
      </c>
      <c r="D611" t="s">
        <v>132</v>
      </c>
      <c r="E611" t="s">
        <v>20</v>
      </c>
      <c r="F611" s="1">
        <v>40000</v>
      </c>
      <c r="G611" s="1">
        <v>400</v>
      </c>
      <c r="H611" s="1">
        <v>340</v>
      </c>
      <c r="I611" s="1">
        <v>60</v>
      </c>
      <c r="J611" s="2">
        <v>0.15</v>
      </c>
      <c r="K611" s="3">
        <f t="shared" si="40"/>
        <v>117.64705882352941</v>
      </c>
      <c r="L611" s="4">
        <v>369</v>
      </c>
      <c r="M611" s="1">
        <f t="shared" si="41"/>
        <v>125460</v>
      </c>
      <c r="N611" s="1">
        <f>IF(Resorts_World[[#This Row],[Overlay]]="Yes",Resorts_World[[#This Row],[Guarantee]],Resorts_World[[#This Row],[Prize Pool Collected]])</f>
        <v>125460</v>
      </c>
      <c r="O611" s="1">
        <f t="shared" si="42"/>
        <v>22140</v>
      </c>
      <c r="P611" s="1">
        <f>IF(Resorts_World[[#This Row],[Overlay]]="Yes",Resorts_World[[#This Row],[Guarantee]]-Resorts_World[[#This Row],[Prize Pool Collected]],0)</f>
        <v>0</v>
      </c>
      <c r="Q611" t="str">
        <f t="shared" si="43"/>
        <v>No</v>
      </c>
    </row>
    <row r="612" spans="1:17" x14ac:dyDescent="0.25">
      <c r="A612" s="5">
        <v>45073</v>
      </c>
      <c r="B612" t="s">
        <v>209</v>
      </c>
      <c r="C612" t="s">
        <v>233</v>
      </c>
      <c r="D612" t="s">
        <v>42</v>
      </c>
      <c r="E612" t="s">
        <v>42</v>
      </c>
      <c r="F612" s="1">
        <v>50000</v>
      </c>
      <c r="G612" s="1">
        <v>1100</v>
      </c>
      <c r="H612" s="1">
        <v>970</v>
      </c>
      <c r="I612" s="1">
        <v>130</v>
      </c>
      <c r="J612" s="2">
        <f>Resorts_World[[#This Row],[Rake]]/Resorts_World[[#This Row],[Buy In]]</f>
        <v>0.11818181818181818</v>
      </c>
      <c r="K612" s="3">
        <f t="shared" si="40"/>
        <v>51.546391752577321</v>
      </c>
      <c r="L612" s="4">
        <v>125</v>
      </c>
      <c r="M612" s="1">
        <f t="shared" si="41"/>
        <v>121250</v>
      </c>
      <c r="N612" s="1">
        <f>IF(Resorts_World[[#This Row],[Overlay]]="Yes",Resorts_World[[#This Row],[Guarantee]],Resorts_World[[#This Row],[Prize Pool Collected]])</f>
        <v>121250</v>
      </c>
      <c r="O612" s="1">
        <f t="shared" si="42"/>
        <v>16250</v>
      </c>
      <c r="P612" s="1">
        <f>IF(Resorts_World[[#This Row],[Overlay]]="Yes",Resorts_World[[#This Row],[Guarantee]]-Resorts_World[[#This Row],[Prize Pool Collected]],0)</f>
        <v>0</v>
      </c>
      <c r="Q612" t="str">
        <f t="shared" si="43"/>
        <v>No</v>
      </c>
    </row>
    <row r="613" spans="1:17" x14ac:dyDescent="0.25">
      <c r="A613" s="5">
        <v>45483</v>
      </c>
      <c r="B613" t="s">
        <v>125</v>
      </c>
      <c r="C613" t="s">
        <v>126</v>
      </c>
      <c r="D613" t="s">
        <v>128</v>
      </c>
      <c r="E613" t="s">
        <v>20</v>
      </c>
      <c r="F613" s="1">
        <v>20000</v>
      </c>
      <c r="G613" s="1">
        <v>200</v>
      </c>
      <c r="H613" s="1">
        <v>160</v>
      </c>
      <c r="I613" s="1">
        <v>40</v>
      </c>
      <c r="J613" s="2">
        <v>0.2</v>
      </c>
      <c r="K613" s="3">
        <f t="shared" si="40"/>
        <v>125</v>
      </c>
      <c r="L613" s="4">
        <v>167</v>
      </c>
      <c r="M613" s="1">
        <f t="shared" si="41"/>
        <v>26720</v>
      </c>
      <c r="N613" s="1">
        <f>IF(Resorts_World[[#This Row],[Overlay]]="Yes",Resorts_World[[#This Row],[Guarantee]],Resorts_World[[#This Row],[Prize Pool Collected]])</f>
        <v>26720</v>
      </c>
      <c r="O613" s="1">
        <f t="shared" si="42"/>
        <v>6680</v>
      </c>
      <c r="P613" s="1">
        <f>IF(Resorts_World[[#This Row],[Overlay]]="Yes",Resorts_World[[#This Row],[Guarantee]]-Resorts_World[[#This Row],[Prize Pool Collected]],0)</f>
        <v>0</v>
      </c>
      <c r="Q613" t="str">
        <f t="shared" si="43"/>
        <v>No</v>
      </c>
    </row>
    <row r="614" spans="1:17" x14ac:dyDescent="0.25">
      <c r="A614" s="5">
        <v>45484</v>
      </c>
      <c r="B614" t="s">
        <v>125</v>
      </c>
      <c r="C614" t="s">
        <v>126</v>
      </c>
      <c r="D614" t="s">
        <v>135</v>
      </c>
      <c r="E614" t="s">
        <v>20</v>
      </c>
      <c r="F614" s="1">
        <v>30000</v>
      </c>
      <c r="G614" s="1">
        <v>300</v>
      </c>
      <c r="H614" s="1">
        <v>255</v>
      </c>
      <c r="I614" s="1">
        <v>45</v>
      </c>
      <c r="J614" s="2">
        <v>0.15</v>
      </c>
      <c r="K614" s="3">
        <f t="shared" si="40"/>
        <v>117.64705882352941</v>
      </c>
      <c r="L614" s="4"/>
      <c r="M614" s="1">
        <f t="shared" si="41"/>
        <v>0</v>
      </c>
      <c r="N614" s="1">
        <f>IF(Resorts_World[[#This Row],[Overlay]]="Yes",Resorts_World[[#This Row],[Guarantee]],Resorts_World[[#This Row],[Prize Pool Collected]])</f>
        <v>0</v>
      </c>
      <c r="O614" s="1">
        <f t="shared" si="42"/>
        <v>0</v>
      </c>
      <c r="P614" s="1">
        <f>IF(Resorts_World[[#This Row],[Overlay]]="Yes",Resorts_World[[#This Row],[Guarantee]]-Resorts_World[[#This Row],[Prize Pool Collected]],0)</f>
        <v>0</v>
      </c>
      <c r="Q614" t="str">
        <f t="shared" si="43"/>
        <v/>
      </c>
    </row>
    <row r="615" spans="1:17" x14ac:dyDescent="0.25">
      <c r="A615" s="5">
        <v>45484</v>
      </c>
      <c r="B615" t="s">
        <v>125</v>
      </c>
      <c r="C615" t="s">
        <v>126</v>
      </c>
      <c r="D615" t="s">
        <v>50</v>
      </c>
      <c r="E615" t="s">
        <v>50</v>
      </c>
      <c r="F615" s="1">
        <v>10000</v>
      </c>
      <c r="G615" s="1">
        <v>240</v>
      </c>
      <c r="H615" s="1">
        <v>200</v>
      </c>
      <c r="I615" s="1">
        <v>40</v>
      </c>
      <c r="J615" s="2">
        <v>0.16700000000000001</v>
      </c>
      <c r="K615" s="3">
        <f t="shared" si="40"/>
        <v>50</v>
      </c>
      <c r="L615" s="4">
        <v>94</v>
      </c>
      <c r="M615" s="1">
        <f t="shared" si="41"/>
        <v>18800</v>
      </c>
      <c r="N615" s="1">
        <f>IF(Resorts_World[[#This Row],[Overlay]]="Yes",Resorts_World[[#This Row],[Guarantee]],Resorts_World[[#This Row],[Prize Pool Collected]])</f>
        <v>18800</v>
      </c>
      <c r="O615" s="1">
        <f t="shared" si="42"/>
        <v>3760</v>
      </c>
      <c r="P615" s="1">
        <f>IF(Resorts_World[[#This Row],[Overlay]]="Yes",Resorts_World[[#This Row],[Guarantee]]-Resorts_World[[#This Row],[Prize Pool Collected]],0)</f>
        <v>0</v>
      </c>
      <c r="Q615" t="str">
        <f t="shared" si="43"/>
        <v>No</v>
      </c>
    </row>
    <row r="616" spans="1:17" x14ac:dyDescent="0.25">
      <c r="A616" s="5">
        <v>45484</v>
      </c>
      <c r="B616" t="s">
        <v>125</v>
      </c>
      <c r="C616" t="s">
        <v>126</v>
      </c>
      <c r="D616" t="s">
        <v>128</v>
      </c>
      <c r="E616" t="s">
        <v>20</v>
      </c>
      <c r="F616" s="1">
        <v>20000</v>
      </c>
      <c r="G616" s="1">
        <v>200</v>
      </c>
      <c r="H616" s="1">
        <v>160</v>
      </c>
      <c r="I616" s="1">
        <v>40</v>
      </c>
      <c r="J616" s="2">
        <v>0.2</v>
      </c>
      <c r="K616" s="3">
        <f t="shared" si="40"/>
        <v>125</v>
      </c>
      <c r="L616" s="4">
        <v>161</v>
      </c>
      <c r="M616" s="1">
        <f t="shared" si="41"/>
        <v>25760</v>
      </c>
      <c r="N616" s="1">
        <f>IF(Resorts_World[[#This Row],[Overlay]]="Yes",Resorts_World[[#This Row],[Guarantee]],Resorts_World[[#This Row],[Prize Pool Collected]])</f>
        <v>25760</v>
      </c>
      <c r="O616" s="1">
        <f t="shared" si="42"/>
        <v>6440</v>
      </c>
      <c r="P616" s="1">
        <f>IF(Resorts_World[[#This Row],[Overlay]]="Yes",Resorts_World[[#This Row],[Guarantee]]-Resorts_World[[#This Row],[Prize Pool Collected]],0)</f>
        <v>0</v>
      </c>
      <c r="Q616" t="str">
        <f t="shared" si="43"/>
        <v>No</v>
      </c>
    </row>
    <row r="617" spans="1:17" x14ac:dyDescent="0.25">
      <c r="A617" s="5">
        <v>45485</v>
      </c>
      <c r="B617" t="s">
        <v>125</v>
      </c>
      <c r="C617" t="s">
        <v>126</v>
      </c>
      <c r="D617" t="s">
        <v>132</v>
      </c>
      <c r="E617" t="s">
        <v>20</v>
      </c>
      <c r="F617" s="1">
        <v>40000</v>
      </c>
      <c r="G617" s="1">
        <v>400</v>
      </c>
      <c r="H617" s="1">
        <v>340</v>
      </c>
      <c r="I617" s="1">
        <v>60</v>
      </c>
      <c r="J617" s="2">
        <v>0.15</v>
      </c>
      <c r="K617" s="3">
        <f t="shared" si="40"/>
        <v>117.64705882352941</v>
      </c>
      <c r="L617" s="4"/>
      <c r="M617" s="1">
        <f t="shared" si="41"/>
        <v>0</v>
      </c>
      <c r="N617" s="1">
        <f>IF(Resorts_World[[#This Row],[Overlay]]="Yes",Resorts_World[[#This Row],[Guarantee]],Resorts_World[[#This Row],[Prize Pool Collected]])</f>
        <v>0</v>
      </c>
      <c r="O617" s="1">
        <f t="shared" si="42"/>
        <v>0</v>
      </c>
      <c r="P617" s="1">
        <f>IF(Resorts_World[[#This Row],[Overlay]]="Yes",Resorts_World[[#This Row],[Guarantee]]-Resorts_World[[#This Row],[Prize Pool Collected]],0)</f>
        <v>0</v>
      </c>
      <c r="Q617" t="str">
        <f t="shared" si="43"/>
        <v/>
      </c>
    </row>
    <row r="618" spans="1:17" x14ac:dyDescent="0.25">
      <c r="A618" s="5">
        <v>45485</v>
      </c>
      <c r="B618" t="s">
        <v>125</v>
      </c>
      <c r="C618" t="s">
        <v>126</v>
      </c>
      <c r="D618" t="s">
        <v>130</v>
      </c>
      <c r="E618" t="s">
        <v>131</v>
      </c>
      <c r="F618" s="1">
        <v>1000</v>
      </c>
      <c r="G618" s="1">
        <v>240</v>
      </c>
      <c r="H618" s="1">
        <v>200</v>
      </c>
      <c r="I618" s="1">
        <v>40</v>
      </c>
      <c r="J618" s="2">
        <v>0.16700000000000001</v>
      </c>
      <c r="K618" s="3">
        <f t="shared" si="40"/>
        <v>5</v>
      </c>
      <c r="L618" s="4"/>
      <c r="M618" s="1">
        <f t="shared" si="41"/>
        <v>0</v>
      </c>
      <c r="N618" s="1">
        <f>IF(Resorts_World[[#This Row],[Overlay]]="Yes",Resorts_World[[#This Row],[Guarantee]],Resorts_World[[#This Row],[Prize Pool Collected]])</f>
        <v>0</v>
      </c>
      <c r="O618" s="1">
        <f t="shared" si="42"/>
        <v>0</v>
      </c>
      <c r="P618" s="1">
        <f>IF(Resorts_World[[#This Row],[Overlay]]="Yes",Resorts_World[[#This Row],[Guarantee]]-Resorts_World[[#This Row],[Prize Pool Collected]],0)</f>
        <v>0</v>
      </c>
      <c r="Q618" t="str">
        <f t="shared" si="43"/>
        <v/>
      </c>
    </row>
    <row r="619" spans="1:17" x14ac:dyDescent="0.25">
      <c r="A619" s="5">
        <v>45485</v>
      </c>
      <c r="B619" t="s">
        <v>125</v>
      </c>
      <c r="C619" t="s">
        <v>126</v>
      </c>
      <c r="D619" t="s">
        <v>128</v>
      </c>
      <c r="E619" t="s">
        <v>20</v>
      </c>
      <c r="F619" s="1">
        <v>20000</v>
      </c>
      <c r="G619" s="1">
        <v>200</v>
      </c>
      <c r="H619" s="1">
        <v>160</v>
      </c>
      <c r="I619" s="1">
        <v>40</v>
      </c>
      <c r="J619" s="2">
        <v>0.2</v>
      </c>
      <c r="K619" s="3">
        <f t="shared" si="40"/>
        <v>125</v>
      </c>
      <c r="L619" s="4"/>
      <c r="M619" s="1">
        <f t="shared" si="41"/>
        <v>0</v>
      </c>
      <c r="N619" s="1">
        <f>IF(Resorts_World[[#This Row],[Overlay]]="Yes",Resorts_World[[#This Row],[Guarantee]],Resorts_World[[#This Row],[Prize Pool Collected]])</f>
        <v>0</v>
      </c>
      <c r="O619" s="1">
        <f t="shared" si="42"/>
        <v>0</v>
      </c>
      <c r="P619" s="1">
        <f>IF(Resorts_World[[#This Row],[Overlay]]="Yes",Resorts_World[[#This Row],[Guarantee]]-Resorts_World[[#This Row],[Prize Pool Collected]],0)</f>
        <v>0</v>
      </c>
      <c r="Q619" t="str">
        <f t="shared" si="43"/>
        <v/>
      </c>
    </row>
    <row r="620" spans="1:17" x14ac:dyDescent="0.25">
      <c r="A620" s="5">
        <v>45486</v>
      </c>
      <c r="B620" t="s">
        <v>125</v>
      </c>
      <c r="C620" t="s">
        <v>126</v>
      </c>
      <c r="D620" t="s">
        <v>135</v>
      </c>
      <c r="E620" t="s">
        <v>20</v>
      </c>
      <c r="F620" s="1">
        <v>30000</v>
      </c>
      <c r="G620" s="1">
        <v>300</v>
      </c>
      <c r="H620" s="1">
        <v>255</v>
      </c>
      <c r="I620" s="1">
        <v>45</v>
      </c>
      <c r="J620" s="2">
        <v>0.15</v>
      </c>
      <c r="K620" s="3">
        <f t="shared" ref="K620:K683" si="44">F620/H620</f>
        <v>117.64705882352941</v>
      </c>
      <c r="L620" s="4"/>
      <c r="M620" s="1">
        <f t="shared" ref="M620:M683" si="45">L620*H620</f>
        <v>0</v>
      </c>
      <c r="N620" s="1">
        <f>IF(Resorts_World[[#This Row],[Overlay]]="Yes",Resorts_World[[#This Row],[Guarantee]],Resorts_World[[#This Row],[Prize Pool Collected]])</f>
        <v>0</v>
      </c>
      <c r="O620" s="1">
        <f t="shared" ref="O620:O683" si="46">L620*I620</f>
        <v>0</v>
      </c>
      <c r="P620" s="1">
        <f>IF(Resorts_World[[#This Row],[Overlay]]="Yes",Resorts_World[[#This Row],[Guarantee]]-Resorts_World[[#This Row],[Prize Pool Collected]],0)</f>
        <v>0</v>
      </c>
      <c r="Q620" t="str">
        <f t="shared" ref="Q620:Q683" si="47">IF(ISBLANK(L620),"",IF(M620&gt;=F620,"No","Yes"))</f>
        <v/>
      </c>
    </row>
    <row r="621" spans="1:17" x14ac:dyDescent="0.25">
      <c r="A621" s="5">
        <v>45486</v>
      </c>
      <c r="B621" t="s">
        <v>125</v>
      </c>
      <c r="C621" t="s">
        <v>126</v>
      </c>
      <c r="D621" t="s">
        <v>128</v>
      </c>
      <c r="E621" t="s">
        <v>20</v>
      </c>
      <c r="F621" s="1">
        <v>20000</v>
      </c>
      <c r="G621" s="1">
        <v>200</v>
      </c>
      <c r="H621" s="1">
        <v>160</v>
      </c>
      <c r="I621" s="1">
        <v>40</v>
      </c>
      <c r="J621" s="2">
        <v>0.2</v>
      </c>
      <c r="K621" s="3">
        <f t="shared" si="44"/>
        <v>125</v>
      </c>
      <c r="L621" s="4"/>
      <c r="M621" s="1">
        <f t="shared" si="45"/>
        <v>0</v>
      </c>
      <c r="N621" s="1">
        <f>IF(Resorts_World[[#This Row],[Overlay]]="Yes",Resorts_World[[#This Row],[Guarantee]],Resorts_World[[#This Row],[Prize Pool Collected]])</f>
        <v>0</v>
      </c>
      <c r="O621" s="1">
        <f t="shared" si="46"/>
        <v>0</v>
      </c>
      <c r="P621" s="1">
        <f>IF(Resorts_World[[#This Row],[Overlay]]="Yes",Resorts_World[[#This Row],[Guarantee]]-Resorts_World[[#This Row],[Prize Pool Collected]],0)</f>
        <v>0</v>
      </c>
      <c r="Q621" t="str">
        <f t="shared" si="47"/>
        <v/>
      </c>
    </row>
    <row r="622" spans="1:17" x14ac:dyDescent="0.25">
      <c r="A622" s="5">
        <v>45487</v>
      </c>
      <c r="B622" t="s">
        <v>125</v>
      </c>
      <c r="C622" t="s">
        <v>126</v>
      </c>
      <c r="D622" t="s">
        <v>127</v>
      </c>
      <c r="E622" t="s">
        <v>20</v>
      </c>
      <c r="F622" s="1">
        <v>60000</v>
      </c>
      <c r="G622" s="1">
        <v>200</v>
      </c>
      <c r="H622" s="1">
        <v>148</v>
      </c>
      <c r="I622" s="1">
        <v>52</v>
      </c>
      <c r="J622" s="2">
        <v>0.26</v>
      </c>
      <c r="K622" s="3">
        <f t="shared" si="44"/>
        <v>405.40540540540542</v>
      </c>
      <c r="L622" s="4"/>
      <c r="M622" s="1">
        <f t="shared" si="45"/>
        <v>0</v>
      </c>
      <c r="N622" s="1">
        <f>IF(Resorts_World[[#This Row],[Overlay]]="Yes",Resorts_World[[#This Row],[Guarantee]],Resorts_World[[#This Row],[Prize Pool Collected]])</f>
        <v>0</v>
      </c>
      <c r="O622" s="1">
        <f t="shared" si="46"/>
        <v>0</v>
      </c>
      <c r="P622" s="1">
        <f>IF(Resorts_World[[#This Row],[Overlay]]="Yes",Resorts_World[[#This Row],[Guarantee]]-Resorts_World[[#This Row],[Prize Pool Collected]],0)</f>
        <v>0</v>
      </c>
      <c r="Q622" t="str">
        <f t="shared" si="47"/>
        <v/>
      </c>
    </row>
    <row r="623" spans="1:17" x14ac:dyDescent="0.25">
      <c r="A623" s="5">
        <v>45487</v>
      </c>
      <c r="B623" t="s">
        <v>125</v>
      </c>
      <c r="C623" t="s">
        <v>126</v>
      </c>
      <c r="D623" t="s">
        <v>128</v>
      </c>
      <c r="E623" t="s">
        <v>20</v>
      </c>
      <c r="F623" s="1">
        <v>20000</v>
      </c>
      <c r="G623" s="1">
        <v>200</v>
      </c>
      <c r="H623" s="1">
        <v>160</v>
      </c>
      <c r="I623" s="1">
        <v>40</v>
      </c>
      <c r="J623" s="2">
        <v>0.2</v>
      </c>
      <c r="K623" s="3">
        <f t="shared" si="44"/>
        <v>125</v>
      </c>
      <c r="L623" s="4"/>
      <c r="M623" s="1">
        <f t="shared" si="45"/>
        <v>0</v>
      </c>
      <c r="N623" s="1">
        <f>IF(Resorts_World[[#This Row],[Overlay]]="Yes",Resorts_World[[#This Row],[Guarantee]],Resorts_World[[#This Row],[Prize Pool Collected]])</f>
        <v>0</v>
      </c>
      <c r="O623" s="1">
        <f t="shared" si="46"/>
        <v>0</v>
      </c>
      <c r="P623" s="1">
        <f>IF(Resorts_World[[#This Row],[Overlay]]="Yes",Resorts_World[[#This Row],[Guarantee]]-Resorts_World[[#This Row],[Prize Pool Collected]],0)</f>
        <v>0</v>
      </c>
      <c r="Q623" t="str">
        <f t="shared" si="47"/>
        <v/>
      </c>
    </row>
    <row r="624" spans="1:17" x14ac:dyDescent="0.25">
      <c r="A624" s="5">
        <v>45075</v>
      </c>
      <c r="B624" t="s">
        <v>125</v>
      </c>
      <c r="C624" t="s">
        <v>126</v>
      </c>
      <c r="D624" t="s">
        <v>155</v>
      </c>
      <c r="E624" t="s">
        <v>156</v>
      </c>
      <c r="F624" s="1">
        <v>20000</v>
      </c>
      <c r="G624" s="1">
        <v>200</v>
      </c>
      <c r="H624" s="1">
        <v>150</v>
      </c>
      <c r="I624" s="1">
        <v>50</v>
      </c>
      <c r="J624" s="2">
        <f>Resorts_World[[#This Row],[Rake]]/Resorts_World[[#This Row],[Buy In]]</f>
        <v>0.25</v>
      </c>
      <c r="K624" s="3">
        <f t="shared" si="44"/>
        <v>133.33333333333334</v>
      </c>
      <c r="L624" s="4">
        <v>76</v>
      </c>
      <c r="M624" s="1">
        <f t="shared" si="45"/>
        <v>11400</v>
      </c>
      <c r="N624" s="1">
        <f>IF(Resorts_World[[#This Row],[Overlay]]="Yes",Resorts_World[[#This Row],[Guarantee]],Resorts_World[[#This Row],[Prize Pool Collected]])</f>
        <v>20000</v>
      </c>
      <c r="O624" s="1">
        <f t="shared" si="46"/>
        <v>3800</v>
      </c>
      <c r="P624" s="1">
        <f>IF(Resorts_World[[#This Row],[Overlay]]="Yes",Resorts_World[[#This Row],[Guarantee]]-Resorts_World[[#This Row],[Prize Pool Collected]],0)</f>
        <v>8600</v>
      </c>
      <c r="Q624" t="str">
        <f t="shared" si="47"/>
        <v>Yes</v>
      </c>
    </row>
    <row r="625" spans="1:17" x14ac:dyDescent="0.25">
      <c r="A625" s="5">
        <v>45075</v>
      </c>
      <c r="B625" t="s">
        <v>125</v>
      </c>
      <c r="C625" t="s">
        <v>126</v>
      </c>
      <c r="D625" t="s">
        <v>50</v>
      </c>
      <c r="E625" t="s">
        <v>50</v>
      </c>
      <c r="F625" s="1">
        <v>10000</v>
      </c>
      <c r="G625" s="1">
        <v>240</v>
      </c>
      <c r="H625" s="1">
        <v>200</v>
      </c>
      <c r="I625" s="1">
        <v>40</v>
      </c>
      <c r="J625" s="2">
        <f>Resorts_World[[#This Row],[Rake]]/Resorts_World[[#This Row],[Buy In]]</f>
        <v>0.16666666666666666</v>
      </c>
      <c r="K625" s="3">
        <f t="shared" si="44"/>
        <v>50</v>
      </c>
      <c r="L625" s="4">
        <v>118</v>
      </c>
      <c r="M625" s="1">
        <f t="shared" si="45"/>
        <v>23600</v>
      </c>
      <c r="N625" s="1">
        <f>IF(Resorts_World[[#This Row],[Overlay]]="Yes",Resorts_World[[#This Row],[Guarantee]],Resorts_World[[#This Row],[Prize Pool Collected]])</f>
        <v>23600</v>
      </c>
      <c r="O625" s="1">
        <f t="shared" si="46"/>
        <v>4720</v>
      </c>
      <c r="P625" s="1">
        <f>IF(Resorts_World[[#This Row],[Overlay]]="Yes",Resorts_World[[#This Row],[Guarantee]]-Resorts_World[[#This Row],[Prize Pool Collected]],0)</f>
        <v>0</v>
      </c>
      <c r="Q625" t="str">
        <f t="shared" si="47"/>
        <v>No</v>
      </c>
    </row>
    <row r="626" spans="1:17" x14ac:dyDescent="0.25">
      <c r="A626" s="5">
        <v>45075</v>
      </c>
      <c r="B626" t="s">
        <v>125</v>
      </c>
      <c r="C626" t="s">
        <v>126</v>
      </c>
      <c r="D626" t="s">
        <v>128</v>
      </c>
      <c r="E626" t="s">
        <v>20</v>
      </c>
      <c r="F626" s="1">
        <v>20000</v>
      </c>
      <c r="G626" s="1">
        <v>200</v>
      </c>
      <c r="H626" s="1">
        <v>160</v>
      </c>
      <c r="I626" s="1">
        <v>40</v>
      </c>
      <c r="J626" s="2">
        <f>Resorts_World[[#This Row],[Rake]]/Resorts_World[[#This Row],[Buy In]]</f>
        <v>0.2</v>
      </c>
      <c r="K626" s="3">
        <f t="shared" si="44"/>
        <v>125</v>
      </c>
      <c r="L626" s="4">
        <v>240</v>
      </c>
      <c r="M626" s="1">
        <f t="shared" si="45"/>
        <v>38400</v>
      </c>
      <c r="N626" s="1">
        <f>IF(Resorts_World[[#This Row],[Overlay]]="Yes",Resorts_World[[#This Row],[Guarantee]],Resorts_World[[#This Row],[Prize Pool Collected]])</f>
        <v>38400</v>
      </c>
      <c r="O626" s="1">
        <f t="shared" si="46"/>
        <v>9600</v>
      </c>
      <c r="P626" s="1">
        <f>IF(Resorts_World[[#This Row],[Overlay]]="Yes",Resorts_World[[#This Row],[Guarantee]]-Resorts_World[[#This Row],[Prize Pool Collected]],0)</f>
        <v>0</v>
      </c>
      <c r="Q626" t="str">
        <f t="shared" si="47"/>
        <v>No</v>
      </c>
    </row>
    <row r="627" spans="1:17" x14ac:dyDescent="0.25">
      <c r="A627" s="5">
        <v>45076</v>
      </c>
      <c r="B627" t="s">
        <v>125</v>
      </c>
      <c r="C627" t="s">
        <v>126</v>
      </c>
      <c r="D627" t="s">
        <v>132</v>
      </c>
      <c r="E627" t="s">
        <v>20</v>
      </c>
      <c r="F627" s="1">
        <v>40000</v>
      </c>
      <c r="G627" s="1">
        <v>400</v>
      </c>
      <c r="H627" s="1">
        <v>340</v>
      </c>
      <c r="I627" s="1">
        <v>60</v>
      </c>
      <c r="J627" s="2">
        <f>Resorts_World[[#This Row],[Rake]]/Resorts_World[[#This Row],[Buy In]]</f>
        <v>0.15</v>
      </c>
      <c r="K627" s="3">
        <f t="shared" si="44"/>
        <v>117.64705882352941</v>
      </c>
      <c r="L627" s="4">
        <v>236</v>
      </c>
      <c r="M627" s="1">
        <f t="shared" si="45"/>
        <v>80240</v>
      </c>
      <c r="N627" s="1">
        <f>IF(Resorts_World[[#This Row],[Overlay]]="Yes",Resorts_World[[#This Row],[Guarantee]],Resorts_World[[#This Row],[Prize Pool Collected]])</f>
        <v>80240</v>
      </c>
      <c r="O627" s="1">
        <f t="shared" si="46"/>
        <v>14160</v>
      </c>
      <c r="P627" s="1">
        <f>IF(Resorts_World[[#This Row],[Overlay]]="Yes",Resorts_World[[#This Row],[Guarantee]]-Resorts_World[[#This Row],[Prize Pool Collected]],0)</f>
        <v>0</v>
      </c>
      <c r="Q627" t="str">
        <f t="shared" si="47"/>
        <v>No</v>
      </c>
    </row>
    <row r="628" spans="1:17" x14ac:dyDescent="0.25">
      <c r="A628" s="5">
        <v>45076</v>
      </c>
      <c r="B628" t="s">
        <v>125</v>
      </c>
      <c r="C628" t="s">
        <v>126</v>
      </c>
      <c r="D628" t="s">
        <v>157</v>
      </c>
      <c r="E628" t="s">
        <v>158</v>
      </c>
      <c r="F628" s="1">
        <v>10000</v>
      </c>
      <c r="G628" s="1">
        <v>230</v>
      </c>
      <c r="H628" s="1">
        <v>200</v>
      </c>
      <c r="I628" s="1">
        <v>30</v>
      </c>
      <c r="J628" s="2">
        <f>Resorts_World[[#This Row],[Rake]]/Resorts_World[[#This Row],[Buy In]]</f>
        <v>0.13043478260869565</v>
      </c>
      <c r="K628" s="3">
        <f t="shared" si="44"/>
        <v>50</v>
      </c>
      <c r="L628" s="4"/>
      <c r="M628" s="1">
        <f t="shared" si="45"/>
        <v>0</v>
      </c>
      <c r="N628" s="1">
        <f>IF(Resorts_World[[#This Row],[Overlay]]="Yes",Resorts_World[[#This Row],[Guarantee]],Resorts_World[[#This Row],[Prize Pool Collected]])</f>
        <v>0</v>
      </c>
      <c r="O628" s="1">
        <f t="shared" si="46"/>
        <v>0</v>
      </c>
      <c r="P628" s="1">
        <f>IF(Resorts_World[[#This Row],[Overlay]]="Yes",Resorts_World[[#This Row],[Guarantee]]-Resorts_World[[#This Row],[Prize Pool Collected]],0)</f>
        <v>0</v>
      </c>
      <c r="Q628" t="str">
        <f t="shared" si="47"/>
        <v/>
      </c>
    </row>
    <row r="629" spans="1:17" x14ac:dyDescent="0.25">
      <c r="A629" s="5">
        <v>45076</v>
      </c>
      <c r="B629" t="s">
        <v>125</v>
      </c>
      <c r="C629" t="s">
        <v>126</v>
      </c>
      <c r="D629" t="s">
        <v>128</v>
      </c>
      <c r="E629" t="s">
        <v>20</v>
      </c>
      <c r="F629" s="1">
        <v>20000</v>
      </c>
      <c r="G629" s="1">
        <v>200</v>
      </c>
      <c r="H629" s="1">
        <v>160</v>
      </c>
      <c r="I629" s="1">
        <v>40</v>
      </c>
      <c r="J629" s="2">
        <f>Resorts_World[[#This Row],[Rake]]/Resorts_World[[#This Row],[Buy In]]</f>
        <v>0.2</v>
      </c>
      <c r="K629" s="3">
        <f t="shared" si="44"/>
        <v>125</v>
      </c>
      <c r="L629" s="4">
        <v>155</v>
      </c>
      <c r="M629" s="1">
        <f t="shared" si="45"/>
        <v>24800</v>
      </c>
      <c r="N629" s="1">
        <f>IF(Resorts_World[[#This Row],[Overlay]]="Yes",Resorts_World[[#This Row],[Guarantee]],Resorts_World[[#This Row],[Prize Pool Collected]])</f>
        <v>24800</v>
      </c>
      <c r="O629" s="1">
        <f t="shared" si="46"/>
        <v>6200</v>
      </c>
      <c r="P629" s="1">
        <f>IF(Resorts_World[[#This Row],[Overlay]]="Yes",Resorts_World[[#This Row],[Guarantee]]-Resorts_World[[#This Row],[Prize Pool Collected]],0)</f>
        <v>0</v>
      </c>
      <c r="Q629" t="str">
        <f t="shared" si="47"/>
        <v>No</v>
      </c>
    </row>
    <row r="630" spans="1:17" x14ac:dyDescent="0.25">
      <c r="A630" s="5">
        <v>45077</v>
      </c>
      <c r="B630" t="s">
        <v>125</v>
      </c>
      <c r="C630" t="s">
        <v>126</v>
      </c>
      <c r="D630" t="s">
        <v>135</v>
      </c>
      <c r="E630" t="s">
        <v>20</v>
      </c>
      <c r="F630" s="1">
        <v>40000</v>
      </c>
      <c r="G630" s="1">
        <v>400</v>
      </c>
      <c r="H630" s="1">
        <v>340</v>
      </c>
      <c r="I630" s="1">
        <v>60</v>
      </c>
      <c r="J630" s="2">
        <f>Resorts_World[[#This Row],[Rake]]/Resorts_World[[#This Row],[Buy In]]</f>
        <v>0.15</v>
      </c>
      <c r="K630" s="3">
        <f t="shared" si="44"/>
        <v>117.64705882352941</v>
      </c>
      <c r="L630" s="4">
        <v>84</v>
      </c>
      <c r="M630" s="1">
        <f t="shared" si="45"/>
        <v>28560</v>
      </c>
      <c r="N630" s="1">
        <f>IF(Resorts_World[[#This Row],[Overlay]]="Yes",Resorts_World[[#This Row],[Guarantee]],Resorts_World[[#This Row],[Prize Pool Collected]])</f>
        <v>40000</v>
      </c>
      <c r="O630" s="1">
        <f t="shared" si="46"/>
        <v>5040</v>
      </c>
      <c r="P630" s="1">
        <f>IF(Resorts_World[[#This Row],[Overlay]]="Yes",Resorts_World[[#This Row],[Guarantee]]-Resorts_World[[#This Row],[Prize Pool Collected]],0)</f>
        <v>11440</v>
      </c>
      <c r="Q630" t="str">
        <f t="shared" si="47"/>
        <v>Yes</v>
      </c>
    </row>
    <row r="631" spans="1:17" x14ac:dyDescent="0.25">
      <c r="A631" s="5">
        <v>45456</v>
      </c>
      <c r="B631" t="s">
        <v>125</v>
      </c>
      <c r="C631" t="s">
        <v>126</v>
      </c>
      <c r="D631" t="s">
        <v>142</v>
      </c>
      <c r="E631" t="s">
        <v>142</v>
      </c>
      <c r="F631" s="1">
        <v>10000</v>
      </c>
      <c r="G631" s="1">
        <v>240</v>
      </c>
      <c r="H631" s="1">
        <v>200</v>
      </c>
      <c r="I631" s="1">
        <v>40</v>
      </c>
      <c r="J631" s="2">
        <v>0.16700000000000001</v>
      </c>
      <c r="K631" s="3">
        <f t="shared" si="44"/>
        <v>50</v>
      </c>
      <c r="L631" s="4">
        <v>199</v>
      </c>
      <c r="M631" s="1">
        <f t="shared" si="45"/>
        <v>39800</v>
      </c>
      <c r="N631" s="1">
        <f>IF(Resorts_World[[#This Row],[Overlay]]="Yes",Resorts_World[[#This Row],[Guarantee]],Resorts_World[[#This Row],[Prize Pool Collected]])</f>
        <v>39800</v>
      </c>
      <c r="O631" s="1">
        <f t="shared" si="46"/>
        <v>7960</v>
      </c>
      <c r="P631" s="1">
        <f>IF(Resorts_World[[#This Row],[Overlay]]="Yes",Resorts_World[[#This Row],[Guarantee]]-Resorts_World[[#This Row],[Prize Pool Collected]],0)</f>
        <v>0</v>
      </c>
      <c r="Q631" t="str">
        <f t="shared" si="47"/>
        <v>No</v>
      </c>
    </row>
    <row r="632" spans="1:17" x14ac:dyDescent="0.25">
      <c r="A632" s="5">
        <v>45077</v>
      </c>
      <c r="B632" t="s">
        <v>125</v>
      </c>
      <c r="C632" t="s">
        <v>126</v>
      </c>
      <c r="D632" t="s">
        <v>128</v>
      </c>
      <c r="E632" t="s">
        <v>20</v>
      </c>
      <c r="F632" s="1">
        <v>20000</v>
      </c>
      <c r="G632" s="1">
        <v>200</v>
      </c>
      <c r="H632" s="1">
        <v>160</v>
      </c>
      <c r="I632" s="1">
        <v>40</v>
      </c>
      <c r="J632" s="2">
        <f>Resorts_World[[#This Row],[Rake]]/Resorts_World[[#This Row],[Buy In]]</f>
        <v>0.2</v>
      </c>
      <c r="K632" s="3">
        <f t="shared" si="44"/>
        <v>125</v>
      </c>
      <c r="L632" s="4">
        <v>194</v>
      </c>
      <c r="M632" s="1">
        <f t="shared" si="45"/>
        <v>31040</v>
      </c>
      <c r="N632" s="1">
        <f>IF(Resorts_World[[#This Row],[Overlay]]="Yes",Resorts_World[[#This Row],[Guarantee]],Resorts_World[[#This Row],[Prize Pool Collected]])</f>
        <v>31040</v>
      </c>
      <c r="O632" s="1">
        <f t="shared" si="46"/>
        <v>7760</v>
      </c>
      <c r="P632" s="1">
        <f>IF(Resorts_World[[#This Row],[Overlay]]="Yes",Resorts_World[[#This Row],[Guarantee]]-Resorts_World[[#This Row],[Prize Pool Collected]],0)</f>
        <v>0</v>
      </c>
      <c r="Q632" t="str">
        <f t="shared" si="47"/>
        <v>No</v>
      </c>
    </row>
    <row r="633" spans="1:17" x14ac:dyDescent="0.25">
      <c r="A633" s="5">
        <v>45078</v>
      </c>
      <c r="B633" t="s">
        <v>125</v>
      </c>
      <c r="C633" t="s">
        <v>126</v>
      </c>
      <c r="D633" t="s">
        <v>80</v>
      </c>
      <c r="E633" t="s">
        <v>80</v>
      </c>
      <c r="F633" s="1">
        <v>15000</v>
      </c>
      <c r="G633" s="1">
        <v>300</v>
      </c>
      <c r="H633" s="1">
        <v>255</v>
      </c>
      <c r="I633" s="1">
        <v>45</v>
      </c>
      <c r="J633" s="2">
        <f>Resorts_World[[#This Row],[Rake]]/Resorts_World[[#This Row],[Buy In]]</f>
        <v>0.15</v>
      </c>
      <c r="K633" s="3">
        <f t="shared" si="44"/>
        <v>58.823529411764703</v>
      </c>
      <c r="L633" s="4">
        <v>67</v>
      </c>
      <c r="M633" s="1">
        <f t="shared" si="45"/>
        <v>17085</v>
      </c>
      <c r="N633" s="1">
        <f>IF(Resorts_World[[#This Row],[Overlay]]="Yes",Resorts_World[[#This Row],[Guarantee]],Resorts_World[[#This Row],[Prize Pool Collected]])</f>
        <v>17085</v>
      </c>
      <c r="O633" s="1">
        <f t="shared" si="46"/>
        <v>3015</v>
      </c>
      <c r="P633" s="1">
        <f>IF(Resorts_World[[#This Row],[Overlay]]="Yes",Resorts_World[[#This Row],[Guarantee]]-Resorts_World[[#This Row],[Prize Pool Collected]],0)</f>
        <v>0</v>
      </c>
      <c r="Q633" t="str">
        <f t="shared" si="47"/>
        <v>No</v>
      </c>
    </row>
    <row r="634" spans="1:17" x14ac:dyDescent="0.25">
      <c r="A634" s="5">
        <v>45108</v>
      </c>
      <c r="B634" t="s">
        <v>125</v>
      </c>
      <c r="C634" t="s">
        <v>126</v>
      </c>
      <c r="D634" t="s">
        <v>142</v>
      </c>
      <c r="E634" t="s">
        <v>142</v>
      </c>
      <c r="F634" s="1">
        <v>10000</v>
      </c>
      <c r="G634" s="1">
        <v>240</v>
      </c>
      <c r="H634" s="1">
        <v>200</v>
      </c>
      <c r="I634" s="1">
        <v>40</v>
      </c>
      <c r="J634" s="2">
        <f>Resorts_World[[#This Row],[Rake]]/Resorts_World[[#This Row],[Buy In]]</f>
        <v>0.16666666666666666</v>
      </c>
      <c r="K634" s="3">
        <f t="shared" si="44"/>
        <v>50</v>
      </c>
      <c r="L634" s="4">
        <v>165</v>
      </c>
      <c r="M634" s="1">
        <f t="shared" si="45"/>
        <v>33000</v>
      </c>
      <c r="N634" s="1">
        <f>IF(Resorts_World[[#This Row],[Overlay]]="Yes",Resorts_World[[#This Row],[Guarantee]],Resorts_World[[#This Row],[Prize Pool Collected]])</f>
        <v>33000</v>
      </c>
      <c r="O634" s="1">
        <f t="shared" si="46"/>
        <v>6600</v>
      </c>
      <c r="P634" s="1">
        <f>IF(Resorts_World[[#This Row],[Overlay]]="Yes",Resorts_World[[#This Row],[Guarantee]]-Resorts_World[[#This Row],[Prize Pool Collected]],0)</f>
        <v>0</v>
      </c>
      <c r="Q634" t="str">
        <f t="shared" si="47"/>
        <v>No</v>
      </c>
    </row>
    <row r="635" spans="1:17" x14ac:dyDescent="0.25">
      <c r="A635" s="5">
        <v>45078</v>
      </c>
      <c r="B635" t="s">
        <v>125</v>
      </c>
      <c r="C635" t="s">
        <v>126</v>
      </c>
      <c r="D635" t="s">
        <v>128</v>
      </c>
      <c r="E635" t="s">
        <v>20</v>
      </c>
      <c r="F635" s="1">
        <v>20000</v>
      </c>
      <c r="G635" s="1">
        <v>200</v>
      </c>
      <c r="H635" s="1">
        <v>160</v>
      </c>
      <c r="I635" s="1">
        <v>40</v>
      </c>
      <c r="J635" s="2">
        <f>Resorts_World[[#This Row],[Rake]]/Resorts_World[[#This Row],[Buy In]]</f>
        <v>0.2</v>
      </c>
      <c r="K635" s="3">
        <f t="shared" si="44"/>
        <v>125</v>
      </c>
      <c r="L635" s="4">
        <v>203</v>
      </c>
      <c r="M635" s="1">
        <f t="shared" si="45"/>
        <v>32480</v>
      </c>
      <c r="N635" s="1">
        <f>IF(Resorts_World[[#This Row],[Overlay]]="Yes",Resorts_World[[#This Row],[Guarantee]],Resorts_World[[#This Row],[Prize Pool Collected]])</f>
        <v>32480</v>
      </c>
      <c r="O635" s="1">
        <f t="shared" si="46"/>
        <v>8120</v>
      </c>
      <c r="P635" s="1">
        <f>IF(Resorts_World[[#This Row],[Overlay]]="Yes",Resorts_World[[#This Row],[Guarantee]]-Resorts_World[[#This Row],[Prize Pool Collected]],0)</f>
        <v>0</v>
      </c>
      <c r="Q635" t="str">
        <f t="shared" si="47"/>
        <v>No</v>
      </c>
    </row>
    <row r="636" spans="1:17" x14ac:dyDescent="0.25">
      <c r="A636" s="5">
        <v>45079</v>
      </c>
      <c r="B636" t="s">
        <v>125</v>
      </c>
      <c r="C636" t="s">
        <v>126</v>
      </c>
      <c r="D636" t="s">
        <v>48</v>
      </c>
      <c r="E636" t="s">
        <v>48</v>
      </c>
      <c r="F636" s="1">
        <v>25000</v>
      </c>
      <c r="G636" s="1">
        <v>560</v>
      </c>
      <c r="H636" s="1">
        <v>500</v>
      </c>
      <c r="I636" s="1">
        <v>60</v>
      </c>
      <c r="J636" s="2">
        <f>Resorts_World[[#This Row],[Rake]]/Resorts_World[[#This Row],[Buy In]]</f>
        <v>0.10714285714285714</v>
      </c>
      <c r="K636" s="3">
        <f t="shared" si="44"/>
        <v>50</v>
      </c>
      <c r="L636" s="4">
        <v>95</v>
      </c>
      <c r="M636" s="1">
        <f t="shared" si="45"/>
        <v>47500</v>
      </c>
      <c r="N636" s="1">
        <f>IF(Resorts_World[[#This Row],[Overlay]]="Yes",Resorts_World[[#This Row],[Guarantee]],Resorts_World[[#This Row],[Prize Pool Collected]])</f>
        <v>47500</v>
      </c>
      <c r="O636" s="1">
        <f t="shared" si="46"/>
        <v>5700</v>
      </c>
      <c r="P636" s="1">
        <f>IF(Resorts_World[[#This Row],[Overlay]]="Yes",Resorts_World[[#This Row],[Guarantee]]-Resorts_World[[#This Row],[Prize Pool Collected]],0)</f>
        <v>0</v>
      </c>
      <c r="Q636" t="str">
        <f t="shared" si="47"/>
        <v>No</v>
      </c>
    </row>
    <row r="637" spans="1:17" x14ac:dyDescent="0.25">
      <c r="A637" s="5">
        <v>45079</v>
      </c>
      <c r="B637" t="s">
        <v>125</v>
      </c>
      <c r="C637" t="s">
        <v>126</v>
      </c>
      <c r="D637" t="s">
        <v>157</v>
      </c>
      <c r="E637" t="s">
        <v>158</v>
      </c>
      <c r="F637" s="1">
        <v>10000</v>
      </c>
      <c r="G637" s="1">
        <v>230</v>
      </c>
      <c r="H637" s="1">
        <v>200</v>
      </c>
      <c r="I637" s="1">
        <v>30</v>
      </c>
      <c r="J637" s="2">
        <f>Resorts_World[[#This Row],[Rake]]/Resorts_World[[#This Row],[Buy In]]</f>
        <v>0.13043478260869565</v>
      </c>
      <c r="K637" s="3">
        <f t="shared" si="44"/>
        <v>50</v>
      </c>
      <c r="L637" s="4">
        <v>94</v>
      </c>
      <c r="M637" s="1">
        <f t="shared" si="45"/>
        <v>18800</v>
      </c>
      <c r="N637" s="1">
        <f>IF(Resorts_World[[#This Row],[Overlay]]="Yes",Resorts_World[[#This Row],[Guarantee]],Resorts_World[[#This Row],[Prize Pool Collected]])</f>
        <v>18800</v>
      </c>
      <c r="O637" s="1">
        <f t="shared" si="46"/>
        <v>2820</v>
      </c>
      <c r="P637" s="1">
        <f>IF(Resorts_World[[#This Row],[Overlay]]="Yes",Resorts_World[[#This Row],[Guarantee]]-Resorts_World[[#This Row],[Prize Pool Collected]],0)</f>
        <v>0</v>
      </c>
      <c r="Q637" t="str">
        <f t="shared" si="47"/>
        <v>No</v>
      </c>
    </row>
    <row r="638" spans="1:17" x14ac:dyDescent="0.25">
      <c r="A638" s="5">
        <v>45079</v>
      </c>
      <c r="B638" t="s">
        <v>125</v>
      </c>
      <c r="C638" t="s">
        <v>126</v>
      </c>
      <c r="D638" t="s">
        <v>128</v>
      </c>
      <c r="E638" t="s">
        <v>20</v>
      </c>
      <c r="F638" s="1">
        <v>20000</v>
      </c>
      <c r="G638" s="1">
        <v>200</v>
      </c>
      <c r="H638" s="1">
        <v>160</v>
      </c>
      <c r="I638" s="1">
        <v>40</v>
      </c>
      <c r="J638" s="2">
        <f>Resorts_World[[#This Row],[Rake]]/Resorts_World[[#This Row],[Buy In]]</f>
        <v>0.2</v>
      </c>
      <c r="K638" s="3">
        <f t="shared" si="44"/>
        <v>125</v>
      </c>
      <c r="L638" s="4">
        <v>249</v>
      </c>
      <c r="M638" s="1">
        <f t="shared" si="45"/>
        <v>39840</v>
      </c>
      <c r="N638" s="1">
        <f>IF(Resorts_World[[#This Row],[Overlay]]="Yes",Resorts_World[[#This Row],[Guarantee]],Resorts_World[[#This Row],[Prize Pool Collected]])</f>
        <v>39840</v>
      </c>
      <c r="O638" s="1">
        <f t="shared" si="46"/>
        <v>9960</v>
      </c>
      <c r="P638" s="1">
        <f>IF(Resorts_World[[#This Row],[Overlay]]="Yes",Resorts_World[[#This Row],[Guarantee]]-Resorts_World[[#This Row],[Prize Pool Collected]],0)</f>
        <v>0</v>
      </c>
      <c r="Q638" t="str">
        <f t="shared" si="47"/>
        <v>No</v>
      </c>
    </row>
    <row r="639" spans="1:17" x14ac:dyDescent="0.25">
      <c r="A639" s="5">
        <v>45112</v>
      </c>
      <c r="B639" t="s">
        <v>125</v>
      </c>
      <c r="C639" t="s">
        <v>126</v>
      </c>
      <c r="D639" t="s">
        <v>172</v>
      </c>
      <c r="E639" t="s">
        <v>172</v>
      </c>
      <c r="F639" s="1">
        <v>10000</v>
      </c>
      <c r="G639" s="1">
        <v>240</v>
      </c>
      <c r="H639" s="1">
        <v>200</v>
      </c>
      <c r="I639" s="1">
        <v>40</v>
      </c>
      <c r="J639" s="2">
        <f>Resorts_World[[#This Row],[Rake]]/Resorts_World[[#This Row],[Buy In]]</f>
        <v>0.16666666666666666</v>
      </c>
      <c r="K639" s="3">
        <f t="shared" si="44"/>
        <v>50</v>
      </c>
      <c r="L639" s="4">
        <v>123</v>
      </c>
      <c r="M639" s="1">
        <f t="shared" si="45"/>
        <v>24600</v>
      </c>
      <c r="N639" s="1">
        <f>IF(Resorts_World[[#This Row],[Overlay]]="Yes",Resorts_World[[#This Row],[Guarantee]],Resorts_World[[#This Row],[Prize Pool Collected]])</f>
        <v>24600</v>
      </c>
      <c r="O639" s="1">
        <f t="shared" si="46"/>
        <v>4920</v>
      </c>
      <c r="P639" s="1">
        <f>IF(Resorts_World[[#This Row],[Overlay]]="Yes",Resorts_World[[#This Row],[Guarantee]]-Resorts_World[[#This Row],[Prize Pool Collected]],0)</f>
        <v>0</v>
      </c>
      <c r="Q639" t="str">
        <f t="shared" si="47"/>
        <v>No</v>
      </c>
    </row>
    <row r="640" spans="1:17" x14ac:dyDescent="0.25">
      <c r="A640" s="5">
        <v>45080</v>
      </c>
      <c r="B640" t="s">
        <v>125</v>
      </c>
      <c r="C640" t="s">
        <v>126</v>
      </c>
      <c r="D640" t="s">
        <v>132</v>
      </c>
      <c r="E640" t="s">
        <v>20</v>
      </c>
      <c r="F640" s="1">
        <v>40000</v>
      </c>
      <c r="G640" s="1">
        <v>400</v>
      </c>
      <c r="H640" s="1">
        <v>340</v>
      </c>
      <c r="I640" s="1">
        <v>60</v>
      </c>
      <c r="J640" s="2">
        <f>Resorts_World[[#This Row],[Rake]]/Resorts_World[[#This Row],[Buy In]]</f>
        <v>0.15</v>
      </c>
      <c r="K640" s="3">
        <f t="shared" si="44"/>
        <v>117.64705882352941</v>
      </c>
      <c r="L640" s="4">
        <v>195</v>
      </c>
      <c r="M640" s="1">
        <f t="shared" si="45"/>
        <v>66300</v>
      </c>
      <c r="N640" s="1">
        <f>IF(Resorts_World[[#This Row],[Overlay]]="Yes",Resorts_World[[#This Row],[Guarantee]],Resorts_World[[#This Row],[Prize Pool Collected]])</f>
        <v>66300</v>
      </c>
      <c r="O640" s="1">
        <f t="shared" si="46"/>
        <v>11700</v>
      </c>
      <c r="P640" s="1">
        <f>IF(Resorts_World[[#This Row],[Overlay]]="Yes",Resorts_World[[#This Row],[Guarantee]]-Resorts_World[[#This Row],[Prize Pool Collected]],0)</f>
        <v>0</v>
      </c>
      <c r="Q640" t="str">
        <f t="shared" si="47"/>
        <v>No</v>
      </c>
    </row>
    <row r="641" spans="1:18" x14ac:dyDescent="0.25">
      <c r="A641" s="6">
        <v>45080</v>
      </c>
      <c r="B641" s="7" t="s">
        <v>125</v>
      </c>
      <c r="C641" s="7" t="s">
        <v>126</v>
      </c>
      <c r="D641" s="7" t="s">
        <v>128</v>
      </c>
      <c r="E641" s="7" t="s">
        <v>20</v>
      </c>
      <c r="F641" s="8">
        <v>20000</v>
      </c>
      <c r="G641" s="8">
        <v>200</v>
      </c>
      <c r="H641" s="8">
        <v>160</v>
      </c>
      <c r="I641" s="8">
        <v>40</v>
      </c>
      <c r="J641" s="9">
        <f>Resorts_World[[#This Row],[Rake]]/Resorts_World[[#This Row],[Buy In]]</f>
        <v>0.2</v>
      </c>
      <c r="K641" s="10">
        <f t="shared" si="44"/>
        <v>125</v>
      </c>
      <c r="L641" s="11">
        <v>199</v>
      </c>
      <c r="M641" s="8">
        <f t="shared" si="45"/>
        <v>31840</v>
      </c>
      <c r="N641" s="8">
        <f>IF(Resorts_World[[#This Row],[Overlay]]="Yes",Resorts_World[[#This Row],[Guarantee]],Resorts_World[[#This Row],[Prize Pool Collected]])</f>
        <v>31840</v>
      </c>
      <c r="O641" s="8">
        <f t="shared" si="46"/>
        <v>7960</v>
      </c>
      <c r="P641" s="8">
        <f>IF(Resorts_World[[#This Row],[Overlay]]="Yes",Resorts_World[[#This Row],[Guarantee]]-Resorts_World[[#This Row],[Prize Pool Collected]],0)</f>
        <v>0</v>
      </c>
      <c r="Q641" s="7" t="str">
        <f t="shared" si="47"/>
        <v>No</v>
      </c>
      <c r="R641" s="24">
        <v>10</v>
      </c>
    </row>
    <row r="642" spans="1:18" x14ac:dyDescent="0.25">
      <c r="A642" s="5">
        <v>45081</v>
      </c>
      <c r="B642" t="s">
        <v>125</v>
      </c>
      <c r="C642" t="s">
        <v>126</v>
      </c>
      <c r="D642" t="s">
        <v>160</v>
      </c>
      <c r="E642" t="s">
        <v>20</v>
      </c>
      <c r="F642" s="1">
        <v>50000</v>
      </c>
      <c r="G642" s="1">
        <v>200</v>
      </c>
      <c r="H642" s="1">
        <v>148</v>
      </c>
      <c r="I642" s="1">
        <v>52</v>
      </c>
      <c r="J642" s="2">
        <f>Resorts_World[[#This Row],[Rake]]/Resorts_World[[#This Row],[Buy In]]</f>
        <v>0.26</v>
      </c>
      <c r="K642" s="3">
        <f t="shared" si="44"/>
        <v>337.83783783783781</v>
      </c>
      <c r="L642" s="4">
        <v>555</v>
      </c>
      <c r="M642" s="1">
        <f t="shared" si="45"/>
        <v>82140</v>
      </c>
      <c r="N642" s="1">
        <f>IF(Resorts_World[[#This Row],[Overlay]]="Yes",Resorts_World[[#This Row],[Guarantee]],Resorts_World[[#This Row],[Prize Pool Collected]])</f>
        <v>82140</v>
      </c>
      <c r="O642" s="1">
        <f t="shared" si="46"/>
        <v>28860</v>
      </c>
      <c r="P642" s="1">
        <f>IF(Resorts_World[[#This Row],[Overlay]]="Yes",Resorts_World[[#This Row],[Guarantee]]-Resorts_World[[#This Row],[Prize Pool Collected]],0)</f>
        <v>0</v>
      </c>
      <c r="Q642" t="str">
        <f t="shared" si="47"/>
        <v>No</v>
      </c>
    </row>
    <row r="643" spans="1:18" x14ac:dyDescent="0.25">
      <c r="A643" s="5">
        <v>45081</v>
      </c>
      <c r="B643" t="s">
        <v>125</v>
      </c>
      <c r="C643" t="s">
        <v>126</v>
      </c>
      <c r="D643" t="s">
        <v>157</v>
      </c>
      <c r="E643" t="s">
        <v>158</v>
      </c>
      <c r="F643" s="1">
        <v>5000</v>
      </c>
      <c r="G643" s="1">
        <v>120</v>
      </c>
      <c r="H643" s="1">
        <v>100</v>
      </c>
      <c r="I643" s="1">
        <v>20</v>
      </c>
      <c r="J643" s="2">
        <f>Resorts_World[[#This Row],[Rake]]/Resorts_World[[#This Row],[Buy In]]</f>
        <v>0.16666666666666666</v>
      </c>
      <c r="K643" s="3">
        <f t="shared" si="44"/>
        <v>50</v>
      </c>
      <c r="L643" s="4"/>
      <c r="M643" s="1">
        <f t="shared" si="45"/>
        <v>0</v>
      </c>
      <c r="N643" s="1">
        <f>IF(Resorts_World[[#This Row],[Overlay]]="Yes",Resorts_World[[#This Row],[Guarantee]],Resorts_World[[#This Row],[Prize Pool Collected]])</f>
        <v>0</v>
      </c>
      <c r="O643" s="1">
        <f t="shared" si="46"/>
        <v>0</v>
      </c>
      <c r="P643" s="1">
        <f>IF(Resorts_World[[#This Row],[Overlay]]="Yes",Resorts_World[[#This Row],[Guarantee]]-Resorts_World[[#This Row],[Prize Pool Collected]],0)</f>
        <v>0</v>
      </c>
      <c r="Q643" t="str">
        <f t="shared" si="47"/>
        <v/>
      </c>
    </row>
    <row r="644" spans="1:18" x14ac:dyDescent="0.25">
      <c r="A644" s="5">
        <v>45081</v>
      </c>
      <c r="B644" t="s">
        <v>125</v>
      </c>
      <c r="C644" t="s">
        <v>126</v>
      </c>
      <c r="D644" t="s">
        <v>128</v>
      </c>
      <c r="E644" t="s">
        <v>20</v>
      </c>
      <c r="F644" s="1">
        <v>20000</v>
      </c>
      <c r="G644" s="1">
        <v>200</v>
      </c>
      <c r="H644" s="1">
        <v>160</v>
      </c>
      <c r="I644" s="1">
        <v>40</v>
      </c>
      <c r="J644" s="2">
        <f>Resorts_World[[#This Row],[Rake]]/Resorts_World[[#This Row],[Buy In]]</f>
        <v>0.2</v>
      </c>
      <c r="K644" s="3">
        <f t="shared" si="44"/>
        <v>125</v>
      </c>
      <c r="L644" s="4"/>
      <c r="M644" s="1">
        <f t="shared" si="45"/>
        <v>0</v>
      </c>
      <c r="N644" s="1">
        <f>IF(Resorts_World[[#This Row],[Overlay]]="Yes",Resorts_World[[#This Row],[Guarantee]],Resorts_World[[#This Row],[Prize Pool Collected]])</f>
        <v>0</v>
      </c>
      <c r="O644" s="1">
        <f t="shared" si="46"/>
        <v>0</v>
      </c>
      <c r="P644" s="1">
        <f>IF(Resorts_World[[#This Row],[Overlay]]="Yes",Resorts_World[[#This Row],[Guarantee]]-Resorts_World[[#This Row],[Prize Pool Collected]],0)</f>
        <v>0</v>
      </c>
      <c r="Q644" t="str">
        <f t="shared" si="47"/>
        <v/>
      </c>
    </row>
    <row r="645" spans="1:18" x14ac:dyDescent="0.25">
      <c r="A645" s="5">
        <v>45082</v>
      </c>
      <c r="B645" t="s">
        <v>125</v>
      </c>
      <c r="C645" t="s">
        <v>126</v>
      </c>
      <c r="D645" t="s">
        <v>161</v>
      </c>
      <c r="E645" t="s">
        <v>161</v>
      </c>
      <c r="F645" s="1">
        <v>10000</v>
      </c>
      <c r="G645" s="1">
        <v>240</v>
      </c>
      <c r="H645" s="1">
        <v>200</v>
      </c>
      <c r="I645" s="1">
        <v>40</v>
      </c>
      <c r="J645" s="2">
        <f>Resorts_World[[#This Row],[Rake]]/Resorts_World[[#This Row],[Buy In]]</f>
        <v>0.16666666666666666</v>
      </c>
      <c r="K645" s="3">
        <f t="shared" si="44"/>
        <v>50</v>
      </c>
      <c r="L645" s="4">
        <v>85</v>
      </c>
      <c r="M645" s="1">
        <f t="shared" si="45"/>
        <v>17000</v>
      </c>
      <c r="N645" s="1">
        <f>IF(Resorts_World[[#This Row],[Overlay]]="Yes",Resorts_World[[#This Row],[Guarantee]],Resorts_World[[#This Row],[Prize Pool Collected]])</f>
        <v>17000</v>
      </c>
      <c r="O645" s="1">
        <f t="shared" si="46"/>
        <v>3400</v>
      </c>
      <c r="P645" s="1">
        <f>IF(Resorts_World[[#This Row],[Overlay]]="Yes",Resorts_World[[#This Row],[Guarantee]]-Resorts_World[[#This Row],[Prize Pool Collected]],0)</f>
        <v>0</v>
      </c>
      <c r="Q645" t="str">
        <f t="shared" si="47"/>
        <v>No</v>
      </c>
    </row>
    <row r="646" spans="1:18" x14ac:dyDescent="0.25">
      <c r="A646" s="5">
        <v>45082</v>
      </c>
      <c r="B646" t="s">
        <v>125</v>
      </c>
      <c r="C646" t="s">
        <v>126</v>
      </c>
      <c r="D646" t="s">
        <v>128</v>
      </c>
      <c r="E646" t="s">
        <v>20</v>
      </c>
      <c r="F646" s="1">
        <v>20000</v>
      </c>
      <c r="G646" s="1">
        <v>200</v>
      </c>
      <c r="H646" s="1">
        <v>160</v>
      </c>
      <c r="I646" s="1">
        <v>40</v>
      </c>
      <c r="J646" s="2">
        <f>Resorts_World[[#This Row],[Rake]]/Resorts_World[[#This Row],[Buy In]]</f>
        <v>0.2</v>
      </c>
      <c r="K646" s="3">
        <f t="shared" si="44"/>
        <v>125</v>
      </c>
      <c r="L646" s="4">
        <v>272</v>
      </c>
      <c r="M646" s="1">
        <f t="shared" si="45"/>
        <v>43520</v>
      </c>
      <c r="N646" s="1">
        <f>IF(Resorts_World[[#This Row],[Overlay]]="Yes",Resorts_World[[#This Row],[Guarantee]],Resorts_World[[#This Row],[Prize Pool Collected]])</f>
        <v>43520</v>
      </c>
      <c r="O646" s="1">
        <f t="shared" si="46"/>
        <v>10880</v>
      </c>
      <c r="P646" s="1">
        <f>IF(Resorts_World[[#This Row],[Overlay]]="Yes",Resorts_World[[#This Row],[Guarantee]]-Resorts_World[[#This Row],[Prize Pool Collected]],0)</f>
        <v>0</v>
      </c>
      <c r="Q646" t="str">
        <f t="shared" si="47"/>
        <v>No</v>
      </c>
    </row>
    <row r="647" spans="1:18" x14ac:dyDescent="0.25">
      <c r="A647" s="6">
        <v>45082</v>
      </c>
      <c r="B647" s="7" t="s">
        <v>125</v>
      </c>
      <c r="C647" s="7" t="s">
        <v>126</v>
      </c>
      <c r="D647" s="7" t="s">
        <v>128</v>
      </c>
      <c r="E647" s="7" t="s">
        <v>20</v>
      </c>
      <c r="F647" s="8">
        <v>20000</v>
      </c>
      <c r="G647" s="8">
        <v>200</v>
      </c>
      <c r="H647" s="8">
        <v>160</v>
      </c>
      <c r="I647" s="8">
        <v>40</v>
      </c>
      <c r="J647" s="9">
        <f>Resorts_World[[#This Row],[Rake]]/Resorts_World[[#This Row],[Buy In]]</f>
        <v>0.2</v>
      </c>
      <c r="K647" s="10">
        <f t="shared" si="44"/>
        <v>125</v>
      </c>
      <c r="L647" s="11">
        <v>230</v>
      </c>
      <c r="M647" s="8">
        <f t="shared" si="45"/>
        <v>36800</v>
      </c>
      <c r="N647" s="8">
        <f>IF(Resorts_World[[#This Row],[Overlay]]="Yes",Resorts_World[[#This Row],[Guarantee]],Resorts_World[[#This Row],[Prize Pool Collected]])</f>
        <v>36800</v>
      </c>
      <c r="O647" s="8">
        <f t="shared" si="46"/>
        <v>9200</v>
      </c>
      <c r="P647" s="8">
        <f>IF(Resorts_World[[#This Row],[Overlay]]="Yes",Resorts_World[[#This Row],[Guarantee]]-Resorts_World[[#This Row],[Prize Pool Collected]],0)</f>
        <v>0</v>
      </c>
      <c r="Q647" s="7" t="str">
        <f t="shared" si="47"/>
        <v>No</v>
      </c>
      <c r="R647" s="24">
        <v>11</v>
      </c>
    </row>
    <row r="648" spans="1:18" x14ac:dyDescent="0.25">
      <c r="A648" s="5">
        <v>45083</v>
      </c>
      <c r="B648" t="s">
        <v>125</v>
      </c>
      <c r="C648" t="s">
        <v>126</v>
      </c>
      <c r="D648" t="s">
        <v>26</v>
      </c>
      <c r="E648" t="s">
        <v>26</v>
      </c>
      <c r="F648" s="1">
        <v>40000</v>
      </c>
      <c r="G648" s="1">
        <v>500</v>
      </c>
      <c r="H648" s="1">
        <v>425</v>
      </c>
      <c r="I648" s="1">
        <v>75</v>
      </c>
      <c r="J648" s="2">
        <f>Resorts_World[[#This Row],[Rake]]/Resorts_World[[#This Row],[Buy In]]</f>
        <v>0.15</v>
      </c>
      <c r="K648" s="3">
        <f t="shared" si="44"/>
        <v>94.117647058823536</v>
      </c>
      <c r="L648" s="4">
        <v>115</v>
      </c>
      <c r="M648" s="1">
        <f t="shared" si="45"/>
        <v>48875</v>
      </c>
      <c r="N648" s="1">
        <f>IF(Resorts_World[[#This Row],[Overlay]]="Yes",Resorts_World[[#This Row],[Guarantee]],Resorts_World[[#This Row],[Prize Pool Collected]])</f>
        <v>48875</v>
      </c>
      <c r="O648" s="1">
        <f t="shared" si="46"/>
        <v>8625</v>
      </c>
      <c r="P648" s="1">
        <f>IF(Resorts_World[[#This Row],[Overlay]]="Yes",Resorts_World[[#This Row],[Guarantee]]-Resorts_World[[#This Row],[Prize Pool Collected]],0)</f>
        <v>0</v>
      </c>
      <c r="Q648" t="str">
        <f t="shared" si="47"/>
        <v>No</v>
      </c>
    </row>
    <row r="649" spans="1:18" x14ac:dyDescent="0.25">
      <c r="A649" s="5">
        <v>45083</v>
      </c>
      <c r="B649" t="s">
        <v>125</v>
      </c>
      <c r="C649" t="s">
        <v>126</v>
      </c>
      <c r="D649" t="s">
        <v>162</v>
      </c>
      <c r="E649" t="s">
        <v>162</v>
      </c>
      <c r="F649" s="1">
        <v>10000</v>
      </c>
      <c r="G649" s="1">
        <v>240</v>
      </c>
      <c r="H649" s="1">
        <v>200</v>
      </c>
      <c r="I649" s="1">
        <v>40</v>
      </c>
      <c r="J649" s="2">
        <f>Resorts_World[[#This Row],[Rake]]/Resorts_World[[#This Row],[Buy In]]</f>
        <v>0.16666666666666666</v>
      </c>
      <c r="K649" s="3">
        <f t="shared" si="44"/>
        <v>50</v>
      </c>
      <c r="L649" s="4">
        <v>81</v>
      </c>
      <c r="M649" s="1">
        <f t="shared" si="45"/>
        <v>16200</v>
      </c>
      <c r="N649" s="1">
        <f>IF(Resorts_World[[#This Row],[Overlay]]="Yes",Resorts_World[[#This Row],[Guarantee]],Resorts_World[[#This Row],[Prize Pool Collected]])</f>
        <v>16200</v>
      </c>
      <c r="O649" s="1">
        <f t="shared" si="46"/>
        <v>3240</v>
      </c>
      <c r="P649" s="1">
        <f>IF(Resorts_World[[#This Row],[Overlay]]="Yes",Resorts_World[[#This Row],[Guarantee]]-Resorts_World[[#This Row],[Prize Pool Collected]],0)</f>
        <v>0</v>
      </c>
      <c r="Q649" t="str">
        <f t="shared" si="47"/>
        <v>No</v>
      </c>
    </row>
    <row r="650" spans="1:18" x14ac:dyDescent="0.25">
      <c r="A650" s="5">
        <v>45083</v>
      </c>
      <c r="B650" t="s">
        <v>125</v>
      </c>
      <c r="C650" t="s">
        <v>126</v>
      </c>
      <c r="D650" t="s">
        <v>128</v>
      </c>
      <c r="E650" t="s">
        <v>20</v>
      </c>
      <c r="F650" s="1">
        <v>20000</v>
      </c>
      <c r="G650" s="1">
        <v>200</v>
      </c>
      <c r="H650" s="1">
        <v>160</v>
      </c>
      <c r="I650" s="1">
        <v>40</v>
      </c>
      <c r="J650" s="2">
        <f>Resorts_World[[#This Row],[Rake]]/Resorts_World[[#This Row],[Buy In]]</f>
        <v>0.2</v>
      </c>
      <c r="K650" s="3">
        <f t="shared" si="44"/>
        <v>125</v>
      </c>
      <c r="L650" s="4">
        <v>249</v>
      </c>
      <c r="M650" s="1">
        <f t="shared" si="45"/>
        <v>39840</v>
      </c>
      <c r="N650" s="1">
        <f>IF(Resorts_World[[#This Row],[Overlay]]="Yes",Resorts_World[[#This Row],[Guarantee]],Resorts_World[[#This Row],[Prize Pool Collected]])</f>
        <v>39840</v>
      </c>
      <c r="O650" s="1">
        <f t="shared" si="46"/>
        <v>9960</v>
      </c>
      <c r="P650" s="1">
        <f>IF(Resorts_World[[#This Row],[Overlay]]="Yes",Resorts_World[[#This Row],[Guarantee]]-Resorts_World[[#This Row],[Prize Pool Collected]],0)</f>
        <v>0</v>
      </c>
      <c r="Q650" t="str">
        <f t="shared" si="47"/>
        <v>No</v>
      </c>
    </row>
    <row r="651" spans="1:18" x14ac:dyDescent="0.25">
      <c r="A651" s="5">
        <v>45084</v>
      </c>
      <c r="B651" t="s">
        <v>125</v>
      </c>
      <c r="C651" t="s">
        <v>126</v>
      </c>
      <c r="D651" t="s">
        <v>83</v>
      </c>
      <c r="E651" t="s">
        <v>83</v>
      </c>
      <c r="F651" s="1">
        <v>25000</v>
      </c>
      <c r="G651" s="1">
        <v>250</v>
      </c>
      <c r="H651" s="1">
        <v>210</v>
      </c>
      <c r="I651" s="1">
        <v>40</v>
      </c>
      <c r="J651" s="2">
        <f>Resorts_World[[#This Row],[Rake]]/Resorts_World[[#This Row],[Buy In]]</f>
        <v>0.16</v>
      </c>
      <c r="K651" s="3">
        <f t="shared" si="44"/>
        <v>119.04761904761905</v>
      </c>
      <c r="L651" s="4">
        <v>219</v>
      </c>
      <c r="M651" s="1">
        <f t="shared" si="45"/>
        <v>45990</v>
      </c>
      <c r="N651" s="1">
        <f>IF(Resorts_World[[#This Row],[Overlay]]="Yes",Resorts_World[[#This Row],[Guarantee]],Resorts_World[[#This Row],[Prize Pool Collected]])</f>
        <v>45990</v>
      </c>
      <c r="O651" s="1">
        <f t="shared" si="46"/>
        <v>8760</v>
      </c>
      <c r="P651" s="1">
        <f>IF(Resorts_World[[#This Row],[Overlay]]="Yes",Resorts_World[[#This Row],[Guarantee]]-Resorts_World[[#This Row],[Prize Pool Collected]],0)</f>
        <v>0</v>
      </c>
      <c r="Q651" t="str">
        <f t="shared" si="47"/>
        <v>No</v>
      </c>
    </row>
    <row r="652" spans="1:18" x14ac:dyDescent="0.25">
      <c r="A652" s="5">
        <v>45084</v>
      </c>
      <c r="B652" t="s">
        <v>125</v>
      </c>
      <c r="C652" t="s">
        <v>126</v>
      </c>
      <c r="D652" t="s">
        <v>157</v>
      </c>
      <c r="E652" t="s">
        <v>158</v>
      </c>
      <c r="F652" s="1">
        <v>5000</v>
      </c>
      <c r="G652" s="1">
        <v>120</v>
      </c>
      <c r="H652" s="1">
        <v>100</v>
      </c>
      <c r="I652" s="1">
        <v>20</v>
      </c>
      <c r="J652" s="2">
        <f>Resorts_World[[#This Row],[Rake]]/Resorts_World[[#This Row],[Buy In]]</f>
        <v>0.16666666666666666</v>
      </c>
      <c r="K652" s="3">
        <f t="shared" si="44"/>
        <v>50</v>
      </c>
      <c r="L652" s="4">
        <v>103</v>
      </c>
      <c r="M652" s="1">
        <f t="shared" si="45"/>
        <v>10300</v>
      </c>
      <c r="N652" s="1">
        <f>IF(Resorts_World[[#This Row],[Overlay]]="Yes",Resorts_World[[#This Row],[Guarantee]],Resorts_World[[#This Row],[Prize Pool Collected]])</f>
        <v>10300</v>
      </c>
      <c r="O652" s="1">
        <f t="shared" si="46"/>
        <v>2060</v>
      </c>
      <c r="P652" s="1">
        <f>IF(Resorts_World[[#This Row],[Overlay]]="Yes",Resorts_World[[#This Row],[Guarantee]]-Resorts_World[[#This Row],[Prize Pool Collected]],0)</f>
        <v>0</v>
      </c>
      <c r="Q652" t="str">
        <f t="shared" si="47"/>
        <v>No</v>
      </c>
    </row>
    <row r="653" spans="1:18" x14ac:dyDescent="0.25">
      <c r="A653" s="5">
        <v>45084</v>
      </c>
      <c r="B653" t="s">
        <v>125</v>
      </c>
      <c r="C653" t="s">
        <v>126</v>
      </c>
      <c r="D653" t="s">
        <v>128</v>
      </c>
      <c r="E653" t="s">
        <v>20</v>
      </c>
      <c r="F653" s="1">
        <v>20000</v>
      </c>
      <c r="G653" s="1">
        <v>200</v>
      </c>
      <c r="H653" s="1">
        <v>160</v>
      </c>
      <c r="I653" s="1">
        <v>40</v>
      </c>
      <c r="J653" s="2">
        <f>Resorts_World[[#This Row],[Rake]]/Resorts_World[[#This Row],[Buy In]]</f>
        <v>0.2</v>
      </c>
      <c r="K653" s="3">
        <f t="shared" si="44"/>
        <v>125</v>
      </c>
      <c r="L653" s="4">
        <v>220</v>
      </c>
      <c r="M653" s="1">
        <f t="shared" si="45"/>
        <v>35200</v>
      </c>
      <c r="N653" s="1">
        <f>IF(Resorts_World[[#This Row],[Overlay]]="Yes",Resorts_World[[#This Row],[Guarantee]],Resorts_World[[#This Row],[Prize Pool Collected]])</f>
        <v>35200</v>
      </c>
      <c r="O653" s="1">
        <f t="shared" si="46"/>
        <v>8800</v>
      </c>
      <c r="P653" s="1">
        <f>IF(Resorts_World[[#This Row],[Overlay]]="Yes",Resorts_World[[#This Row],[Guarantee]]-Resorts_World[[#This Row],[Prize Pool Collected]],0)</f>
        <v>0</v>
      </c>
      <c r="Q653" t="str">
        <f t="shared" si="47"/>
        <v>No</v>
      </c>
    </row>
    <row r="654" spans="1:18" x14ac:dyDescent="0.25">
      <c r="A654" s="5">
        <v>45085</v>
      </c>
      <c r="B654" t="s">
        <v>125</v>
      </c>
      <c r="C654" t="s">
        <v>126</v>
      </c>
      <c r="D654" t="s">
        <v>163</v>
      </c>
      <c r="E654" t="s">
        <v>20</v>
      </c>
      <c r="F654" s="1">
        <v>30000</v>
      </c>
      <c r="G654" s="1">
        <v>300</v>
      </c>
      <c r="H654" s="1">
        <v>255</v>
      </c>
      <c r="I654" s="1">
        <v>45</v>
      </c>
      <c r="J654" s="2">
        <f>Resorts_World[[#This Row],[Rake]]/Resorts_World[[#This Row],[Buy In]]</f>
        <v>0.15</v>
      </c>
      <c r="K654" s="3">
        <f t="shared" si="44"/>
        <v>117.64705882352941</v>
      </c>
      <c r="L654" s="4">
        <v>167</v>
      </c>
      <c r="M654" s="1">
        <f t="shared" si="45"/>
        <v>42585</v>
      </c>
      <c r="N654" s="1">
        <f>IF(Resorts_World[[#This Row],[Overlay]]="Yes",Resorts_World[[#This Row],[Guarantee]],Resorts_World[[#This Row],[Prize Pool Collected]])</f>
        <v>42585</v>
      </c>
      <c r="O654" s="1">
        <f t="shared" si="46"/>
        <v>7515</v>
      </c>
      <c r="P654" s="1">
        <f>IF(Resorts_World[[#This Row],[Overlay]]="Yes",Resorts_World[[#This Row],[Guarantee]]-Resorts_World[[#This Row],[Prize Pool Collected]],0)</f>
        <v>0</v>
      </c>
      <c r="Q654" t="str">
        <f t="shared" si="47"/>
        <v>No</v>
      </c>
    </row>
    <row r="655" spans="1:18" x14ac:dyDescent="0.25">
      <c r="A655" s="5">
        <v>45085</v>
      </c>
      <c r="B655" t="s">
        <v>125</v>
      </c>
      <c r="C655" t="s">
        <v>126</v>
      </c>
      <c r="D655" t="s">
        <v>157</v>
      </c>
      <c r="E655" t="s">
        <v>158</v>
      </c>
      <c r="F655" s="1">
        <v>10000</v>
      </c>
      <c r="G655" s="1">
        <v>230</v>
      </c>
      <c r="H655" s="1">
        <v>200</v>
      </c>
      <c r="I655" s="1">
        <v>30</v>
      </c>
      <c r="J655" s="2">
        <f>Resorts_World[[#This Row],[Rake]]/Resorts_World[[#This Row],[Buy In]]</f>
        <v>0.13043478260869565</v>
      </c>
      <c r="K655" s="3">
        <f t="shared" si="44"/>
        <v>50</v>
      </c>
      <c r="L655" s="4">
        <v>94</v>
      </c>
      <c r="M655" s="1">
        <f t="shared" si="45"/>
        <v>18800</v>
      </c>
      <c r="N655" s="1">
        <f>IF(Resorts_World[[#This Row],[Overlay]]="Yes",Resorts_World[[#This Row],[Guarantee]],Resorts_World[[#This Row],[Prize Pool Collected]])</f>
        <v>18800</v>
      </c>
      <c r="O655" s="1">
        <f t="shared" si="46"/>
        <v>2820</v>
      </c>
      <c r="P655" s="1">
        <f>IF(Resorts_World[[#This Row],[Overlay]]="Yes",Resorts_World[[#This Row],[Guarantee]]-Resorts_World[[#This Row],[Prize Pool Collected]],0)</f>
        <v>0</v>
      </c>
      <c r="Q655" t="str">
        <f t="shared" si="47"/>
        <v>No</v>
      </c>
    </row>
    <row r="656" spans="1:18" x14ac:dyDescent="0.25">
      <c r="A656" s="5">
        <v>45085</v>
      </c>
      <c r="B656" t="s">
        <v>125</v>
      </c>
      <c r="C656" t="s">
        <v>126</v>
      </c>
      <c r="D656" t="s">
        <v>128</v>
      </c>
      <c r="E656" t="s">
        <v>20</v>
      </c>
      <c r="F656" s="1">
        <v>20000</v>
      </c>
      <c r="G656" s="1">
        <v>200</v>
      </c>
      <c r="H656" s="1">
        <v>160</v>
      </c>
      <c r="I656" s="1">
        <v>40</v>
      </c>
      <c r="J656" s="2">
        <f>Resorts_World[[#This Row],[Rake]]/Resorts_World[[#This Row],[Buy In]]</f>
        <v>0.2</v>
      </c>
      <c r="K656" s="3">
        <f t="shared" si="44"/>
        <v>125</v>
      </c>
      <c r="L656" s="4">
        <v>258</v>
      </c>
      <c r="M656" s="1">
        <f t="shared" si="45"/>
        <v>41280</v>
      </c>
      <c r="N656" s="1">
        <f>IF(Resorts_World[[#This Row],[Overlay]]="Yes",Resorts_World[[#This Row],[Guarantee]],Resorts_World[[#This Row],[Prize Pool Collected]])</f>
        <v>41280</v>
      </c>
      <c r="O656" s="1">
        <f t="shared" si="46"/>
        <v>10320</v>
      </c>
      <c r="P656" s="1">
        <f>IF(Resorts_World[[#This Row],[Overlay]]="Yes",Resorts_World[[#This Row],[Guarantee]]-Resorts_World[[#This Row],[Prize Pool Collected]],0)</f>
        <v>0</v>
      </c>
      <c r="Q656" t="str">
        <f t="shared" si="47"/>
        <v>No</v>
      </c>
    </row>
    <row r="657" spans="1:18" x14ac:dyDescent="0.25">
      <c r="A657" s="5">
        <v>45086</v>
      </c>
      <c r="B657" t="s">
        <v>125</v>
      </c>
      <c r="C657" t="s">
        <v>126</v>
      </c>
      <c r="D657" t="s">
        <v>68</v>
      </c>
      <c r="E657" t="s">
        <v>68</v>
      </c>
      <c r="F657" s="1">
        <v>20000</v>
      </c>
      <c r="G657" s="1">
        <v>300</v>
      </c>
      <c r="H657" s="1">
        <v>260</v>
      </c>
      <c r="I657" s="1">
        <v>40</v>
      </c>
      <c r="J657" s="2">
        <f>Resorts_World[[#This Row],[Rake]]/Resorts_World[[#This Row],[Buy In]]</f>
        <v>0.13333333333333333</v>
      </c>
      <c r="K657" s="3">
        <f t="shared" si="44"/>
        <v>76.92307692307692</v>
      </c>
      <c r="L657" s="4">
        <v>216</v>
      </c>
      <c r="M657" s="1">
        <f t="shared" si="45"/>
        <v>56160</v>
      </c>
      <c r="N657" s="1">
        <f>IF(Resorts_World[[#This Row],[Overlay]]="Yes",Resorts_World[[#This Row],[Guarantee]],Resorts_World[[#This Row],[Prize Pool Collected]])</f>
        <v>56160</v>
      </c>
      <c r="O657" s="1">
        <f t="shared" si="46"/>
        <v>8640</v>
      </c>
      <c r="P657" s="1">
        <f>IF(Resorts_World[[#This Row],[Overlay]]="Yes",Resorts_World[[#This Row],[Guarantee]]-Resorts_World[[#This Row],[Prize Pool Collected]],0)</f>
        <v>0</v>
      </c>
      <c r="Q657" t="str">
        <f t="shared" si="47"/>
        <v>No</v>
      </c>
    </row>
    <row r="658" spans="1:18" x14ac:dyDescent="0.25">
      <c r="A658" s="5">
        <v>45086</v>
      </c>
      <c r="B658" t="s">
        <v>125</v>
      </c>
      <c r="C658" t="s">
        <v>126</v>
      </c>
      <c r="D658" t="s">
        <v>157</v>
      </c>
      <c r="E658" t="s">
        <v>158</v>
      </c>
      <c r="F658" s="1">
        <v>5000</v>
      </c>
      <c r="G658" s="1">
        <v>120</v>
      </c>
      <c r="H658" s="1">
        <v>100</v>
      </c>
      <c r="I658" s="1">
        <v>20</v>
      </c>
      <c r="J658" s="2">
        <f>Resorts_World[[#This Row],[Rake]]/Resorts_World[[#This Row],[Buy In]]</f>
        <v>0.16666666666666666</v>
      </c>
      <c r="K658" s="3">
        <f t="shared" si="44"/>
        <v>50</v>
      </c>
      <c r="L658" s="4">
        <v>126</v>
      </c>
      <c r="M658" s="1">
        <f t="shared" si="45"/>
        <v>12600</v>
      </c>
      <c r="N658" s="1">
        <f>IF(Resorts_World[[#This Row],[Overlay]]="Yes",Resorts_World[[#This Row],[Guarantee]],Resorts_World[[#This Row],[Prize Pool Collected]])</f>
        <v>12600</v>
      </c>
      <c r="O658" s="1">
        <f t="shared" si="46"/>
        <v>2520</v>
      </c>
      <c r="P658" s="1">
        <f>IF(Resorts_World[[#This Row],[Overlay]]="Yes",Resorts_World[[#This Row],[Guarantee]]-Resorts_World[[#This Row],[Prize Pool Collected]],0)</f>
        <v>0</v>
      </c>
      <c r="Q658" t="str">
        <f t="shared" si="47"/>
        <v>No</v>
      </c>
    </row>
    <row r="659" spans="1:18" x14ac:dyDescent="0.25">
      <c r="A659" s="5">
        <v>45086</v>
      </c>
      <c r="B659" t="s">
        <v>125</v>
      </c>
      <c r="C659" t="s">
        <v>126</v>
      </c>
      <c r="D659" t="s">
        <v>128</v>
      </c>
      <c r="E659" t="s">
        <v>20</v>
      </c>
      <c r="F659" s="1">
        <v>20000</v>
      </c>
      <c r="G659" s="1">
        <v>200</v>
      </c>
      <c r="H659" s="1">
        <v>160</v>
      </c>
      <c r="I659" s="1">
        <v>40</v>
      </c>
      <c r="J659" s="2">
        <f>Resorts_World[[#This Row],[Rake]]/Resorts_World[[#This Row],[Buy In]]</f>
        <v>0.2</v>
      </c>
      <c r="K659" s="3">
        <f t="shared" si="44"/>
        <v>125</v>
      </c>
      <c r="L659" s="4">
        <v>287</v>
      </c>
      <c r="M659" s="1">
        <f t="shared" si="45"/>
        <v>45920</v>
      </c>
      <c r="N659" s="1">
        <f>IF(Resorts_World[[#This Row],[Overlay]]="Yes",Resorts_World[[#This Row],[Guarantee]],Resorts_World[[#This Row],[Prize Pool Collected]])</f>
        <v>45920</v>
      </c>
      <c r="O659" s="1">
        <f t="shared" si="46"/>
        <v>11480</v>
      </c>
      <c r="P659" s="1">
        <f>IF(Resorts_World[[#This Row],[Overlay]]="Yes",Resorts_World[[#This Row],[Guarantee]]-Resorts_World[[#This Row],[Prize Pool Collected]],0)</f>
        <v>0</v>
      </c>
      <c r="Q659" t="str">
        <f t="shared" si="47"/>
        <v>No</v>
      </c>
    </row>
    <row r="660" spans="1:18" x14ac:dyDescent="0.25">
      <c r="A660" s="5">
        <v>45087</v>
      </c>
      <c r="B660" t="s">
        <v>125</v>
      </c>
      <c r="C660" t="s">
        <v>126</v>
      </c>
      <c r="D660" t="s">
        <v>135</v>
      </c>
      <c r="E660" t="s">
        <v>20</v>
      </c>
      <c r="F660" s="1">
        <v>40000</v>
      </c>
      <c r="G660" s="1">
        <v>400</v>
      </c>
      <c r="H660" s="1">
        <v>340</v>
      </c>
      <c r="I660" s="1">
        <v>60</v>
      </c>
      <c r="J660" s="2">
        <f>Resorts_World[[#This Row],[Rake]]/Resorts_World[[#This Row],[Buy In]]</f>
        <v>0.15</v>
      </c>
      <c r="K660" s="3">
        <f t="shared" si="44"/>
        <v>117.64705882352941</v>
      </c>
      <c r="L660" s="4">
        <v>160</v>
      </c>
      <c r="M660" s="1">
        <f t="shared" si="45"/>
        <v>54400</v>
      </c>
      <c r="N660" s="1">
        <f>IF(Resorts_World[[#This Row],[Overlay]]="Yes",Resorts_World[[#This Row],[Guarantee]],Resorts_World[[#This Row],[Prize Pool Collected]])</f>
        <v>54400</v>
      </c>
      <c r="O660" s="1">
        <f t="shared" si="46"/>
        <v>9600</v>
      </c>
      <c r="P660" s="1">
        <f>IF(Resorts_World[[#This Row],[Overlay]]="Yes",Resorts_World[[#This Row],[Guarantee]]-Resorts_World[[#This Row],[Prize Pool Collected]],0)</f>
        <v>0</v>
      </c>
      <c r="Q660" t="str">
        <f t="shared" si="47"/>
        <v>No</v>
      </c>
    </row>
    <row r="661" spans="1:18" x14ac:dyDescent="0.25">
      <c r="A661" s="5">
        <v>45087</v>
      </c>
      <c r="B661" t="s">
        <v>125</v>
      </c>
      <c r="C661" t="s">
        <v>126</v>
      </c>
      <c r="D661" t="s">
        <v>157</v>
      </c>
      <c r="E661" t="s">
        <v>158</v>
      </c>
      <c r="F661" s="1">
        <v>5000</v>
      </c>
      <c r="G661" s="1">
        <v>120</v>
      </c>
      <c r="H661" s="1">
        <v>100</v>
      </c>
      <c r="I661" s="1">
        <v>20</v>
      </c>
      <c r="J661" s="2">
        <f>Resorts_World[[#This Row],[Rake]]/Resorts_World[[#This Row],[Buy In]]</f>
        <v>0.16666666666666666</v>
      </c>
      <c r="K661" s="3">
        <f t="shared" si="44"/>
        <v>50</v>
      </c>
      <c r="L661" s="4">
        <v>73</v>
      </c>
      <c r="M661" s="1">
        <f t="shared" si="45"/>
        <v>7300</v>
      </c>
      <c r="N661" s="1">
        <f>IF(Resorts_World[[#This Row],[Overlay]]="Yes",Resorts_World[[#This Row],[Guarantee]],Resorts_World[[#This Row],[Prize Pool Collected]])</f>
        <v>7300</v>
      </c>
      <c r="O661" s="1">
        <f t="shared" si="46"/>
        <v>1460</v>
      </c>
      <c r="P661" s="1">
        <f>IF(Resorts_World[[#This Row],[Overlay]]="Yes",Resorts_World[[#This Row],[Guarantee]]-Resorts_World[[#This Row],[Prize Pool Collected]],0)</f>
        <v>0</v>
      </c>
      <c r="Q661" t="str">
        <f t="shared" si="47"/>
        <v>No</v>
      </c>
    </row>
    <row r="662" spans="1:18" x14ac:dyDescent="0.25">
      <c r="A662" s="5">
        <v>45087</v>
      </c>
      <c r="B662" t="s">
        <v>125</v>
      </c>
      <c r="C662" t="s">
        <v>126</v>
      </c>
      <c r="D662" t="s">
        <v>128</v>
      </c>
      <c r="E662" t="s">
        <v>20</v>
      </c>
      <c r="F662" s="1">
        <v>20000</v>
      </c>
      <c r="G662" s="1">
        <v>200</v>
      </c>
      <c r="H662" s="1">
        <v>160</v>
      </c>
      <c r="I662" s="1">
        <v>40</v>
      </c>
      <c r="J662" s="2">
        <f>Resorts_World[[#This Row],[Rake]]/Resorts_World[[#This Row],[Buy In]]</f>
        <v>0.2</v>
      </c>
      <c r="K662" s="3">
        <f t="shared" si="44"/>
        <v>125</v>
      </c>
      <c r="L662" s="4">
        <v>201</v>
      </c>
      <c r="M662" s="1">
        <f t="shared" si="45"/>
        <v>32160</v>
      </c>
      <c r="N662" s="1">
        <f>IF(Resorts_World[[#This Row],[Overlay]]="Yes",Resorts_World[[#This Row],[Guarantee]],Resorts_World[[#This Row],[Prize Pool Collected]])</f>
        <v>32160</v>
      </c>
      <c r="O662" s="1">
        <f t="shared" si="46"/>
        <v>8040</v>
      </c>
      <c r="P662" s="1">
        <f>IF(Resorts_World[[#This Row],[Overlay]]="Yes",Resorts_World[[#This Row],[Guarantee]]-Resorts_World[[#This Row],[Prize Pool Collected]],0)</f>
        <v>0</v>
      </c>
      <c r="Q662" t="str">
        <f t="shared" si="47"/>
        <v>No</v>
      </c>
    </row>
    <row r="663" spans="1:18" x14ac:dyDescent="0.25">
      <c r="A663" s="5">
        <v>45088</v>
      </c>
      <c r="B663" t="s">
        <v>125</v>
      </c>
      <c r="C663" t="s">
        <v>126</v>
      </c>
      <c r="D663" t="s">
        <v>160</v>
      </c>
      <c r="E663" t="s">
        <v>20</v>
      </c>
      <c r="F663" s="1">
        <v>50000</v>
      </c>
      <c r="G663" s="1">
        <v>200</v>
      </c>
      <c r="H663" s="1">
        <v>148</v>
      </c>
      <c r="I663" s="1">
        <v>52</v>
      </c>
      <c r="J663" s="2">
        <f>Resorts_World[[#This Row],[Rake]]/Resorts_World[[#This Row],[Buy In]]</f>
        <v>0.26</v>
      </c>
      <c r="K663" s="3">
        <f t="shared" si="44"/>
        <v>337.83783783783781</v>
      </c>
      <c r="L663" s="4">
        <v>653</v>
      </c>
      <c r="M663" s="1">
        <f t="shared" si="45"/>
        <v>96644</v>
      </c>
      <c r="N663" s="1">
        <f>IF(Resorts_World[[#This Row],[Overlay]]="Yes",Resorts_World[[#This Row],[Guarantee]],Resorts_World[[#This Row],[Prize Pool Collected]])</f>
        <v>96644</v>
      </c>
      <c r="O663" s="1">
        <f t="shared" si="46"/>
        <v>33956</v>
      </c>
      <c r="P663" s="1">
        <f>IF(Resorts_World[[#This Row],[Overlay]]="Yes",Resorts_World[[#This Row],[Guarantee]]-Resorts_World[[#This Row],[Prize Pool Collected]],0)</f>
        <v>0</v>
      </c>
      <c r="Q663" t="str">
        <f t="shared" si="47"/>
        <v>No</v>
      </c>
    </row>
    <row r="664" spans="1:18" x14ac:dyDescent="0.25">
      <c r="A664" s="6">
        <v>45088</v>
      </c>
      <c r="B664" s="7" t="s">
        <v>125</v>
      </c>
      <c r="C664" s="7" t="s">
        <v>126</v>
      </c>
      <c r="D664" s="7" t="s">
        <v>128</v>
      </c>
      <c r="E664" s="7" t="s">
        <v>20</v>
      </c>
      <c r="F664" s="8">
        <v>20000</v>
      </c>
      <c r="G664" s="8">
        <v>200</v>
      </c>
      <c r="H664" s="8">
        <v>160</v>
      </c>
      <c r="I664" s="8">
        <v>40</v>
      </c>
      <c r="J664" s="9">
        <f>Resorts_World[[#This Row],[Rake]]/Resorts_World[[#This Row],[Buy In]]</f>
        <v>0.2</v>
      </c>
      <c r="K664" s="10">
        <f t="shared" si="44"/>
        <v>125</v>
      </c>
      <c r="L664" s="11">
        <v>215</v>
      </c>
      <c r="M664" s="8">
        <f t="shared" si="45"/>
        <v>34400</v>
      </c>
      <c r="N664" s="8">
        <f>IF(Resorts_World[[#This Row],[Overlay]]="Yes",Resorts_World[[#This Row],[Guarantee]],Resorts_World[[#This Row],[Prize Pool Collected]])</f>
        <v>34400</v>
      </c>
      <c r="O664" s="8">
        <f t="shared" si="46"/>
        <v>8600</v>
      </c>
      <c r="P664" s="8">
        <f>IF(Resorts_World[[#This Row],[Overlay]]="Yes",Resorts_World[[#This Row],[Guarantee]]-Resorts_World[[#This Row],[Prize Pool Collected]],0)</f>
        <v>0</v>
      </c>
      <c r="Q664" s="7" t="str">
        <f t="shared" si="47"/>
        <v>No</v>
      </c>
      <c r="R664" s="24">
        <v>12</v>
      </c>
    </row>
    <row r="665" spans="1:18" x14ac:dyDescent="0.25">
      <c r="A665" s="5">
        <v>45089</v>
      </c>
      <c r="B665" t="s">
        <v>125</v>
      </c>
      <c r="C665" t="s">
        <v>126</v>
      </c>
      <c r="D665" t="s">
        <v>164</v>
      </c>
      <c r="E665" t="s">
        <v>20</v>
      </c>
      <c r="F665" s="1">
        <v>40000</v>
      </c>
      <c r="G665" s="1">
        <v>300</v>
      </c>
      <c r="H665" s="1">
        <v>255</v>
      </c>
      <c r="I665" s="1">
        <v>45</v>
      </c>
      <c r="J665" s="2">
        <f>Resorts_World[[#This Row],[Rake]]/Resorts_World[[#This Row],[Buy In]]</f>
        <v>0.15</v>
      </c>
      <c r="K665" s="3">
        <f t="shared" si="44"/>
        <v>156.86274509803923</v>
      </c>
      <c r="L665" s="4">
        <v>491</v>
      </c>
      <c r="M665" s="1">
        <f t="shared" si="45"/>
        <v>125205</v>
      </c>
      <c r="N665" s="1">
        <f>IF(Resorts_World[[#This Row],[Overlay]]="Yes",Resorts_World[[#This Row],[Guarantee]],Resorts_World[[#This Row],[Prize Pool Collected]])</f>
        <v>125205</v>
      </c>
      <c r="O665" s="1">
        <f t="shared" si="46"/>
        <v>22095</v>
      </c>
      <c r="P665" s="1">
        <f>IF(Resorts_World[[#This Row],[Overlay]]="Yes",Resorts_World[[#This Row],[Guarantee]]-Resorts_World[[#This Row],[Prize Pool Collected]],0)</f>
        <v>0</v>
      </c>
      <c r="Q665" t="str">
        <f t="shared" si="47"/>
        <v>No</v>
      </c>
    </row>
    <row r="666" spans="1:18" x14ac:dyDescent="0.25">
      <c r="A666" s="5">
        <v>45089</v>
      </c>
      <c r="B666" t="s">
        <v>125</v>
      </c>
      <c r="C666" t="s">
        <v>126</v>
      </c>
      <c r="D666" t="s">
        <v>157</v>
      </c>
      <c r="E666" t="s">
        <v>158</v>
      </c>
      <c r="F666" s="1">
        <v>10000</v>
      </c>
      <c r="G666" s="1">
        <v>230</v>
      </c>
      <c r="H666" s="1">
        <v>200</v>
      </c>
      <c r="I666" s="1">
        <v>30</v>
      </c>
      <c r="J666" s="2">
        <f>Resorts_World[[#This Row],[Rake]]/Resorts_World[[#This Row],[Buy In]]</f>
        <v>0.13043478260869565</v>
      </c>
      <c r="K666" s="3">
        <f t="shared" si="44"/>
        <v>50</v>
      </c>
      <c r="L666" s="4"/>
      <c r="M666" s="1">
        <f t="shared" si="45"/>
        <v>0</v>
      </c>
      <c r="N666" s="1">
        <f>IF(Resorts_World[[#This Row],[Overlay]]="Yes",Resorts_World[[#This Row],[Guarantee]],Resorts_World[[#This Row],[Prize Pool Collected]])</f>
        <v>0</v>
      </c>
      <c r="O666" s="1">
        <f t="shared" si="46"/>
        <v>0</v>
      </c>
      <c r="P666" s="1">
        <f>IF(Resorts_World[[#This Row],[Overlay]]="Yes",Resorts_World[[#This Row],[Guarantee]]-Resorts_World[[#This Row],[Prize Pool Collected]],0)</f>
        <v>0</v>
      </c>
      <c r="Q666" t="str">
        <f t="shared" si="47"/>
        <v/>
      </c>
    </row>
    <row r="667" spans="1:18" x14ac:dyDescent="0.25">
      <c r="A667" s="5">
        <v>45089</v>
      </c>
      <c r="B667" t="s">
        <v>125</v>
      </c>
      <c r="C667" t="s">
        <v>126</v>
      </c>
      <c r="D667" t="s">
        <v>128</v>
      </c>
      <c r="E667" t="s">
        <v>20</v>
      </c>
      <c r="F667" s="1">
        <v>20000</v>
      </c>
      <c r="G667" s="1">
        <v>200</v>
      </c>
      <c r="H667" s="1">
        <v>160</v>
      </c>
      <c r="I667" s="1">
        <v>40</v>
      </c>
      <c r="J667" s="2">
        <f>Resorts_World[[#This Row],[Rake]]/Resorts_World[[#This Row],[Buy In]]</f>
        <v>0.2</v>
      </c>
      <c r="K667" s="3">
        <f t="shared" si="44"/>
        <v>125</v>
      </c>
      <c r="L667" s="4">
        <v>212</v>
      </c>
      <c r="M667" s="1">
        <f t="shared" si="45"/>
        <v>33920</v>
      </c>
      <c r="N667" s="1">
        <f>IF(Resorts_World[[#This Row],[Overlay]]="Yes",Resorts_World[[#This Row],[Guarantee]],Resorts_World[[#This Row],[Prize Pool Collected]])</f>
        <v>33920</v>
      </c>
      <c r="O667" s="1">
        <f t="shared" si="46"/>
        <v>8480</v>
      </c>
      <c r="P667" s="1">
        <f>IF(Resorts_World[[#This Row],[Overlay]]="Yes",Resorts_World[[#This Row],[Guarantee]]-Resorts_World[[#This Row],[Prize Pool Collected]],0)</f>
        <v>0</v>
      </c>
      <c r="Q667" t="str">
        <f t="shared" si="47"/>
        <v>No</v>
      </c>
    </row>
    <row r="668" spans="1:18" x14ac:dyDescent="0.25">
      <c r="A668" s="5">
        <v>45090</v>
      </c>
      <c r="B668" t="s">
        <v>125</v>
      </c>
      <c r="C668" t="s">
        <v>126</v>
      </c>
      <c r="D668" t="s">
        <v>128</v>
      </c>
      <c r="E668" t="s">
        <v>20</v>
      </c>
      <c r="F668" s="1">
        <v>20000</v>
      </c>
      <c r="G668" s="1">
        <v>200</v>
      </c>
      <c r="H668" s="1">
        <v>160</v>
      </c>
      <c r="I668" s="1">
        <v>40</v>
      </c>
      <c r="J668" s="2">
        <f>Resorts_World[[#This Row],[Rake]]/Resorts_World[[#This Row],[Buy In]]</f>
        <v>0.2</v>
      </c>
      <c r="K668" s="3">
        <f t="shared" si="44"/>
        <v>125</v>
      </c>
      <c r="L668" s="4">
        <v>157</v>
      </c>
      <c r="M668" s="1">
        <f t="shared" si="45"/>
        <v>25120</v>
      </c>
      <c r="N668" s="1">
        <f>IF(Resorts_World[[#This Row],[Overlay]]="Yes",Resorts_World[[#This Row],[Guarantee]],Resorts_World[[#This Row],[Prize Pool Collected]])</f>
        <v>25120</v>
      </c>
      <c r="O668" s="1">
        <f t="shared" si="46"/>
        <v>6280</v>
      </c>
      <c r="P668" s="1">
        <f>IF(Resorts_World[[#This Row],[Overlay]]="Yes",Resorts_World[[#This Row],[Guarantee]]-Resorts_World[[#This Row],[Prize Pool Collected]],0)</f>
        <v>0</v>
      </c>
      <c r="Q668" t="str">
        <f t="shared" si="47"/>
        <v>No</v>
      </c>
    </row>
    <row r="669" spans="1:18" x14ac:dyDescent="0.25">
      <c r="A669" s="5">
        <v>45090</v>
      </c>
      <c r="B669" t="s">
        <v>125</v>
      </c>
      <c r="C669" t="s">
        <v>126</v>
      </c>
      <c r="D669" t="s">
        <v>165</v>
      </c>
      <c r="E669" t="s">
        <v>151</v>
      </c>
      <c r="F669" s="1">
        <v>10000</v>
      </c>
      <c r="G669" s="1">
        <v>240</v>
      </c>
      <c r="H669" s="1">
        <v>200</v>
      </c>
      <c r="I669" s="1">
        <v>40</v>
      </c>
      <c r="J669" s="2">
        <f>Resorts_World[[#This Row],[Rake]]/Resorts_World[[#This Row],[Buy In]]</f>
        <v>0.16666666666666666</v>
      </c>
      <c r="K669" s="3">
        <f t="shared" si="44"/>
        <v>50</v>
      </c>
      <c r="L669" s="4">
        <v>60</v>
      </c>
      <c r="M669" s="1">
        <f t="shared" si="45"/>
        <v>12000</v>
      </c>
      <c r="N669" s="1">
        <f>IF(Resorts_World[[#This Row],[Overlay]]="Yes",Resorts_World[[#This Row],[Guarantee]],Resorts_World[[#This Row],[Prize Pool Collected]])</f>
        <v>12000</v>
      </c>
      <c r="O669" s="1">
        <f t="shared" si="46"/>
        <v>2400</v>
      </c>
      <c r="P669" s="1">
        <f>IF(Resorts_World[[#This Row],[Overlay]]="Yes",Resorts_World[[#This Row],[Guarantee]]-Resorts_World[[#This Row],[Prize Pool Collected]],0)</f>
        <v>0</v>
      </c>
      <c r="Q669" t="str">
        <f t="shared" si="47"/>
        <v>No</v>
      </c>
    </row>
    <row r="670" spans="1:18" x14ac:dyDescent="0.25">
      <c r="A670" s="5">
        <v>45090</v>
      </c>
      <c r="B670" t="s">
        <v>125</v>
      </c>
      <c r="C670" t="s">
        <v>126</v>
      </c>
      <c r="D670" t="s">
        <v>157</v>
      </c>
      <c r="E670" t="s">
        <v>158</v>
      </c>
      <c r="F670" s="1">
        <v>5000</v>
      </c>
      <c r="G670" s="1">
        <v>120</v>
      </c>
      <c r="H670" s="1">
        <v>100</v>
      </c>
      <c r="I670" s="1">
        <v>20</v>
      </c>
      <c r="J670" s="2">
        <f>Resorts_World[[#This Row],[Rake]]/Resorts_World[[#This Row],[Buy In]]</f>
        <v>0.16666666666666666</v>
      </c>
      <c r="K670" s="3">
        <f t="shared" si="44"/>
        <v>50</v>
      </c>
      <c r="L670" s="4"/>
      <c r="M670" s="1">
        <f t="shared" si="45"/>
        <v>0</v>
      </c>
      <c r="N670" s="1">
        <f>IF(Resorts_World[[#This Row],[Overlay]]="Yes",Resorts_World[[#This Row],[Guarantee]],Resorts_World[[#This Row],[Prize Pool Collected]])</f>
        <v>0</v>
      </c>
      <c r="O670" s="1">
        <f t="shared" si="46"/>
        <v>0</v>
      </c>
      <c r="P670" s="1">
        <f>IF(Resorts_World[[#This Row],[Overlay]]="Yes",Resorts_World[[#This Row],[Guarantee]]-Resorts_World[[#This Row],[Prize Pool Collected]],0)</f>
        <v>0</v>
      </c>
      <c r="Q670" t="str">
        <f t="shared" si="47"/>
        <v/>
      </c>
    </row>
    <row r="671" spans="1:18" x14ac:dyDescent="0.25">
      <c r="A671" s="5">
        <v>45090</v>
      </c>
      <c r="B671" t="s">
        <v>125</v>
      </c>
      <c r="C671" t="s">
        <v>126</v>
      </c>
      <c r="D671" t="s">
        <v>128</v>
      </c>
      <c r="E671" t="s">
        <v>20</v>
      </c>
      <c r="F671" s="1">
        <v>20000</v>
      </c>
      <c r="G671" s="1">
        <v>200</v>
      </c>
      <c r="H671" s="1">
        <v>160</v>
      </c>
      <c r="I671" s="1">
        <v>40</v>
      </c>
      <c r="J671" s="2">
        <f>Resorts_World[[#This Row],[Rake]]/Resorts_World[[#This Row],[Buy In]]</f>
        <v>0.2</v>
      </c>
      <c r="K671" s="3">
        <f t="shared" si="44"/>
        <v>125</v>
      </c>
      <c r="L671" s="4">
        <v>130</v>
      </c>
      <c r="M671" s="1">
        <f t="shared" si="45"/>
        <v>20800</v>
      </c>
      <c r="N671" s="1">
        <f>IF(Resorts_World[[#This Row],[Overlay]]="Yes",Resorts_World[[#This Row],[Guarantee]],Resorts_World[[#This Row],[Prize Pool Collected]])</f>
        <v>20800</v>
      </c>
      <c r="O671" s="1">
        <f t="shared" si="46"/>
        <v>5200</v>
      </c>
      <c r="P671" s="1">
        <f>IF(Resorts_World[[#This Row],[Overlay]]="Yes",Resorts_World[[#This Row],[Guarantee]]-Resorts_World[[#This Row],[Prize Pool Collected]],0)</f>
        <v>0</v>
      </c>
      <c r="Q671" t="str">
        <f t="shared" si="47"/>
        <v>No</v>
      </c>
    </row>
    <row r="672" spans="1:18" x14ac:dyDescent="0.25">
      <c r="A672" s="5">
        <v>45091</v>
      </c>
      <c r="B672" t="s">
        <v>125</v>
      </c>
      <c r="C672" t="s">
        <v>126</v>
      </c>
      <c r="D672" t="s">
        <v>132</v>
      </c>
      <c r="E672" t="s">
        <v>20</v>
      </c>
      <c r="F672" s="1">
        <v>40000</v>
      </c>
      <c r="G672" s="1">
        <v>400</v>
      </c>
      <c r="H672" s="1">
        <v>340</v>
      </c>
      <c r="I672" s="1">
        <v>60</v>
      </c>
      <c r="J672" s="2">
        <f>Resorts_World[[#This Row],[Rake]]/Resorts_World[[#This Row],[Buy In]]</f>
        <v>0.15</v>
      </c>
      <c r="K672" s="3">
        <f t="shared" si="44"/>
        <v>117.64705882352941</v>
      </c>
      <c r="L672" s="4">
        <v>311</v>
      </c>
      <c r="M672" s="1">
        <f t="shared" si="45"/>
        <v>105740</v>
      </c>
      <c r="N672" s="1">
        <f>IF(Resorts_World[[#This Row],[Overlay]]="Yes",Resorts_World[[#This Row],[Guarantee]],Resorts_World[[#This Row],[Prize Pool Collected]])</f>
        <v>105740</v>
      </c>
      <c r="O672" s="1">
        <f t="shared" si="46"/>
        <v>18660</v>
      </c>
      <c r="P672" s="1">
        <f>IF(Resorts_World[[#This Row],[Overlay]]="Yes",Resorts_World[[#This Row],[Guarantee]]-Resorts_World[[#This Row],[Prize Pool Collected]],0)</f>
        <v>0</v>
      </c>
      <c r="Q672" t="str">
        <f t="shared" si="47"/>
        <v>No</v>
      </c>
    </row>
    <row r="673" spans="1:18" x14ac:dyDescent="0.25">
      <c r="A673" s="5">
        <v>45091</v>
      </c>
      <c r="B673" t="s">
        <v>125</v>
      </c>
      <c r="C673" t="s">
        <v>126</v>
      </c>
      <c r="D673" t="s">
        <v>157</v>
      </c>
      <c r="E673" t="s">
        <v>158</v>
      </c>
      <c r="F673" s="1">
        <v>10000</v>
      </c>
      <c r="G673" s="1">
        <v>230</v>
      </c>
      <c r="H673" s="1">
        <v>200</v>
      </c>
      <c r="I673" s="1">
        <v>30</v>
      </c>
      <c r="J673" s="2">
        <f>Resorts_World[[#This Row],[Rake]]/Resorts_World[[#This Row],[Buy In]]</f>
        <v>0.13043478260869565</v>
      </c>
      <c r="K673" s="3">
        <f t="shared" si="44"/>
        <v>50</v>
      </c>
      <c r="L673" s="4">
        <v>65</v>
      </c>
      <c r="M673" s="1">
        <f t="shared" si="45"/>
        <v>13000</v>
      </c>
      <c r="N673" s="1">
        <f>IF(Resorts_World[[#This Row],[Overlay]]="Yes",Resorts_World[[#This Row],[Guarantee]],Resorts_World[[#This Row],[Prize Pool Collected]])</f>
        <v>13000</v>
      </c>
      <c r="O673" s="1">
        <f t="shared" si="46"/>
        <v>1950</v>
      </c>
      <c r="P673" s="1">
        <f>IF(Resorts_World[[#This Row],[Overlay]]="Yes",Resorts_World[[#This Row],[Guarantee]]-Resorts_World[[#This Row],[Prize Pool Collected]],0)</f>
        <v>0</v>
      </c>
      <c r="Q673" t="str">
        <f t="shared" si="47"/>
        <v>No</v>
      </c>
    </row>
    <row r="674" spans="1:18" x14ac:dyDescent="0.25">
      <c r="A674" s="5">
        <v>45091</v>
      </c>
      <c r="B674" t="s">
        <v>125</v>
      </c>
      <c r="C674" t="s">
        <v>126</v>
      </c>
      <c r="D674" t="s">
        <v>128</v>
      </c>
      <c r="E674" t="s">
        <v>20</v>
      </c>
      <c r="F674" s="1">
        <v>20000</v>
      </c>
      <c r="G674" s="1">
        <v>200</v>
      </c>
      <c r="H674" s="1">
        <v>160</v>
      </c>
      <c r="I674" s="1">
        <v>40</v>
      </c>
      <c r="J674" s="2">
        <f>Resorts_World[[#This Row],[Rake]]/Resorts_World[[#This Row],[Buy In]]</f>
        <v>0.2</v>
      </c>
      <c r="K674" s="3">
        <f t="shared" si="44"/>
        <v>125</v>
      </c>
      <c r="L674" s="4">
        <v>163</v>
      </c>
      <c r="M674" s="1">
        <f t="shared" si="45"/>
        <v>26080</v>
      </c>
      <c r="N674" s="1">
        <f>IF(Resorts_World[[#This Row],[Overlay]]="Yes",Resorts_World[[#This Row],[Guarantee]],Resorts_World[[#This Row],[Prize Pool Collected]])</f>
        <v>26080</v>
      </c>
      <c r="O674" s="1">
        <f t="shared" si="46"/>
        <v>6520</v>
      </c>
      <c r="P674" s="1">
        <f>IF(Resorts_World[[#This Row],[Overlay]]="Yes",Resorts_World[[#This Row],[Guarantee]]-Resorts_World[[#This Row],[Prize Pool Collected]],0)</f>
        <v>0</v>
      </c>
      <c r="Q674" t="str">
        <f t="shared" si="47"/>
        <v>No</v>
      </c>
    </row>
    <row r="675" spans="1:18" x14ac:dyDescent="0.25">
      <c r="A675" s="5">
        <v>45092</v>
      </c>
      <c r="B675" t="s">
        <v>125</v>
      </c>
      <c r="C675" t="s">
        <v>126</v>
      </c>
      <c r="D675" t="s">
        <v>32</v>
      </c>
      <c r="E675" t="s">
        <v>32</v>
      </c>
      <c r="F675" s="1">
        <v>50000</v>
      </c>
      <c r="G675" s="1">
        <v>600</v>
      </c>
      <c r="H675" s="1">
        <v>510</v>
      </c>
      <c r="I675" s="1">
        <v>90</v>
      </c>
      <c r="J675" s="2">
        <f>Resorts_World[[#This Row],[Rake]]/Resorts_World[[#This Row],[Buy In]]</f>
        <v>0.15</v>
      </c>
      <c r="K675" s="3">
        <f t="shared" si="44"/>
        <v>98.039215686274517</v>
      </c>
      <c r="L675" s="4">
        <v>149</v>
      </c>
      <c r="M675" s="1">
        <f t="shared" si="45"/>
        <v>75990</v>
      </c>
      <c r="N675" s="1">
        <f>IF(Resorts_World[[#This Row],[Overlay]]="Yes",Resorts_World[[#This Row],[Guarantee]],Resorts_World[[#This Row],[Prize Pool Collected]])</f>
        <v>75990</v>
      </c>
      <c r="O675" s="1">
        <f t="shared" si="46"/>
        <v>13410</v>
      </c>
      <c r="P675" s="1">
        <f>IF(Resorts_World[[#This Row],[Overlay]]="Yes",Resorts_World[[#This Row],[Guarantee]]-Resorts_World[[#This Row],[Prize Pool Collected]],0)</f>
        <v>0</v>
      </c>
      <c r="Q675" t="str">
        <f t="shared" si="47"/>
        <v>No</v>
      </c>
    </row>
    <row r="676" spans="1:18" x14ac:dyDescent="0.25">
      <c r="A676" s="6">
        <v>45092</v>
      </c>
      <c r="B676" s="7" t="s">
        <v>125</v>
      </c>
      <c r="C676" s="7" t="s">
        <v>126</v>
      </c>
      <c r="D676" s="7" t="s">
        <v>157</v>
      </c>
      <c r="E676" s="7" t="s">
        <v>158</v>
      </c>
      <c r="F676" s="8">
        <v>10000</v>
      </c>
      <c r="G676" s="8">
        <v>230</v>
      </c>
      <c r="H676" s="8">
        <v>200</v>
      </c>
      <c r="I676" s="8">
        <v>30</v>
      </c>
      <c r="J676" s="9">
        <f>Resorts_World[[#This Row],[Rake]]/Resorts_World[[#This Row],[Buy In]]</f>
        <v>0.13043478260869565</v>
      </c>
      <c r="K676" s="10">
        <f t="shared" si="44"/>
        <v>50</v>
      </c>
      <c r="L676" s="11">
        <v>70</v>
      </c>
      <c r="M676" s="8">
        <f t="shared" si="45"/>
        <v>14000</v>
      </c>
      <c r="N676" s="8">
        <f>IF(Resorts_World[[#This Row],[Overlay]]="Yes",Resorts_World[[#This Row],[Guarantee]],Resorts_World[[#This Row],[Prize Pool Collected]])</f>
        <v>14000</v>
      </c>
      <c r="O676" s="8">
        <f t="shared" si="46"/>
        <v>2100</v>
      </c>
      <c r="P676" s="8">
        <f>IF(Resorts_World[[#This Row],[Overlay]]="Yes",Resorts_World[[#This Row],[Guarantee]]-Resorts_World[[#This Row],[Prize Pool Collected]],0)</f>
        <v>0</v>
      </c>
      <c r="Q676" s="7" t="str">
        <f t="shared" si="47"/>
        <v>No</v>
      </c>
      <c r="R676" s="24">
        <v>13</v>
      </c>
    </row>
    <row r="677" spans="1:18" x14ac:dyDescent="0.25">
      <c r="A677" s="5">
        <v>45092</v>
      </c>
      <c r="B677" t="s">
        <v>125</v>
      </c>
      <c r="C677" t="s">
        <v>126</v>
      </c>
      <c r="D677" t="s">
        <v>128</v>
      </c>
      <c r="E677" t="s">
        <v>20</v>
      </c>
      <c r="F677" s="1">
        <v>20000</v>
      </c>
      <c r="G677" s="1">
        <v>200</v>
      </c>
      <c r="H677" s="1">
        <v>160</v>
      </c>
      <c r="I677" s="1">
        <v>40</v>
      </c>
      <c r="J677" s="2">
        <f>Resorts_World[[#This Row],[Rake]]/Resorts_World[[#This Row],[Buy In]]</f>
        <v>0.2</v>
      </c>
      <c r="K677" s="3">
        <f t="shared" si="44"/>
        <v>125</v>
      </c>
      <c r="L677" s="4">
        <v>186</v>
      </c>
      <c r="M677" s="1">
        <f t="shared" si="45"/>
        <v>29760</v>
      </c>
      <c r="N677" s="1">
        <f>IF(Resorts_World[[#This Row],[Overlay]]="Yes",Resorts_World[[#This Row],[Guarantee]],Resorts_World[[#This Row],[Prize Pool Collected]])</f>
        <v>29760</v>
      </c>
      <c r="O677" s="1">
        <f t="shared" si="46"/>
        <v>7440</v>
      </c>
      <c r="P677" s="1">
        <f>IF(Resorts_World[[#This Row],[Overlay]]="Yes",Resorts_World[[#This Row],[Guarantee]]-Resorts_World[[#This Row],[Prize Pool Collected]],0)</f>
        <v>0</v>
      </c>
      <c r="Q677" t="str">
        <f t="shared" si="47"/>
        <v>No</v>
      </c>
    </row>
    <row r="678" spans="1:18" x14ac:dyDescent="0.25">
      <c r="A678" s="5">
        <v>45440</v>
      </c>
      <c r="B678" t="s">
        <v>125</v>
      </c>
      <c r="C678" t="s">
        <v>126</v>
      </c>
      <c r="D678" t="s">
        <v>133</v>
      </c>
      <c r="E678" t="s">
        <v>133</v>
      </c>
      <c r="F678" s="1">
        <v>10000</v>
      </c>
      <c r="G678" s="1">
        <v>240</v>
      </c>
      <c r="H678" s="1">
        <v>200</v>
      </c>
      <c r="I678" s="1">
        <v>40</v>
      </c>
      <c r="J678" s="2">
        <v>0.16666666666666666</v>
      </c>
      <c r="K678" s="3">
        <f t="shared" si="44"/>
        <v>50</v>
      </c>
      <c r="L678" s="4">
        <v>50</v>
      </c>
      <c r="M678" s="1">
        <f t="shared" si="45"/>
        <v>10000</v>
      </c>
      <c r="N678" s="1">
        <f>IF(Resorts_World[[#This Row],[Overlay]]="Yes",Resorts_World[[#This Row],[Guarantee]],Resorts_World[[#This Row],[Prize Pool Collected]])</f>
        <v>10000</v>
      </c>
      <c r="O678" s="1">
        <f t="shared" si="46"/>
        <v>2000</v>
      </c>
      <c r="P678" s="1">
        <f>IF(Resorts_World[[#This Row],[Overlay]]="Yes",Resorts_World[[#This Row],[Guarantee]]-Resorts_World[[#This Row],[Prize Pool Collected]],0)</f>
        <v>0</v>
      </c>
      <c r="Q678" t="str">
        <f t="shared" si="47"/>
        <v>No</v>
      </c>
    </row>
    <row r="679" spans="1:18" x14ac:dyDescent="0.25">
      <c r="A679" s="6">
        <v>45093</v>
      </c>
      <c r="B679" s="7" t="s">
        <v>125</v>
      </c>
      <c r="C679" s="7" t="s">
        <v>126</v>
      </c>
      <c r="D679" s="7" t="s">
        <v>157</v>
      </c>
      <c r="E679" s="7" t="s">
        <v>158</v>
      </c>
      <c r="F679" s="8">
        <v>15000</v>
      </c>
      <c r="G679" s="8">
        <v>340</v>
      </c>
      <c r="H679" s="8">
        <v>300</v>
      </c>
      <c r="I679" s="8">
        <v>40</v>
      </c>
      <c r="J679" s="9">
        <f>Resorts_World[[#This Row],[Rake]]/Resorts_World[[#This Row],[Buy In]]</f>
        <v>0.11764705882352941</v>
      </c>
      <c r="K679" s="10">
        <f t="shared" si="44"/>
        <v>50</v>
      </c>
      <c r="L679" s="11">
        <v>46</v>
      </c>
      <c r="M679" s="8">
        <f t="shared" si="45"/>
        <v>13800</v>
      </c>
      <c r="N679" s="8">
        <f>IF(Resorts_World[[#This Row],[Overlay]]="Yes",Resorts_World[[#This Row],[Guarantee]],Resorts_World[[#This Row],[Prize Pool Collected]])</f>
        <v>15000</v>
      </c>
      <c r="O679" s="8">
        <f t="shared" si="46"/>
        <v>1840</v>
      </c>
      <c r="P679" s="8">
        <f>IF(Resorts_World[[#This Row],[Overlay]]="Yes",Resorts_World[[#This Row],[Guarantee]]-Resorts_World[[#This Row],[Prize Pool Collected]],0)</f>
        <v>1200</v>
      </c>
      <c r="Q679" s="7" t="str">
        <f t="shared" si="47"/>
        <v>Yes</v>
      </c>
      <c r="R679" s="24">
        <v>14</v>
      </c>
    </row>
    <row r="680" spans="1:18" x14ac:dyDescent="0.25">
      <c r="A680" s="5">
        <v>45093</v>
      </c>
      <c r="B680" t="s">
        <v>125</v>
      </c>
      <c r="C680" t="s">
        <v>126</v>
      </c>
      <c r="D680" t="s">
        <v>128</v>
      </c>
      <c r="E680" t="s">
        <v>20</v>
      </c>
      <c r="F680" s="1">
        <v>20000</v>
      </c>
      <c r="G680" s="1">
        <v>200</v>
      </c>
      <c r="H680" s="1">
        <v>160</v>
      </c>
      <c r="I680" s="1">
        <v>40</v>
      </c>
      <c r="J680" s="2">
        <f>Resorts_World[[#This Row],[Rake]]/Resorts_World[[#This Row],[Buy In]]</f>
        <v>0.2</v>
      </c>
      <c r="K680" s="3">
        <f t="shared" si="44"/>
        <v>125</v>
      </c>
      <c r="L680" s="4">
        <v>203</v>
      </c>
      <c r="M680" s="1">
        <f t="shared" si="45"/>
        <v>32480</v>
      </c>
      <c r="N680" s="1">
        <f>IF(Resorts_World[[#This Row],[Overlay]]="Yes",Resorts_World[[#This Row],[Guarantee]],Resorts_World[[#This Row],[Prize Pool Collected]])</f>
        <v>32480</v>
      </c>
      <c r="O680" s="1">
        <f t="shared" si="46"/>
        <v>8120</v>
      </c>
      <c r="P680" s="1">
        <f>IF(Resorts_World[[#This Row],[Overlay]]="Yes",Resorts_World[[#This Row],[Guarantee]]-Resorts_World[[#This Row],[Prize Pool Collected]],0)</f>
        <v>0</v>
      </c>
      <c r="Q680" t="str">
        <f t="shared" si="47"/>
        <v>No</v>
      </c>
    </row>
    <row r="681" spans="1:18" x14ac:dyDescent="0.25">
      <c r="A681" s="5">
        <v>45094</v>
      </c>
      <c r="B681" t="s">
        <v>125</v>
      </c>
      <c r="C681" t="s">
        <v>126</v>
      </c>
      <c r="D681" t="s">
        <v>145</v>
      </c>
      <c r="E681" t="s">
        <v>35</v>
      </c>
      <c r="F681" s="1">
        <v>40000</v>
      </c>
      <c r="G681" s="1">
        <v>400</v>
      </c>
      <c r="H681" s="1">
        <v>340</v>
      </c>
      <c r="I681" s="1">
        <v>60</v>
      </c>
      <c r="J681" s="2">
        <f>Resorts_World[[#This Row],[Rake]]/Resorts_World[[#This Row],[Buy In]]</f>
        <v>0.15</v>
      </c>
      <c r="K681" s="3">
        <f t="shared" si="44"/>
        <v>117.64705882352941</v>
      </c>
      <c r="L681" s="4">
        <v>367</v>
      </c>
      <c r="M681" s="1">
        <f t="shared" si="45"/>
        <v>124780</v>
      </c>
      <c r="N681" s="1">
        <f>IF(Resorts_World[[#This Row],[Overlay]]="Yes",Resorts_World[[#This Row],[Guarantee]],Resorts_World[[#This Row],[Prize Pool Collected]])</f>
        <v>124780</v>
      </c>
      <c r="O681" s="1">
        <f t="shared" si="46"/>
        <v>22020</v>
      </c>
      <c r="P681" s="1">
        <f>IF(Resorts_World[[#This Row],[Overlay]]="Yes",Resorts_World[[#This Row],[Guarantee]]-Resorts_World[[#This Row],[Prize Pool Collected]],0)</f>
        <v>0</v>
      </c>
      <c r="Q681" t="str">
        <f t="shared" si="47"/>
        <v>No</v>
      </c>
    </row>
    <row r="682" spans="1:18" x14ac:dyDescent="0.25">
      <c r="A682" s="5">
        <v>45094</v>
      </c>
      <c r="B682" t="s">
        <v>125</v>
      </c>
      <c r="C682" t="s">
        <v>126</v>
      </c>
      <c r="D682" t="s">
        <v>157</v>
      </c>
      <c r="E682" t="s">
        <v>158</v>
      </c>
      <c r="F682" s="1">
        <v>5000</v>
      </c>
      <c r="G682" s="1">
        <v>120</v>
      </c>
      <c r="H682" s="1">
        <v>100</v>
      </c>
      <c r="I682" s="1">
        <v>20</v>
      </c>
      <c r="J682" s="2">
        <f>Resorts_World[[#This Row],[Rake]]/Resorts_World[[#This Row],[Buy In]]</f>
        <v>0.16666666666666666</v>
      </c>
      <c r="K682" s="3">
        <f t="shared" si="44"/>
        <v>50</v>
      </c>
      <c r="L682" s="4">
        <v>115</v>
      </c>
      <c r="M682" s="1">
        <f t="shared" si="45"/>
        <v>11500</v>
      </c>
      <c r="N682" s="1">
        <f>IF(Resorts_World[[#This Row],[Overlay]]="Yes",Resorts_World[[#This Row],[Guarantee]],Resorts_World[[#This Row],[Prize Pool Collected]])</f>
        <v>11500</v>
      </c>
      <c r="O682" s="1">
        <f t="shared" si="46"/>
        <v>2300</v>
      </c>
      <c r="P682" s="1">
        <f>IF(Resorts_World[[#This Row],[Overlay]]="Yes",Resorts_World[[#This Row],[Guarantee]]-Resorts_World[[#This Row],[Prize Pool Collected]],0)</f>
        <v>0</v>
      </c>
      <c r="Q682" t="str">
        <f t="shared" si="47"/>
        <v>No</v>
      </c>
    </row>
    <row r="683" spans="1:18" x14ac:dyDescent="0.25">
      <c r="A683" s="5">
        <v>45094</v>
      </c>
      <c r="B683" t="s">
        <v>125</v>
      </c>
      <c r="C683" t="s">
        <v>126</v>
      </c>
      <c r="D683" t="s">
        <v>128</v>
      </c>
      <c r="E683" t="s">
        <v>20</v>
      </c>
      <c r="F683" s="1">
        <v>20000</v>
      </c>
      <c r="G683" s="1">
        <v>200</v>
      </c>
      <c r="H683" s="1">
        <v>160</v>
      </c>
      <c r="I683" s="1">
        <v>40</v>
      </c>
      <c r="J683" s="2">
        <f>Resorts_World[[#This Row],[Rake]]/Resorts_World[[#This Row],[Buy In]]</f>
        <v>0.2</v>
      </c>
      <c r="K683" s="3">
        <f t="shared" si="44"/>
        <v>125</v>
      </c>
      <c r="L683" s="4">
        <v>148</v>
      </c>
      <c r="M683" s="1">
        <f t="shared" si="45"/>
        <v>23680</v>
      </c>
      <c r="N683" s="1">
        <f>IF(Resorts_World[[#This Row],[Overlay]]="Yes",Resorts_World[[#This Row],[Guarantee]],Resorts_World[[#This Row],[Prize Pool Collected]])</f>
        <v>23680</v>
      </c>
      <c r="O683" s="1">
        <f t="shared" si="46"/>
        <v>5920</v>
      </c>
      <c r="P683" s="1">
        <f>IF(Resorts_World[[#This Row],[Overlay]]="Yes",Resorts_World[[#This Row],[Guarantee]]-Resorts_World[[#This Row],[Prize Pool Collected]],0)</f>
        <v>0</v>
      </c>
      <c r="Q683" t="str">
        <f t="shared" si="47"/>
        <v>No</v>
      </c>
    </row>
    <row r="684" spans="1:18" x14ac:dyDescent="0.25">
      <c r="A684" s="5">
        <v>45095</v>
      </c>
      <c r="B684" t="s">
        <v>125</v>
      </c>
      <c r="C684" t="s">
        <v>126</v>
      </c>
      <c r="D684" t="s">
        <v>160</v>
      </c>
      <c r="E684" t="s">
        <v>20</v>
      </c>
      <c r="F684" s="1">
        <v>50000</v>
      </c>
      <c r="G684" s="1">
        <v>200</v>
      </c>
      <c r="H684" s="1">
        <v>148</v>
      </c>
      <c r="I684" s="1">
        <v>52</v>
      </c>
      <c r="J684" s="2">
        <f>Resorts_World[[#This Row],[Rake]]/Resorts_World[[#This Row],[Buy In]]</f>
        <v>0.26</v>
      </c>
      <c r="K684" s="3">
        <f t="shared" ref="K684:K747" si="48">F684/H684</f>
        <v>337.83783783783781</v>
      </c>
      <c r="L684" s="4">
        <v>430</v>
      </c>
      <c r="M684" s="1">
        <f t="shared" ref="M684:M747" si="49">L684*H684</f>
        <v>63640</v>
      </c>
      <c r="N684" s="1">
        <f>IF(Resorts_World[[#This Row],[Overlay]]="Yes",Resorts_World[[#This Row],[Guarantee]],Resorts_World[[#This Row],[Prize Pool Collected]])</f>
        <v>63640</v>
      </c>
      <c r="O684" s="1">
        <f t="shared" ref="O684:O747" si="50">L684*I684</f>
        <v>22360</v>
      </c>
      <c r="P684" s="1">
        <f>IF(Resorts_World[[#This Row],[Overlay]]="Yes",Resorts_World[[#This Row],[Guarantee]]-Resorts_World[[#This Row],[Prize Pool Collected]],0)</f>
        <v>0</v>
      </c>
      <c r="Q684" t="str">
        <f t="shared" ref="Q684:Q747" si="51">IF(ISBLANK(L684),"",IF(M684&gt;=F684,"No","Yes"))</f>
        <v>No</v>
      </c>
    </row>
    <row r="685" spans="1:18" x14ac:dyDescent="0.25">
      <c r="A685" s="5">
        <v>45095</v>
      </c>
      <c r="B685" t="s">
        <v>125</v>
      </c>
      <c r="C685" t="s">
        <v>126</v>
      </c>
      <c r="D685" t="s">
        <v>157</v>
      </c>
      <c r="E685" t="s">
        <v>158</v>
      </c>
      <c r="F685" s="1">
        <v>5000</v>
      </c>
      <c r="G685" s="1">
        <v>120</v>
      </c>
      <c r="H685" s="1">
        <v>100</v>
      </c>
      <c r="I685" s="1">
        <v>20</v>
      </c>
      <c r="J685" s="2">
        <f>Resorts_World[[#This Row],[Rake]]/Resorts_World[[#This Row],[Buy In]]</f>
        <v>0.16666666666666666</v>
      </c>
      <c r="K685" s="3">
        <f t="shared" si="48"/>
        <v>50</v>
      </c>
      <c r="L685" s="4"/>
      <c r="M685" s="1">
        <f t="shared" si="49"/>
        <v>0</v>
      </c>
      <c r="N685" s="1">
        <f>IF(Resorts_World[[#This Row],[Overlay]]="Yes",Resorts_World[[#This Row],[Guarantee]],Resorts_World[[#This Row],[Prize Pool Collected]])</f>
        <v>0</v>
      </c>
      <c r="O685" s="1">
        <f t="shared" si="50"/>
        <v>0</v>
      </c>
      <c r="P685" s="1">
        <f>IF(Resorts_World[[#This Row],[Overlay]]="Yes",Resorts_World[[#This Row],[Guarantee]]-Resorts_World[[#This Row],[Prize Pool Collected]],0)</f>
        <v>0</v>
      </c>
      <c r="Q685" t="str">
        <f t="shared" si="51"/>
        <v/>
      </c>
    </row>
    <row r="686" spans="1:18" x14ac:dyDescent="0.25">
      <c r="A686" s="5">
        <v>45095</v>
      </c>
      <c r="B686" t="s">
        <v>125</v>
      </c>
      <c r="C686" t="s">
        <v>126</v>
      </c>
      <c r="D686" t="s">
        <v>128</v>
      </c>
      <c r="E686" t="s">
        <v>20</v>
      </c>
      <c r="F686" s="1">
        <v>20000</v>
      </c>
      <c r="G686" s="1">
        <v>200</v>
      </c>
      <c r="H686" s="1">
        <v>160</v>
      </c>
      <c r="I686" s="1">
        <v>40</v>
      </c>
      <c r="J686" s="2">
        <f>Resorts_World[[#This Row],[Rake]]/Resorts_World[[#This Row],[Buy In]]</f>
        <v>0.2</v>
      </c>
      <c r="K686" s="3">
        <f t="shared" si="48"/>
        <v>125</v>
      </c>
      <c r="L686" s="4">
        <v>109</v>
      </c>
      <c r="M686" s="1">
        <f t="shared" si="49"/>
        <v>17440</v>
      </c>
      <c r="N686" s="1">
        <f>IF(Resorts_World[[#This Row],[Overlay]]="Yes",Resorts_World[[#This Row],[Guarantee]],Resorts_World[[#This Row],[Prize Pool Collected]])</f>
        <v>20000</v>
      </c>
      <c r="O686" s="1">
        <f t="shared" si="50"/>
        <v>4360</v>
      </c>
      <c r="P686" s="1">
        <f>IF(Resorts_World[[#This Row],[Overlay]]="Yes",Resorts_World[[#This Row],[Guarantee]]-Resorts_World[[#This Row],[Prize Pool Collected]],0)</f>
        <v>2560</v>
      </c>
      <c r="Q686" t="str">
        <f t="shared" si="51"/>
        <v>Yes</v>
      </c>
    </row>
    <row r="687" spans="1:18" x14ac:dyDescent="0.25">
      <c r="A687" s="5">
        <v>45096</v>
      </c>
      <c r="B687" t="s">
        <v>125</v>
      </c>
      <c r="C687" t="s">
        <v>126</v>
      </c>
      <c r="D687" t="s">
        <v>128</v>
      </c>
      <c r="E687" t="s">
        <v>20</v>
      </c>
      <c r="F687" s="1">
        <v>20000</v>
      </c>
      <c r="G687" s="1">
        <v>200</v>
      </c>
      <c r="H687" s="1">
        <v>160</v>
      </c>
      <c r="I687" s="1">
        <v>40</v>
      </c>
      <c r="J687" s="2">
        <f>Resorts_World[[#This Row],[Rake]]/Resorts_World[[#This Row],[Buy In]]</f>
        <v>0.2</v>
      </c>
      <c r="K687" s="3">
        <f t="shared" si="48"/>
        <v>125</v>
      </c>
      <c r="L687" s="4">
        <v>176</v>
      </c>
      <c r="M687" s="1">
        <f t="shared" si="49"/>
        <v>28160</v>
      </c>
      <c r="N687" s="1">
        <f>IF(Resorts_World[[#This Row],[Overlay]]="Yes",Resorts_World[[#This Row],[Guarantee]],Resorts_World[[#This Row],[Prize Pool Collected]])</f>
        <v>28160</v>
      </c>
      <c r="O687" s="1">
        <f t="shared" si="50"/>
        <v>7040</v>
      </c>
      <c r="P687" s="1">
        <f>IF(Resorts_World[[#This Row],[Overlay]]="Yes",Resorts_World[[#This Row],[Guarantee]]-Resorts_World[[#This Row],[Prize Pool Collected]],0)</f>
        <v>0</v>
      </c>
      <c r="Q687" t="str">
        <f t="shared" si="51"/>
        <v>No</v>
      </c>
    </row>
    <row r="688" spans="1:18" x14ac:dyDescent="0.25">
      <c r="A688" s="5">
        <v>45077</v>
      </c>
      <c r="B688" t="s">
        <v>125</v>
      </c>
      <c r="C688" t="s">
        <v>126</v>
      </c>
      <c r="D688" t="s">
        <v>159</v>
      </c>
      <c r="E688" t="s">
        <v>133</v>
      </c>
      <c r="F688" s="1">
        <v>10000</v>
      </c>
      <c r="G688" s="1">
        <v>240</v>
      </c>
      <c r="H688" s="1">
        <v>200</v>
      </c>
      <c r="I688" s="1">
        <v>40</v>
      </c>
      <c r="J688" s="2">
        <f>Resorts_World[[#This Row],[Rake]]/Resorts_World[[#This Row],[Buy In]]</f>
        <v>0.16666666666666666</v>
      </c>
      <c r="K688" s="3">
        <f t="shared" si="48"/>
        <v>50</v>
      </c>
      <c r="L688" s="4">
        <v>50</v>
      </c>
      <c r="M688" s="1">
        <f t="shared" si="49"/>
        <v>10000</v>
      </c>
      <c r="N688" s="1">
        <f>IF(Resorts_World[[#This Row],[Overlay]]="Yes",Resorts_World[[#This Row],[Guarantee]],Resorts_World[[#This Row],[Prize Pool Collected]])</f>
        <v>10000</v>
      </c>
      <c r="O688" s="1">
        <f t="shared" si="50"/>
        <v>2000</v>
      </c>
      <c r="P688" s="1">
        <f>IF(Resorts_World[[#This Row],[Overlay]]="Yes",Resorts_World[[#This Row],[Guarantee]]-Resorts_World[[#This Row],[Prize Pool Collected]],0)</f>
        <v>0</v>
      </c>
      <c r="Q688" t="str">
        <f t="shared" si="51"/>
        <v>No</v>
      </c>
    </row>
    <row r="689" spans="1:17" x14ac:dyDescent="0.25">
      <c r="A689" s="5">
        <v>45096</v>
      </c>
      <c r="B689" t="s">
        <v>125</v>
      </c>
      <c r="C689" t="s">
        <v>126</v>
      </c>
      <c r="D689" t="s">
        <v>128</v>
      </c>
      <c r="E689" t="s">
        <v>20</v>
      </c>
      <c r="F689" s="1">
        <v>20000</v>
      </c>
      <c r="G689" s="1">
        <v>200</v>
      </c>
      <c r="H689" s="1">
        <v>160</v>
      </c>
      <c r="I689" s="1">
        <v>40</v>
      </c>
      <c r="J689" s="2">
        <f>Resorts_World[[#This Row],[Rake]]/Resorts_World[[#This Row],[Buy In]]</f>
        <v>0.2</v>
      </c>
      <c r="K689" s="3">
        <f t="shared" si="48"/>
        <v>125</v>
      </c>
      <c r="L689" s="4">
        <v>196</v>
      </c>
      <c r="M689" s="1">
        <f t="shared" si="49"/>
        <v>31360</v>
      </c>
      <c r="N689" s="1">
        <f>IF(Resorts_World[[#This Row],[Overlay]]="Yes",Resorts_World[[#This Row],[Guarantee]],Resorts_World[[#This Row],[Prize Pool Collected]])</f>
        <v>31360</v>
      </c>
      <c r="O689" s="1">
        <f t="shared" si="50"/>
        <v>7840</v>
      </c>
      <c r="P689" s="1">
        <f>IF(Resorts_World[[#This Row],[Overlay]]="Yes",Resorts_World[[#This Row],[Guarantee]]-Resorts_World[[#This Row],[Prize Pool Collected]],0)</f>
        <v>0</v>
      </c>
      <c r="Q689" t="str">
        <f t="shared" si="51"/>
        <v>No</v>
      </c>
    </row>
    <row r="690" spans="1:17" x14ac:dyDescent="0.25">
      <c r="A690" s="5">
        <v>45097</v>
      </c>
      <c r="B690" t="s">
        <v>125</v>
      </c>
      <c r="C690" t="s">
        <v>126</v>
      </c>
      <c r="D690" t="s">
        <v>61</v>
      </c>
      <c r="E690" t="s">
        <v>61</v>
      </c>
      <c r="F690" s="1">
        <v>10000</v>
      </c>
      <c r="G690" s="1">
        <v>240</v>
      </c>
      <c r="H690" s="1">
        <v>200</v>
      </c>
      <c r="I690" s="1">
        <v>40</v>
      </c>
      <c r="J690" s="2">
        <f>Resorts_World[[#This Row],[Rake]]/Resorts_World[[#This Row],[Buy In]]</f>
        <v>0.16666666666666666</v>
      </c>
      <c r="K690" s="3">
        <f t="shared" si="48"/>
        <v>50</v>
      </c>
      <c r="L690" s="4">
        <v>72</v>
      </c>
      <c r="M690" s="1">
        <f t="shared" si="49"/>
        <v>14400</v>
      </c>
      <c r="N690" s="1">
        <f>IF(Resorts_World[[#This Row],[Overlay]]="Yes",Resorts_World[[#This Row],[Guarantee]],Resorts_World[[#This Row],[Prize Pool Collected]])</f>
        <v>14400</v>
      </c>
      <c r="O690" s="1">
        <f t="shared" si="50"/>
        <v>2880</v>
      </c>
      <c r="P690" s="1">
        <f>IF(Resorts_World[[#This Row],[Overlay]]="Yes",Resorts_World[[#This Row],[Guarantee]]-Resorts_World[[#This Row],[Prize Pool Collected]],0)</f>
        <v>0</v>
      </c>
      <c r="Q690" t="str">
        <f t="shared" si="51"/>
        <v>No</v>
      </c>
    </row>
    <row r="691" spans="1:17" x14ac:dyDescent="0.25">
      <c r="A691" s="5">
        <v>45097</v>
      </c>
      <c r="B691" t="s">
        <v>125</v>
      </c>
      <c r="C691" t="s">
        <v>126</v>
      </c>
      <c r="D691" t="s">
        <v>128</v>
      </c>
      <c r="E691" t="s">
        <v>20</v>
      </c>
      <c r="F691" s="1">
        <v>20000</v>
      </c>
      <c r="G691" s="1">
        <v>200</v>
      </c>
      <c r="H691" s="1">
        <v>160</v>
      </c>
      <c r="I691" s="1">
        <v>40</v>
      </c>
      <c r="J691" s="2">
        <f>Resorts_World[[#This Row],[Rake]]/Resorts_World[[#This Row],[Buy In]]</f>
        <v>0.2</v>
      </c>
      <c r="K691" s="3">
        <f t="shared" si="48"/>
        <v>125</v>
      </c>
      <c r="L691" s="4">
        <v>294</v>
      </c>
      <c r="M691" s="1">
        <f t="shared" si="49"/>
        <v>47040</v>
      </c>
      <c r="N691" s="1">
        <f>IF(Resorts_World[[#This Row],[Overlay]]="Yes",Resorts_World[[#This Row],[Guarantee]],Resorts_World[[#This Row],[Prize Pool Collected]])</f>
        <v>47040</v>
      </c>
      <c r="O691" s="1">
        <f t="shared" si="50"/>
        <v>11760</v>
      </c>
      <c r="P691" s="1">
        <f>IF(Resorts_World[[#This Row],[Overlay]]="Yes",Resorts_World[[#This Row],[Guarantee]]-Resorts_World[[#This Row],[Prize Pool Collected]],0)</f>
        <v>0</v>
      </c>
      <c r="Q691" t="str">
        <f t="shared" si="51"/>
        <v>No</v>
      </c>
    </row>
    <row r="692" spans="1:17" x14ac:dyDescent="0.25">
      <c r="A692">
        <v>45098</v>
      </c>
      <c r="B692" t="s">
        <v>125</v>
      </c>
      <c r="C692" t="s">
        <v>126</v>
      </c>
      <c r="D692" t="s">
        <v>70</v>
      </c>
      <c r="E692" t="s">
        <v>70</v>
      </c>
      <c r="F692" s="25">
        <v>25000</v>
      </c>
      <c r="G692" s="25">
        <v>300</v>
      </c>
      <c r="H692" s="25">
        <v>250</v>
      </c>
      <c r="I692" s="25">
        <v>50</v>
      </c>
      <c r="J692" s="2">
        <f>Resorts_World[[#This Row],[Rake]]/Resorts_World[[#This Row],[Buy In]]</f>
        <v>0.16666666666666666</v>
      </c>
      <c r="K692">
        <f t="shared" si="48"/>
        <v>100</v>
      </c>
      <c r="M692">
        <f t="shared" si="49"/>
        <v>0</v>
      </c>
      <c r="N692">
        <f>IF(Resorts_World[[#This Row],[Overlay]]="Yes",Resorts_World[[#This Row],[Guarantee]],Resorts_World[[#This Row],[Prize Pool Collected]])</f>
        <v>0</v>
      </c>
      <c r="O692">
        <f t="shared" si="50"/>
        <v>0</v>
      </c>
      <c r="P692">
        <f>IF(Resorts_World[[#This Row],[Overlay]]="Yes",Resorts_World[[#This Row],[Guarantee]]-Resorts_World[[#This Row],[Prize Pool Collected]],0)</f>
        <v>0</v>
      </c>
      <c r="Q692" t="str">
        <f t="shared" si="51"/>
        <v/>
      </c>
    </row>
    <row r="693" spans="1:17" x14ac:dyDescent="0.25">
      <c r="A693" s="5">
        <v>45098</v>
      </c>
      <c r="B693" t="s">
        <v>125</v>
      </c>
      <c r="C693" t="s">
        <v>126</v>
      </c>
      <c r="D693" t="s">
        <v>157</v>
      </c>
      <c r="E693" t="s">
        <v>158</v>
      </c>
      <c r="F693" s="1">
        <v>10000</v>
      </c>
      <c r="G693" s="1">
        <v>230</v>
      </c>
      <c r="H693" s="1">
        <v>200</v>
      </c>
      <c r="I693" s="1">
        <v>30</v>
      </c>
      <c r="J693" s="2">
        <f>Resorts_World[[#This Row],[Rake]]/Resorts_World[[#This Row],[Buy In]]</f>
        <v>0.13043478260869565</v>
      </c>
      <c r="K693" s="3">
        <f t="shared" si="48"/>
        <v>50</v>
      </c>
      <c r="L693" s="4">
        <v>153</v>
      </c>
      <c r="M693" s="1">
        <f t="shared" si="49"/>
        <v>30600</v>
      </c>
      <c r="N693" s="1">
        <f>IF(Resorts_World[[#This Row],[Overlay]]="Yes",Resorts_World[[#This Row],[Guarantee]],Resorts_World[[#This Row],[Prize Pool Collected]])</f>
        <v>30600</v>
      </c>
      <c r="O693" s="1">
        <f t="shared" si="50"/>
        <v>4590</v>
      </c>
      <c r="P693" s="1">
        <f>IF(Resorts_World[[#This Row],[Overlay]]="Yes",Resorts_World[[#This Row],[Guarantee]]-Resorts_World[[#This Row],[Prize Pool Collected]],0)</f>
        <v>0</v>
      </c>
      <c r="Q693" t="str">
        <f t="shared" si="51"/>
        <v>No</v>
      </c>
    </row>
    <row r="694" spans="1:17" x14ac:dyDescent="0.25">
      <c r="A694" s="5">
        <v>45098</v>
      </c>
      <c r="B694" t="s">
        <v>125</v>
      </c>
      <c r="C694" t="s">
        <v>126</v>
      </c>
      <c r="D694" t="s">
        <v>128</v>
      </c>
      <c r="E694" t="s">
        <v>20</v>
      </c>
      <c r="F694" s="1">
        <v>20000</v>
      </c>
      <c r="G694" s="1">
        <v>200</v>
      </c>
      <c r="H694" s="1">
        <v>160</v>
      </c>
      <c r="I694" s="1">
        <v>40</v>
      </c>
      <c r="J694" s="2">
        <f>Resorts_World[[#This Row],[Rake]]/Resorts_World[[#This Row],[Buy In]]</f>
        <v>0.2</v>
      </c>
      <c r="K694" s="3">
        <f t="shared" si="48"/>
        <v>125</v>
      </c>
      <c r="L694" s="4">
        <v>291</v>
      </c>
      <c r="M694" s="1">
        <f t="shared" si="49"/>
        <v>46560</v>
      </c>
      <c r="N694" s="1">
        <f>IF(Resorts_World[[#This Row],[Overlay]]="Yes",Resorts_World[[#This Row],[Guarantee]],Resorts_World[[#This Row],[Prize Pool Collected]])</f>
        <v>46560</v>
      </c>
      <c r="O694" s="1">
        <f t="shared" si="50"/>
        <v>11640</v>
      </c>
      <c r="P694" s="1">
        <f>IF(Resorts_World[[#This Row],[Overlay]]="Yes",Resorts_World[[#This Row],[Guarantee]]-Resorts_World[[#This Row],[Prize Pool Collected]],0)</f>
        <v>0</v>
      </c>
      <c r="Q694" t="str">
        <f t="shared" si="51"/>
        <v>No</v>
      </c>
    </row>
    <row r="695" spans="1:17" x14ac:dyDescent="0.25">
      <c r="A695" s="5">
        <v>45099</v>
      </c>
      <c r="B695" t="s">
        <v>125</v>
      </c>
      <c r="C695" t="s">
        <v>126</v>
      </c>
      <c r="D695" t="s">
        <v>167</v>
      </c>
      <c r="E695" t="s">
        <v>38</v>
      </c>
      <c r="F695" s="1">
        <v>250000</v>
      </c>
      <c r="G695" s="1">
        <v>300</v>
      </c>
      <c r="H695" s="1">
        <v>255</v>
      </c>
      <c r="I695" s="1">
        <v>45</v>
      </c>
      <c r="J695" s="2">
        <f>Resorts_World[[#This Row],[Rake]]/Resorts_World[[#This Row],[Buy In]]</f>
        <v>0.15</v>
      </c>
      <c r="K695" s="3">
        <f t="shared" si="48"/>
        <v>980.39215686274508</v>
      </c>
      <c r="L695" s="4">
        <v>3452</v>
      </c>
      <c r="M695" s="1">
        <f t="shared" si="49"/>
        <v>880260</v>
      </c>
      <c r="N695" s="1">
        <f>IF(Resorts_World[[#This Row],[Overlay]]="Yes",Resorts_World[[#This Row],[Guarantee]],Resorts_World[[#This Row],[Prize Pool Collected]])</f>
        <v>880260</v>
      </c>
      <c r="O695" s="1">
        <f t="shared" si="50"/>
        <v>155340</v>
      </c>
      <c r="P695" s="1">
        <f>IF(Resorts_World[[#This Row],[Overlay]]="Yes",Resorts_World[[#This Row],[Guarantee]]-Resorts_World[[#This Row],[Prize Pool Collected]],0)</f>
        <v>0</v>
      </c>
      <c r="Q695" t="str">
        <f t="shared" si="51"/>
        <v>No</v>
      </c>
    </row>
    <row r="696" spans="1:17" x14ac:dyDescent="0.25">
      <c r="A696" s="5">
        <v>45103</v>
      </c>
      <c r="B696" t="s">
        <v>125</v>
      </c>
      <c r="C696" t="s">
        <v>126</v>
      </c>
      <c r="D696" t="s">
        <v>168</v>
      </c>
      <c r="E696" t="s">
        <v>50</v>
      </c>
      <c r="F696" s="1">
        <v>50000</v>
      </c>
      <c r="G696" s="1">
        <v>600</v>
      </c>
      <c r="H696" s="1">
        <v>520</v>
      </c>
      <c r="I696" s="1">
        <v>80</v>
      </c>
      <c r="J696" s="2">
        <f>Resorts_World[[#This Row],[Rake]]/Resorts_World[[#This Row],[Buy In]]</f>
        <v>0.13333333333333333</v>
      </c>
      <c r="K696" s="3">
        <f t="shared" si="48"/>
        <v>96.15384615384616</v>
      </c>
      <c r="L696" s="4">
        <v>197</v>
      </c>
      <c r="M696" s="1">
        <f t="shared" si="49"/>
        <v>102440</v>
      </c>
      <c r="N696" s="1">
        <f>IF(Resorts_World[[#This Row],[Overlay]]="Yes",Resorts_World[[#This Row],[Guarantee]],Resorts_World[[#This Row],[Prize Pool Collected]])</f>
        <v>102440</v>
      </c>
      <c r="O696" s="1">
        <f t="shared" si="50"/>
        <v>15760</v>
      </c>
      <c r="P696" s="1">
        <f>IF(Resorts_World[[#This Row],[Overlay]]="Yes",Resorts_World[[#This Row],[Guarantee]]-Resorts_World[[#This Row],[Prize Pool Collected]],0)</f>
        <v>0</v>
      </c>
      <c r="Q696" t="str">
        <f t="shared" si="51"/>
        <v>No</v>
      </c>
    </row>
    <row r="697" spans="1:17" x14ac:dyDescent="0.25">
      <c r="A697" s="5">
        <v>45103</v>
      </c>
      <c r="B697" t="s">
        <v>125</v>
      </c>
      <c r="C697" t="s">
        <v>126</v>
      </c>
      <c r="D697" t="s">
        <v>128</v>
      </c>
      <c r="E697" t="s">
        <v>20</v>
      </c>
      <c r="F697" s="1">
        <v>20000</v>
      </c>
      <c r="G697" s="1">
        <v>200</v>
      </c>
      <c r="H697" s="1">
        <v>160</v>
      </c>
      <c r="I697" s="1">
        <v>40</v>
      </c>
      <c r="J697" s="2">
        <f>Resorts_World[[#This Row],[Rake]]/Resorts_World[[#This Row],[Buy In]]</f>
        <v>0.2</v>
      </c>
      <c r="K697" s="3">
        <f t="shared" si="48"/>
        <v>125</v>
      </c>
      <c r="L697" s="4"/>
      <c r="M697" s="1">
        <f t="shared" si="49"/>
        <v>0</v>
      </c>
      <c r="N697" s="1">
        <f>IF(Resorts_World[[#This Row],[Overlay]]="Yes",Resorts_World[[#This Row],[Guarantee]],Resorts_World[[#This Row],[Prize Pool Collected]])</f>
        <v>0</v>
      </c>
      <c r="O697" s="1">
        <f t="shared" si="50"/>
        <v>0</v>
      </c>
      <c r="P697" s="1">
        <f>IF(Resorts_World[[#This Row],[Overlay]]="Yes",Resorts_World[[#This Row],[Guarantee]]-Resorts_World[[#This Row],[Prize Pool Collected]],0)</f>
        <v>0</v>
      </c>
      <c r="Q697" t="str">
        <f t="shared" si="51"/>
        <v/>
      </c>
    </row>
    <row r="698" spans="1:17" x14ac:dyDescent="0.25">
      <c r="A698" s="5">
        <v>45104</v>
      </c>
      <c r="B698" t="s">
        <v>125</v>
      </c>
      <c r="C698" t="s">
        <v>126</v>
      </c>
      <c r="D698" t="s">
        <v>135</v>
      </c>
      <c r="E698" t="s">
        <v>20</v>
      </c>
      <c r="F698" s="1">
        <v>40000</v>
      </c>
      <c r="G698" s="1">
        <v>400</v>
      </c>
      <c r="H698" s="1">
        <v>340</v>
      </c>
      <c r="I698" s="1">
        <v>60</v>
      </c>
      <c r="J698" s="2">
        <f>Resorts_World[[#This Row],[Rake]]/Resorts_World[[#This Row],[Buy In]]</f>
        <v>0.15</v>
      </c>
      <c r="K698" s="3">
        <f t="shared" si="48"/>
        <v>117.64705882352941</v>
      </c>
      <c r="L698" s="4">
        <v>218</v>
      </c>
      <c r="M698" s="1">
        <f t="shared" si="49"/>
        <v>74120</v>
      </c>
      <c r="N698" s="1">
        <f>IF(Resorts_World[[#This Row],[Overlay]]="Yes",Resorts_World[[#This Row],[Guarantee]],Resorts_World[[#This Row],[Prize Pool Collected]])</f>
        <v>74120</v>
      </c>
      <c r="O698" s="1">
        <f t="shared" si="50"/>
        <v>13080</v>
      </c>
      <c r="P698" s="1">
        <f>IF(Resorts_World[[#This Row],[Overlay]]="Yes",Resorts_World[[#This Row],[Guarantee]]-Resorts_World[[#This Row],[Prize Pool Collected]],0)</f>
        <v>0</v>
      </c>
      <c r="Q698" t="str">
        <f t="shared" si="51"/>
        <v>No</v>
      </c>
    </row>
    <row r="699" spans="1:17" x14ac:dyDescent="0.25">
      <c r="A699" s="5">
        <v>45104</v>
      </c>
      <c r="B699" t="s">
        <v>125</v>
      </c>
      <c r="C699" t="s">
        <v>126</v>
      </c>
      <c r="D699" t="s">
        <v>161</v>
      </c>
      <c r="E699" t="s">
        <v>161</v>
      </c>
      <c r="F699" s="1">
        <v>10000</v>
      </c>
      <c r="G699" s="1">
        <v>150</v>
      </c>
      <c r="H699" s="1">
        <v>120</v>
      </c>
      <c r="I699" s="1">
        <v>30</v>
      </c>
      <c r="J699" s="2">
        <f>Resorts_World[[#This Row],[Rake]]/Resorts_World[[#This Row],[Buy In]]</f>
        <v>0.2</v>
      </c>
      <c r="K699" s="3">
        <f t="shared" si="48"/>
        <v>83.333333333333329</v>
      </c>
      <c r="L699" s="4">
        <v>131</v>
      </c>
      <c r="M699" s="1">
        <f t="shared" si="49"/>
        <v>15720</v>
      </c>
      <c r="N699" s="1">
        <f>IF(Resorts_World[[#This Row],[Overlay]]="Yes",Resorts_World[[#This Row],[Guarantee]],Resorts_World[[#This Row],[Prize Pool Collected]])</f>
        <v>15720</v>
      </c>
      <c r="O699" s="1">
        <f t="shared" si="50"/>
        <v>3930</v>
      </c>
      <c r="P699" s="1">
        <f>IF(Resorts_World[[#This Row],[Overlay]]="Yes",Resorts_World[[#This Row],[Guarantee]]-Resorts_World[[#This Row],[Prize Pool Collected]],0)</f>
        <v>0</v>
      </c>
      <c r="Q699" t="str">
        <f t="shared" si="51"/>
        <v>No</v>
      </c>
    </row>
    <row r="700" spans="1:17" x14ac:dyDescent="0.25">
      <c r="A700" s="5">
        <v>45104</v>
      </c>
      <c r="B700" t="s">
        <v>125</v>
      </c>
      <c r="C700" t="s">
        <v>126</v>
      </c>
      <c r="D700" t="s">
        <v>128</v>
      </c>
      <c r="E700" t="s">
        <v>20</v>
      </c>
      <c r="F700" s="1">
        <v>20000</v>
      </c>
      <c r="G700" s="1">
        <v>200</v>
      </c>
      <c r="H700" s="1">
        <v>160</v>
      </c>
      <c r="I700" s="1">
        <v>40</v>
      </c>
      <c r="J700" s="2">
        <f>Resorts_World[[#This Row],[Rake]]/Resorts_World[[#This Row],[Buy In]]</f>
        <v>0.2</v>
      </c>
      <c r="K700" s="3">
        <f t="shared" si="48"/>
        <v>125</v>
      </c>
      <c r="L700" s="4">
        <v>207</v>
      </c>
      <c r="M700" s="1">
        <f t="shared" si="49"/>
        <v>33120</v>
      </c>
      <c r="N700" s="1">
        <f>IF(Resorts_World[[#This Row],[Overlay]]="Yes",Resorts_World[[#This Row],[Guarantee]],Resorts_World[[#This Row],[Prize Pool Collected]])</f>
        <v>33120</v>
      </c>
      <c r="O700" s="1">
        <f t="shared" si="50"/>
        <v>8280</v>
      </c>
      <c r="P700" s="1">
        <f>IF(Resorts_World[[#This Row],[Overlay]]="Yes",Resorts_World[[#This Row],[Guarantee]]-Resorts_World[[#This Row],[Prize Pool Collected]],0)</f>
        <v>0</v>
      </c>
      <c r="Q700" t="str">
        <f t="shared" si="51"/>
        <v>No</v>
      </c>
    </row>
    <row r="701" spans="1:17" x14ac:dyDescent="0.25">
      <c r="A701" s="13">
        <v>45103</v>
      </c>
      <c r="B701" s="15" t="s">
        <v>52</v>
      </c>
      <c r="C701" s="15" t="s">
        <v>79</v>
      </c>
      <c r="D701" s="15" t="s">
        <v>64</v>
      </c>
      <c r="E701" s="15" t="s">
        <v>64</v>
      </c>
      <c r="F701" s="16">
        <v>10000</v>
      </c>
      <c r="G701" s="16">
        <v>300</v>
      </c>
      <c r="H701" s="16">
        <v>240</v>
      </c>
      <c r="I701" s="16">
        <v>60</v>
      </c>
      <c r="J701" s="18">
        <f>Resorts_World[[#This Row],[Rake]]/Resorts_World[[#This Row],[Buy In]]</f>
        <v>0.2</v>
      </c>
      <c r="K701" s="3">
        <f t="shared" si="48"/>
        <v>41.666666666666664</v>
      </c>
      <c r="L701" s="17">
        <v>145</v>
      </c>
      <c r="M701" s="1">
        <f t="shared" si="49"/>
        <v>34800</v>
      </c>
      <c r="N701" s="1">
        <f>IF(Resorts_World[[#This Row],[Overlay]]="Yes",Resorts_World[[#This Row],[Guarantee]],Resorts_World[[#This Row],[Prize Pool Collected]])</f>
        <v>34800</v>
      </c>
      <c r="O701" s="1">
        <f t="shared" si="50"/>
        <v>8700</v>
      </c>
      <c r="P701" s="1">
        <f>IF(Resorts_World[[#This Row],[Overlay]]="Yes",Resorts_World[[#This Row],[Guarantee]]-Resorts_World[[#This Row],[Prize Pool Collected]],0)</f>
        <v>0</v>
      </c>
      <c r="Q701" t="str">
        <f t="shared" si="51"/>
        <v>No</v>
      </c>
    </row>
    <row r="702" spans="1:17" x14ac:dyDescent="0.25">
      <c r="A702" s="5">
        <v>45105</v>
      </c>
      <c r="B702" t="s">
        <v>125</v>
      </c>
      <c r="C702" t="s">
        <v>126</v>
      </c>
      <c r="D702" t="s">
        <v>157</v>
      </c>
      <c r="E702" t="s">
        <v>158</v>
      </c>
      <c r="F702" s="1">
        <v>10000</v>
      </c>
      <c r="G702" s="1">
        <v>230</v>
      </c>
      <c r="H702" s="1">
        <v>200</v>
      </c>
      <c r="I702" s="1">
        <v>30</v>
      </c>
      <c r="J702" s="2">
        <f>Resorts_World[[#This Row],[Rake]]/Resorts_World[[#This Row],[Buy In]]</f>
        <v>0.13043478260869565</v>
      </c>
      <c r="K702" s="3">
        <f t="shared" si="48"/>
        <v>50</v>
      </c>
      <c r="L702" s="4">
        <v>132</v>
      </c>
      <c r="M702" s="1">
        <f t="shared" si="49"/>
        <v>26400</v>
      </c>
      <c r="N702" s="1">
        <f>IF(Resorts_World[[#This Row],[Overlay]]="Yes",Resorts_World[[#This Row],[Guarantee]],Resorts_World[[#This Row],[Prize Pool Collected]])</f>
        <v>26400</v>
      </c>
      <c r="O702" s="1">
        <f t="shared" si="50"/>
        <v>3960</v>
      </c>
      <c r="P702" s="1">
        <f>IF(Resorts_World[[#This Row],[Overlay]]="Yes",Resorts_World[[#This Row],[Guarantee]]-Resorts_World[[#This Row],[Prize Pool Collected]],0)</f>
        <v>0</v>
      </c>
      <c r="Q702" t="str">
        <f t="shared" si="51"/>
        <v>No</v>
      </c>
    </row>
    <row r="703" spans="1:17" x14ac:dyDescent="0.25">
      <c r="A703" s="5">
        <v>45105</v>
      </c>
      <c r="B703" t="s">
        <v>125</v>
      </c>
      <c r="C703" t="s">
        <v>126</v>
      </c>
      <c r="D703" t="s">
        <v>128</v>
      </c>
      <c r="E703" t="s">
        <v>20</v>
      </c>
      <c r="F703" s="1">
        <v>20000</v>
      </c>
      <c r="G703" s="1">
        <v>200</v>
      </c>
      <c r="H703" s="1">
        <v>160</v>
      </c>
      <c r="I703" s="1">
        <v>40</v>
      </c>
      <c r="J703" s="2">
        <f>Resorts_World[[#This Row],[Rake]]/Resorts_World[[#This Row],[Buy In]]</f>
        <v>0.2</v>
      </c>
      <c r="K703" s="3">
        <f t="shared" si="48"/>
        <v>125</v>
      </c>
      <c r="L703" s="4">
        <v>291</v>
      </c>
      <c r="M703" s="1">
        <f t="shared" si="49"/>
        <v>46560</v>
      </c>
      <c r="N703" s="1">
        <f>IF(Resorts_World[[#This Row],[Overlay]]="Yes",Resorts_World[[#This Row],[Guarantee]],Resorts_World[[#This Row],[Prize Pool Collected]])</f>
        <v>46560</v>
      </c>
      <c r="O703" s="1">
        <f t="shared" si="50"/>
        <v>11640</v>
      </c>
      <c r="P703" s="1">
        <f>IF(Resorts_World[[#This Row],[Overlay]]="Yes",Resorts_World[[#This Row],[Guarantee]]-Resorts_World[[#This Row],[Prize Pool Collected]],0)</f>
        <v>0</v>
      </c>
      <c r="Q703" t="str">
        <f t="shared" si="51"/>
        <v>No</v>
      </c>
    </row>
    <row r="704" spans="1:17" x14ac:dyDescent="0.25">
      <c r="A704" s="5">
        <v>45106</v>
      </c>
      <c r="B704" t="s">
        <v>125</v>
      </c>
      <c r="C704" t="s">
        <v>126</v>
      </c>
      <c r="D704" t="s">
        <v>169</v>
      </c>
      <c r="E704" t="s">
        <v>170</v>
      </c>
      <c r="F704" s="1">
        <v>25000</v>
      </c>
      <c r="G704" s="1">
        <v>560</v>
      </c>
      <c r="H704" s="1">
        <v>500</v>
      </c>
      <c r="I704" s="1">
        <v>60</v>
      </c>
      <c r="J704" s="2">
        <f>Resorts_World[[#This Row],[Rake]]/Resorts_World[[#This Row],[Buy In]]</f>
        <v>0.10714285714285714</v>
      </c>
      <c r="K704" s="3">
        <f t="shared" si="48"/>
        <v>50</v>
      </c>
      <c r="L704" s="4">
        <v>95</v>
      </c>
      <c r="M704" s="1">
        <f t="shared" si="49"/>
        <v>47500</v>
      </c>
      <c r="N704" s="1">
        <f>IF(Resorts_World[[#This Row],[Overlay]]="Yes",Resorts_World[[#This Row],[Guarantee]],Resorts_World[[#This Row],[Prize Pool Collected]])</f>
        <v>47500</v>
      </c>
      <c r="O704" s="1">
        <f t="shared" si="50"/>
        <v>5700</v>
      </c>
      <c r="P704" s="1">
        <f>IF(Resorts_World[[#This Row],[Overlay]]="Yes",Resorts_World[[#This Row],[Guarantee]]-Resorts_World[[#This Row],[Prize Pool Collected]],0)</f>
        <v>0</v>
      </c>
      <c r="Q704" t="str">
        <f t="shared" si="51"/>
        <v>No</v>
      </c>
    </row>
    <row r="705" spans="1:17" x14ac:dyDescent="0.25">
      <c r="A705" s="5">
        <v>45468</v>
      </c>
      <c r="B705" t="s">
        <v>52</v>
      </c>
      <c r="C705" t="s">
        <v>53</v>
      </c>
      <c r="D705" t="s">
        <v>63</v>
      </c>
      <c r="E705" t="s">
        <v>64</v>
      </c>
      <c r="F705" s="1">
        <v>20000</v>
      </c>
      <c r="G705" s="1">
        <v>340</v>
      </c>
      <c r="H705" s="1">
        <v>280</v>
      </c>
      <c r="I705" s="1">
        <v>60</v>
      </c>
      <c r="J705" s="2">
        <v>0.17699999999999999</v>
      </c>
      <c r="K705" s="3">
        <f t="shared" si="48"/>
        <v>71.428571428571431</v>
      </c>
      <c r="L705" s="4">
        <v>135</v>
      </c>
      <c r="M705" s="1">
        <f t="shared" si="49"/>
        <v>37800</v>
      </c>
      <c r="N705" s="1">
        <f>IF(Resorts_World[[#This Row],[Overlay]]="Yes",Resorts_World[[#This Row],[Guarantee]],Resorts_World[[#This Row],[Prize Pool Collected]])</f>
        <v>37800</v>
      </c>
      <c r="O705" s="1">
        <f t="shared" si="50"/>
        <v>8100</v>
      </c>
      <c r="P705" s="1">
        <f>IF(Resorts_World[[#This Row],[Overlay]]="Yes",Resorts_World[[#This Row],[Guarantee]]-Resorts_World[[#This Row],[Prize Pool Collected]],0)</f>
        <v>0</v>
      </c>
      <c r="Q705" t="str">
        <f t="shared" si="51"/>
        <v>No</v>
      </c>
    </row>
    <row r="706" spans="1:17" x14ac:dyDescent="0.25">
      <c r="A706" s="5">
        <v>45106</v>
      </c>
      <c r="B706" t="s">
        <v>125</v>
      </c>
      <c r="C706" t="s">
        <v>126</v>
      </c>
      <c r="D706" t="s">
        <v>128</v>
      </c>
      <c r="E706" t="s">
        <v>20</v>
      </c>
      <c r="F706" s="1">
        <v>20000</v>
      </c>
      <c r="G706" s="1">
        <v>200</v>
      </c>
      <c r="H706" s="1">
        <v>160</v>
      </c>
      <c r="I706" s="1">
        <v>40</v>
      </c>
      <c r="J706" s="2">
        <f>Resorts_World[[#This Row],[Rake]]/Resorts_World[[#This Row],[Buy In]]</f>
        <v>0.2</v>
      </c>
      <c r="K706" s="3">
        <f t="shared" si="48"/>
        <v>125</v>
      </c>
      <c r="L706" s="4">
        <v>298</v>
      </c>
      <c r="M706" s="1">
        <f t="shared" si="49"/>
        <v>47680</v>
      </c>
      <c r="N706" s="1">
        <f>IF(Resorts_World[[#This Row],[Overlay]]="Yes",Resorts_World[[#This Row],[Guarantee]],Resorts_World[[#This Row],[Prize Pool Collected]])</f>
        <v>47680</v>
      </c>
      <c r="O706" s="1">
        <f t="shared" si="50"/>
        <v>11920</v>
      </c>
      <c r="P706" s="1">
        <f>IF(Resorts_World[[#This Row],[Overlay]]="Yes",Resorts_World[[#This Row],[Guarantee]]-Resorts_World[[#This Row],[Prize Pool Collected]],0)</f>
        <v>0</v>
      </c>
      <c r="Q706" t="str">
        <f t="shared" si="51"/>
        <v>No</v>
      </c>
    </row>
    <row r="707" spans="1:17" x14ac:dyDescent="0.25">
      <c r="A707" s="5">
        <v>45450</v>
      </c>
      <c r="B707" t="s">
        <v>52</v>
      </c>
      <c r="C707" t="s">
        <v>53</v>
      </c>
      <c r="D707" t="s">
        <v>63</v>
      </c>
      <c r="E707" t="s">
        <v>64</v>
      </c>
      <c r="F707" s="1">
        <v>20000</v>
      </c>
      <c r="G707" s="1">
        <v>340</v>
      </c>
      <c r="H707" s="1">
        <v>280</v>
      </c>
      <c r="I707" s="1">
        <v>60</v>
      </c>
      <c r="J707" s="2">
        <v>0.17699999999999999</v>
      </c>
      <c r="K707" s="3">
        <f t="shared" si="48"/>
        <v>71.428571428571431</v>
      </c>
      <c r="L707" s="4">
        <v>182</v>
      </c>
      <c r="M707" s="1">
        <f t="shared" si="49"/>
        <v>50960</v>
      </c>
      <c r="N707" s="1">
        <f>IF(Resorts_World[[#This Row],[Overlay]]="Yes",Resorts_World[[#This Row],[Guarantee]],Resorts_World[[#This Row],[Prize Pool Collected]])</f>
        <v>50960</v>
      </c>
      <c r="O707" s="1">
        <f t="shared" si="50"/>
        <v>10920</v>
      </c>
      <c r="P707" s="1">
        <f>IF(Resorts_World[[#This Row],[Overlay]]="Yes",Resorts_World[[#This Row],[Guarantee]]-Resorts_World[[#This Row],[Prize Pool Collected]],0)</f>
        <v>0</v>
      </c>
      <c r="Q707" t="str">
        <f t="shared" si="51"/>
        <v>No</v>
      </c>
    </row>
    <row r="708" spans="1:17" x14ac:dyDescent="0.25">
      <c r="A708" s="5">
        <v>45107</v>
      </c>
      <c r="B708" t="s">
        <v>125</v>
      </c>
      <c r="C708" t="s">
        <v>126</v>
      </c>
      <c r="D708" t="s">
        <v>157</v>
      </c>
      <c r="E708" t="s">
        <v>158</v>
      </c>
      <c r="F708" s="1">
        <v>5000</v>
      </c>
      <c r="G708" s="1">
        <v>120</v>
      </c>
      <c r="H708" s="1">
        <v>100</v>
      </c>
      <c r="I708" s="1">
        <v>20</v>
      </c>
      <c r="J708" s="2">
        <f>Resorts_World[[#This Row],[Rake]]/Resorts_World[[#This Row],[Buy In]]</f>
        <v>0.16666666666666666</v>
      </c>
      <c r="K708" s="3">
        <f t="shared" si="48"/>
        <v>50</v>
      </c>
      <c r="L708" s="4">
        <v>145</v>
      </c>
      <c r="M708" s="1">
        <f t="shared" si="49"/>
        <v>14500</v>
      </c>
      <c r="N708" s="1">
        <f>IF(Resorts_World[[#This Row],[Overlay]]="Yes",Resorts_World[[#This Row],[Guarantee]],Resorts_World[[#This Row],[Prize Pool Collected]])</f>
        <v>14500</v>
      </c>
      <c r="O708" s="1">
        <f t="shared" si="50"/>
        <v>2900</v>
      </c>
      <c r="P708" s="1">
        <f>IF(Resorts_World[[#This Row],[Overlay]]="Yes",Resorts_World[[#This Row],[Guarantee]]-Resorts_World[[#This Row],[Prize Pool Collected]],0)</f>
        <v>0</v>
      </c>
      <c r="Q708" t="str">
        <f t="shared" si="51"/>
        <v>No</v>
      </c>
    </row>
    <row r="709" spans="1:17" x14ac:dyDescent="0.25">
      <c r="A709" s="5">
        <v>45107</v>
      </c>
      <c r="B709" t="s">
        <v>125</v>
      </c>
      <c r="C709" t="s">
        <v>126</v>
      </c>
      <c r="D709" t="s">
        <v>128</v>
      </c>
      <c r="E709" t="s">
        <v>20</v>
      </c>
      <c r="F709" s="1">
        <v>20000</v>
      </c>
      <c r="G709" s="1">
        <v>200</v>
      </c>
      <c r="H709" s="1">
        <v>160</v>
      </c>
      <c r="I709" s="1">
        <v>40</v>
      </c>
      <c r="J709" s="2">
        <f>Resorts_World[[#This Row],[Rake]]/Resorts_World[[#This Row],[Buy In]]</f>
        <v>0.2</v>
      </c>
      <c r="K709" s="3">
        <f t="shared" si="48"/>
        <v>125</v>
      </c>
      <c r="L709" s="4">
        <v>338</v>
      </c>
      <c r="M709" s="1">
        <f t="shared" si="49"/>
        <v>54080</v>
      </c>
      <c r="N709" s="1">
        <f>IF(Resorts_World[[#This Row],[Overlay]]="Yes",Resorts_World[[#This Row],[Guarantee]],Resorts_World[[#This Row],[Prize Pool Collected]])</f>
        <v>54080</v>
      </c>
      <c r="O709" s="1">
        <f t="shared" si="50"/>
        <v>13520</v>
      </c>
      <c r="P709" s="1">
        <f>IF(Resorts_World[[#This Row],[Overlay]]="Yes",Resorts_World[[#This Row],[Guarantee]]-Resorts_World[[#This Row],[Prize Pool Collected]],0)</f>
        <v>0</v>
      </c>
      <c r="Q709" t="str">
        <f t="shared" si="51"/>
        <v>No</v>
      </c>
    </row>
    <row r="710" spans="1:17" x14ac:dyDescent="0.25">
      <c r="A710" s="5">
        <v>45108</v>
      </c>
      <c r="B710" t="s">
        <v>125</v>
      </c>
      <c r="C710" t="s">
        <v>126</v>
      </c>
      <c r="D710" t="s">
        <v>135</v>
      </c>
      <c r="E710" t="s">
        <v>20</v>
      </c>
      <c r="F710" s="1">
        <v>40000</v>
      </c>
      <c r="G710" s="1">
        <v>300</v>
      </c>
      <c r="H710" s="1">
        <v>255</v>
      </c>
      <c r="I710" s="1">
        <v>45</v>
      </c>
      <c r="J710" s="2">
        <f>Resorts_World[[#This Row],[Rake]]/Resorts_World[[#This Row],[Buy In]]</f>
        <v>0.15</v>
      </c>
      <c r="K710" s="3">
        <f t="shared" si="48"/>
        <v>156.86274509803923</v>
      </c>
      <c r="L710" s="4">
        <v>410</v>
      </c>
      <c r="M710" s="1">
        <f t="shared" si="49"/>
        <v>104550</v>
      </c>
      <c r="N710" s="1">
        <f>IF(Resorts_World[[#This Row],[Overlay]]="Yes",Resorts_World[[#This Row],[Guarantee]],Resorts_World[[#This Row],[Prize Pool Collected]])</f>
        <v>104550</v>
      </c>
      <c r="O710" s="1">
        <f t="shared" si="50"/>
        <v>18450</v>
      </c>
      <c r="P710" s="1">
        <f>IF(Resorts_World[[#This Row],[Overlay]]="Yes",Resorts_World[[#This Row],[Guarantee]]-Resorts_World[[#This Row],[Prize Pool Collected]],0)</f>
        <v>0</v>
      </c>
      <c r="Q710" t="str">
        <f t="shared" si="51"/>
        <v>No</v>
      </c>
    </row>
    <row r="711" spans="1:17" x14ac:dyDescent="0.25">
      <c r="A711" s="5">
        <v>45064</v>
      </c>
      <c r="B711" t="s">
        <v>240</v>
      </c>
      <c r="C711" t="s">
        <v>241</v>
      </c>
      <c r="D711" t="s">
        <v>243</v>
      </c>
      <c r="E711" t="s">
        <v>64</v>
      </c>
      <c r="F711" s="1"/>
      <c r="G711" s="1">
        <v>500</v>
      </c>
      <c r="H711" s="1">
        <v>460</v>
      </c>
      <c r="I711" s="1">
        <v>40</v>
      </c>
      <c r="J711" s="2">
        <f>Resorts_World[[#This Row],[Rake]]/Resorts_World[[#This Row],[Buy In]]</f>
        <v>0.08</v>
      </c>
      <c r="K711" s="3">
        <f t="shared" si="48"/>
        <v>0</v>
      </c>
      <c r="L711" s="4">
        <v>55</v>
      </c>
      <c r="M711" s="1">
        <f t="shared" si="49"/>
        <v>25300</v>
      </c>
      <c r="N711" s="1">
        <f>IF(Resorts_World[[#This Row],[Overlay]]="Yes",Resorts_World[[#This Row],[Guarantee]],Resorts_World[[#This Row],[Prize Pool Collected]])</f>
        <v>25300</v>
      </c>
      <c r="O711" s="1">
        <f t="shared" si="50"/>
        <v>2200</v>
      </c>
      <c r="P711" s="1">
        <f>IF(Resorts_World[[#This Row],[Overlay]]="Yes",Resorts_World[[#This Row],[Guarantee]]-Resorts_World[[#This Row],[Prize Pool Collected]],0)</f>
        <v>0</v>
      </c>
      <c r="Q711" t="str">
        <f t="shared" si="51"/>
        <v>No</v>
      </c>
    </row>
    <row r="712" spans="1:17" x14ac:dyDescent="0.25">
      <c r="A712" s="5">
        <v>45108</v>
      </c>
      <c r="B712" t="s">
        <v>125</v>
      </c>
      <c r="C712" t="s">
        <v>126</v>
      </c>
      <c r="D712" t="s">
        <v>128</v>
      </c>
      <c r="E712" t="s">
        <v>20</v>
      </c>
      <c r="F712" s="1">
        <v>20000</v>
      </c>
      <c r="G712" s="1">
        <v>200</v>
      </c>
      <c r="H712" s="1">
        <v>160</v>
      </c>
      <c r="I712" s="1">
        <v>40</v>
      </c>
      <c r="J712" s="2">
        <f>Resorts_World[[#This Row],[Rake]]/Resorts_World[[#This Row],[Buy In]]</f>
        <v>0.2</v>
      </c>
      <c r="K712" s="3">
        <f t="shared" si="48"/>
        <v>125</v>
      </c>
      <c r="L712" s="4">
        <v>273</v>
      </c>
      <c r="M712" s="1">
        <f t="shared" si="49"/>
        <v>43680</v>
      </c>
      <c r="N712" s="1">
        <f>IF(Resorts_World[[#This Row],[Overlay]]="Yes",Resorts_World[[#This Row],[Guarantee]],Resorts_World[[#This Row],[Prize Pool Collected]])</f>
        <v>43680</v>
      </c>
      <c r="O712" s="1">
        <f t="shared" si="50"/>
        <v>10920</v>
      </c>
      <c r="P712" s="1">
        <f>IF(Resorts_World[[#This Row],[Overlay]]="Yes",Resorts_World[[#This Row],[Guarantee]]-Resorts_World[[#This Row],[Prize Pool Collected]],0)</f>
        <v>0</v>
      </c>
      <c r="Q712" t="str">
        <f t="shared" si="51"/>
        <v>No</v>
      </c>
    </row>
    <row r="713" spans="1:17" x14ac:dyDescent="0.25">
      <c r="A713" s="5">
        <v>45109</v>
      </c>
      <c r="B713" t="s">
        <v>125</v>
      </c>
      <c r="C713" t="s">
        <v>126</v>
      </c>
      <c r="D713" t="s">
        <v>160</v>
      </c>
      <c r="E713" t="s">
        <v>20</v>
      </c>
      <c r="F713" s="1">
        <v>50000</v>
      </c>
      <c r="G713" s="1">
        <v>200</v>
      </c>
      <c r="H713" s="1">
        <v>148</v>
      </c>
      <c r="I713" s="1">
        <v>52</v>
      </c>
      <c r="J713" s="2">
        <f>Resorts_World[[#This Row],[Rake]]/Resorts_World[[#This Row],[Buy In]]</f>
        <v>0.26</v>
      </c>
      <c r="K713" s="3">
        <f t="shared" si="48"/>
        <v>337.83783783783781</v>
      </c>
      <c r="L713" s="4">
        <v>693</v>
      </c>
      <c r="M713" s="1">
        <f t="shared" si="49"/>
        <v>102564</v>
      </c>
      <c r="N713" s="1">
        <f>IF(Resorts_World[[#This Row],[Overlay]]="Yes",Resorts_World[[#This Row],[Guarantee]],Resorts_World[[#This Row],[Prize Pool Collected]])</f>
        <v>102564</v>
      </c>
      <c r="O713" s="1">
        <f t="shared" si="50"/>
        <v>36036</v>
      </c>
      <c r="P713" s="1">
        <f>IF(Resorts_World[[#This Row],[Overlay]]="Yes",Resorts_World[[#This Row],[Guarantee]]-Resorts_World[[#This Row],[Prize Pool Collected]],0)</f>
        <v>0</v>
      </c>
      <c r="Q713" t="str">
        <f t="shared" si="51"/>
        <v>No</v>
      </c>
    </row>
    <row r="714" spans="1:17" x14ac:dyDescent="0.25">
      <c r="A714" s="5">
        <v>45109</v>
      </c>
      <c r="B714" t="s">
        <v>125</v>
      </c>
      <c r="C714" t="s">
        <v>126</v>
      </c>
      <c r="D714" t="s">
        <v>157</v>
      </c>
      <c r="E714" t="s">
        <v>158</v>
      </c>
      <c r="F714" s="1">
        <v>20000</v>
      </c>
      <c r="G714" s="1">
        <v>200</v>
      </c>
      <c r="H714" s="1">
        <v>140</v>
      </c>
      <c r="I714" s="1">
        <v>60</v>
      </c>
      <c r="J714" s="2">
        <f>Resorts_World[[#This Row],[Rake]]/Resorts_World[[#This Row],[Buy In]]</f>
        <v>0.3</v>
      </c>
      <c r="K714" s="3">
        <f t="shared" si="48"/>
        <v>142.85714285714286</v>
      </c>
      <c r="L714" s="4">
        <v>288</v>
      </c>
      <c r="M714" s="1">
        <f t="shared" si="49"/>
        <v>40320</v>
      </c>
      <c r="N714" s="1">
        <f>IF(Resorts_World[[#This Row],[Overlay]]="Yes",Resorts_World[[#This Row],[Guarantee]],Resorts_World[[#This Row],[Prize Pool Collected]])</f>
        <v>40320</v>
      </c>
      <c r="O714" s="1">
        <f t="shared" si="50"/>
        <v>17280</v>
      </c>
      <c r="P714" s="1">
        <f>IF(Resorts_World[[#This Row],[Overlay]]="Yes",Resorts_World[[#This Row],[Guarantee]]-Resorts_World[[#This Row],[Prize Pool Collected]],0)</f>
        <v>0</v>
      </c>
      <c r="Q714" t="str">
        <f t="shared" si="51"/>
        <v>No</v>
      </c>
    </row>
    <row r="715" spans="1:17" x14ac:dyDescent="0.25">
      <c r="A715" s="5">
        <v>45110</v>
      </c>
      <c r="B715" t="s">
        <v>125</v>
      </c>
      <c r="C715" t="s">
        <v>126</v>
      </c>
      <c r="D715" t="s">
        <v>135</v>
      </c>
      <c r="E715" t="s">
        <v>20</v>
      </c>
      <c r="F715" s="1">
        <v>40000</v>
      </c>
      <c r="G715" s="1">
        <v>300</v>
      </c>
      <c r="H715" s="1">
        <v>255</v>
      </c>
      <c r="I715" s="1">
        <v>45</v>
      </c>
      <c r="J715" s="2">
        <f>Resorts_World[[#This Row],[Rake]]/Resorts_World[[#This Row],[Buy In]]</f>
        <v>0.15</v>
      </c>
      <c r="K715" s="3">
        <f t="shared" si="48"/>
        <v>156.86274509803923</v>
      </c>
      <c r="L715" s="4">
        <v>582</v>
      </c>
      <c r="M715" s="1">
        <f t="shared" si="49"/>
        <v>148410</v>
      </c>
      <c r="N715" s="1">
        <f>IF(Resorts_World[[#This Row],[Overlay]]="Yes",Resorts_World[[#This Row],[Guarantee]],Resorts_World[[#This Row],[Prize Pool Collected]])</f>
        <v>148410</v>
      </c>
      <c r="O715" s="1">
        <f t="shared" si="50"/>
        <v>26190</v>
      </c>
      <c r="P715" s="1">
        <f>IF(Resorts_World[[#This Row],[Overlay]]="Yes",Resorts_World[[#This Row],[Guarantee]]-Resorts_World[[#This Row],[Prize Pool Collected]],0)</f>
        <v>0</v>
      </c>
      <c r="Q715" t="str">
        <f t="shared" si="51"/>
        <v>No</v>
      </c>
    </row>
    <row r="716" spans="1:17" x14ac:dyDescent="0.25">
      <c r="A716" s="5">
        <v>45110</v>
      </c>
      <c r="B716" t="s">
        <v>125</v>
      </c>
      <c r="C716" t="s">
        <v>126</v>
      </c>
      <c r="D716" t="s">
        <v>138</v>
      </c>
      <c r="E716" t="s">
        <v>138</v>
      </c>
      <c r="F716" s="1">
        <v>10000</v>
      </c>
      <c r="G716" s="1">
        <v>240</v>
      </c>
      <c r="H716" s="1">
        <v>200</v>
      </c>
      <c r="I716" s="1">
        <v>40</v>
      </c>
      <c r="J716" s="2">
        <f>Resorts_World[[#This Row],[Rake]]/Resorts_World[[#This Row],[Buy In]]</f>
        <v>0.16666666666666666</v>
      </c>
      <c r="K716" s="3">
        <f t="shared" si="48"/>
        <v>50</v>
      </c>
      <c r="L716" s="4">
        <v>129</v>
      </c>
      <c r="M716" s="1">
        <f t="shared" si="49"/>
        <v>25800</v>
      </c>
      <c r="N716" s="1">
        <f>IF(Resorts_World[[#This Row],[Overlay]]="Yes",Resorts_World[[#This Row],[Guarantee]],Resorts_World[[#This Row],[Prize Pool Collected]])</f>
        <v>25800</v>
      </c>
      <c r="O716" s="1">
        <f t="shared" si="50"/>
        <v>5160</v>
      </c>
      <c r="P716" s="1">
        <f>IF(Resorts_World[[#This Row],[Overlay]]="Yes",Resorts_World[[#This Row],[Guarantee]]-Resorts_World[[#This Row],[Prize Pool Collected]],0)</f>
        <v>0</v>
      </c>
      <c r="Q716" t="str">
        <f t="shared" si="51"/>
        <v>No</v>
      </c>
    </row>
    <row r="717" spans="1:17" x14ac:dyDescent="0.25">
      <c r="A717" s="5">
        <v>45110</v>
      </c>
      <c r="B717" t="s">
        <v>125</v>
      </c>
      <c r="C717" t="s">
        <v>126</v>
      </c>
      <c r="D717" t="s">
        <v>128</v>
      </c>
      <c r="E717" t="s">
        <v>20</v>
      </c>
      <c r="F717" s="1">
        <v>20000</v>
      </c>
      <c r="G717" s="1">
        <v>200</v>
      </c>
      <c r="H717" s="1">
        <v>160</v>
      </c>
      <c r="I717" s="1">
        <v>40</v>
      </c>
      <c r="J717" s="2">
        <f>Resorts_World[[#This Row],[Rake]]/Resorts_World[[#This Row],[Buy In]]</f>
        <v>0.2</v>
      </c>
      <c r="K717" s="3">
        <f t="shared" si="48"/>
        <v>125</v>
      </c>
      <c r="L717" s="4">
        <v>197</v>
      </c>
      <c r="M717" s="1">
        <f t="shared" si="49"/>
        <v>31520</v>
      </c>
      <c r="N717" s="1">
        <f>IF(Resorts_World[[#This Row],[Overlay]]="Yes",Resorts_World[[#This Row],[Guarantee]],Resorts_World[[#This Row],[Prize Pool Collected]])</f>
        <v>31520</v>
      </c>
      <c r="O717" s="1">
        <f t="shared" si="50"/>
        <v>7880</v>
      </c>
      <c r="P717" s="1">
        <f>IF(Resorts_World[[#This Row],[Overlay]]="Yes",Resorts_World[[#This Row],[Guarantee]]-Resorts_World[[#This Row],[Prize Pool Collected]],0)</f>
        <v>0</v>
      </c>
      <c r="Q717" t="str">
        <f t="shared" si="51"/>
        <v>No</v>
      </c>
    </row>
    <row r="718" spans="1:17" x14ac:dyDescent="0.25">
      <c r="A718" s="5">
        <v>45111</v>
      </c>
      <c r="B718" t="s">
        <v>125</v>
      </c>
      <c r="C718" t="s">
        <v>126</v>
      </c>
      <c r="D718" t="s">
        <v>171</v>
      </c>
      <c r="E718" t="s">
        <v>20</v>
      </c>
      <c r="F718" s="1">
        <v>50000</v>
      </c>
      <c r="G718" s="1">
        <v>400</v>
      </c>
      <c r="H718" s="1">
        <v>340</v>
      </c>
      <c r="I718" s="1">
        <v>60</v>
      </c>
      <c r="J718" s="2">
        <f>Resorts_World[[#This Row],[Rake]]/Resorts_World[[#This Row],[Buy In]]</f>
        <v>0.15</v>
      </c>
      <c r="K718" s="3">
        <f t="shared" si="48"/>
        <v>147.05882352941177</v>
      </c>
      <c r="L718" s="4">
        <v>547</v>
      </c>
      <c r="M718" s="1">
        <f t="shared" si="49"/>
        <v>185980</v>
      </c>
      <c r="N718" s="1">
        <f>IF(Resorts_World[[#This Row],[Overlay]]="Yes",Resorts_World[[#This Row],[Guarantee]],Resorts_World[[#This Row],[Prize Pool Collected]])</f>
        <v>185980</v>
      </c>
      <c r="O718" s="1">
        <f t="shared" si="50"/>
        <v>32820</v>
      </c>
      <c r="P718" s="1">
        <f>IF(Resorts_World[[#This Row],[Overlay]]="Yes",Resorts_World[[#This Row],[Guarantee]]-Resorts_World[[#This Row],[Prize Pool Collected]],0)</f>
        <v>0</v>
      </c>
      <c r="Q718" t="str">
        <f t="shared" si="51"/>
        <v>No</v>
      </c>
    </row>
    <row r="719" spans="1:17" x14ac:dyDescent="0.25">
      <c r="A719" s="5">
        <v>45111</v>
      </c>
      <c r="B719" t="s">
        <v>125</v>
      </c>
      <c r="C719" t="s">
        <v>126</v>
      </c>
      <c r="D719" t="s">
        <v>128</v>
      </c>
      <c r="E719" t="s">
        <v>20</v>
      </c>
      <c r="F719" s="1">
        <v>20000</v>
      </c>
      <c r="G719" s="1">
        <v>200</v>
      </c>
      <c r="H719" s="1">
        <v>160</v>
      </c>
      <c r="I719" s="1">
        <v>40</v>
      </c>
      <c r="J719" s="2">
        <f>Resorts_World[[#This Row],[Rake]]/Resorts_World[[#This Row],[Buy In]]</f>
        <v>0.2</v>
      </c>
      <c r="K719" s="3">
        <f t="shared" si="48"/>
        <v>125</v>
      </c>
      <c r="L719" s="4">
        <v>227</v>
      </c>
      <c r="M719" s="1">
        <f t="shared" si="49"/>
        <v>36320</v>
      </c>
      <c r="N719" s="1">
        <f>IF(Resorts_World[[#This Row],[Overlay]]="Yes",Resorts_World[[#This Row],[Guarantee]],Resorts_World[[#This Row],[Prize Pool Collected]])</f>
        <v>36320</v>
      </c>
      <c r="O719" s="1">
        <f t="shared" si="50"/>
        <v>9080</v>
      </c>
      <c r="P719" s="1">
        <f>IF(Resorts_World[[#This Row],[Overlay]]="Yes",Resorts_World[[#This Row],[Guarantee]]-Resorts_World[[#This Row],[Prize Pool Collected]],0)</f>
        <v>0</v>
      </c>
      <c r="Q719" t="str">
        <f t="shared" si="51"/>
        <v>No</v>
      </c>
    </row>
    <row r="720" spans="1:17" x14ac:dyDescent="0.25">
      <c r="A720" s="5">
        <v>45112</v>
      </c>
      <c r="B720" t="s">
        <v>125</v>
      </c>
      <c r="C720" t="s">
        <v>126</v>
      </c>
      <c r="D720" t="s">
        <v>128</v>
      </c>
      <c r="E720" t="s">
        <v>20</v>
      </c>
      <c r="F720" s="1">
        <v>25000</v>
      </c>
      <c r="G720" s="1">
        <v>200</v>
      </c>
      <c r="H720" s="1">
        <v>160</v>
      </c>
      <c r="I720" s="1">
        <v>40</v>
      </c>
      <c r="J720" s="2">
        <f>Resorts_World[[#This Row],[Rake]]/Resorts_World[[#This Row],[Buy In]]</f>
        <v>0.2</v>
      </c>
      <c r="K720" s="3">
        <f t="shared" si="48"/>
        <v>156.25</v>
      </c>
      <c r="L720" s="4">
        <v>180</v>
      </c>
      <c r="M720" s="1">
        <f t="shared" si="49"/>
        <v>28800</v>
      </c>
      <c r="N720" s="1">
        <f>IF(Resorts_World[[#This Row],[Overlay]]="Yes",Resorts_World[[#This Row],[Guarantee]],Resorts_World[[#This Row],[Prize Pool Collected]])</f>
        <v>28800</v>
      </c>
      <c r="O720" s="1">
        <f t="shared" si="50"/>
        <v>7200</v>
      </c>
      <c r="P720" s="1">
        <f>IF(Resorts_World[[#This Row],[Overlay]]="Yes",Resorts_World[[#This Row],[Guarantee]]-Resorts_World[[#This Row],[Prize Pool Collected]],0)</f>
        <v>0</v>
      </c>
      <c r="Q720" t="str">
        <f t="shared" si="51"/>
        <v>No</v>
      </c>
    </row>
    <row r="721" spans="1:17" x14ac:dyDescent="0.25">
      <c r="A721" s="5">
        <v>45096</v>
      </c>
      <c r="B721" t="s">
        <v>125</v>
      </c>
      <c r="C721" t="s">
        <v>126</v>
      </c>
      <c r="D721" t="s">
        <v>166</v>
      </c>
      <c r="E721" t="s">
        <v>166</v>
      </c>
      <c r="F721" s="1">
        <v>10000</v>
      </c>
      <c r="G721" s="1">
        <v>240</v>
      </c>
      <c r="H721" s="1">
        <v>200</v>
      </c>
      <c r="I721" s="1">
        <v>40</v>
      </c>
      <c r="J721" s="2">
        <f>Resorts_World[[#This Row],[Rake]]/Resorts_World[[#This Row],[Buy In]]</f>
        <v>0.16666666666666666</v>
      </c>
      <c r="K721" s="3">
        <f t="shared" si="48"/>
        <v>50</v>
      </c>
      <c r="L721" s="4">
        <v>130</v>
      </c>
      <c r="M721" s="1">
        <f t="shared" si="49"/>
        <v>26000</v>
      </c>
      <c r="N721" s="1">
        <f>IF(Resorts_World[[#This Row],[Overlay]]="Yes",Resorts_World[[#This Row],[Guarantee]],Resorts_World[[#This Row],[Prize Pool Collected]])</f>
        <v>26000</v>
      </c>
      <c r="O721" s="1">
        <f t="shared" si="50"/>
        <v>5200</v>
      </c>
      <c r="P721" s="1">
        <f>IF(Resorts_World[[#This Row],[Overlay]]="Yes",Resorts_World[[#This Row],[Guarantee]]-Resorts_World[[#This Row],[Prize Pool Collected]],0)</f>
        <v>0</v>
      </c>
      <c r="Q721" t="str">
        <f t="shared" si="51"/>
        <v>No</v>
      </c>
    </row>
    <row r="722" spans="1:17" x14ac:dyDescent="0.25">
      <c r="A722" s="5">
        <v>45112</v>
      </c>
      <c r="B722" t="s">
        <v>125</v>
      </c>
      <c r="C722" t="s">
        <v>126</v>
      </c>
      <c r="D722" t="s">
        <v>128</v>
      </c>
      <c r="E722" t="s">
        <v>20</v>
      </c>
      <c r="F722" s="1">
        <v>20000</v>
      </c>
      <c r="G722" s="1">
        <v>200</v>
      </c>
      <c r="H722" s="1">
        <v>160</v>
      </c>
      <c r="I722" s="1">
        <v>40</v>
      </c>
      <c r="J722" s="2">
        <f>Resorts_World[[#This Row],[Rake]]/Resorts_World[[#This Row],[Buy In]]</f>
        <v>0.2</v>
      </c>
      <c r="K722" s="3">
        <f t="shared" si="48"/>
        <v>125</v>
      </c>
      <c r="L722" s="4">
        <v>233</v>
      </c>
      <c r="M722" s="1">
        <f t="shared" si="49"/>
        <v>37280</v>
      </c>
      <c r="N722" s="1">
        <f>IF(Resorts_World[[#This Row],[Overlay]]="Yes",Resorts_World[[#This Row],[Guarantee]],Resorts_World[[#This Row],[Prize Pool Collected]])</f>
        <v>37280</v>
      </c>
      <c r="O722" s="1">
        <f t="shared" si="50"/>
        <v>9320</v>
      </c>
      <c r="P722" s="1">
        <f>IF(Resorts_World[[#This Row],[Overlay]]="Yes",Resorts_World[[#This Row],[Guarantee]]-Resorts_World[[#This Row],[Prize Pool Collected]],0)</f>
        <v>0</v>
      </c>
      <c r="Q722" t="str">
        <f t="shared" si="51"/>
        <v>No</v>
      </c>
    </row>
    <row r="723" spans="1:17" x14ac:dyDescent="0.25">
      <c r="A723" s="5">
        <v>45113</v>
      </c>
      <c r="B723" t="s">
        <v>125</v>
      </c>
      <c r="C723" t="s">
        <v>126</v>
      </c>
      <c r="D723" t="s">
        <v>173</v>
      </c>
      <c r="E723" t="s">
        <v>35</v>
      </c>
      <c r="F723" s="1">
        <v>30000</v>
      </c>
      <c r="G723" s="1">
        <v>300</v>
      </c>
      <c r="H723" s="1">
        <v>255</v>
      </c>
      <c r="I723" s="1">
        <v>45</v>
      </c>
      <c r="J723" s="2">
        <f>Resorts_World[[#This Row],[Rake]]/Resorts_World[[#This Row],[Buy In]]</f>
        <v>0.15</v>
      </c>
      <c r="K723" s="3">
        <f t="shared" si="48"/>
        <v>117.64705882352941</v>
      </c>
      <c r="L723" s="4">
        <v>195</v>
      </c>
      <c r="M723" s="1">
        <f t="shared" si="49"/>
        <v>49725</v>
      </c>
      <c r="N723" s="1">
        <f>IF(Resorts_World[[#This Row],[Overlay]]="Yes",Resorts_World[[#This Row],[Guarantee]],Resorts_World[[#This Row],[Prize Pool Collected]])</f>
        <v>49725</v>
      </c>
      <c r="O723" s="1">
        <f t="shared" si="50"/>
        <v>8775</v>
      </c>
      <c r="P723" s="1">
        <f>IF(Resorts_World[[#This Row],[Overlay]]="Yes",Resorts_World[[#This Row],[Guarantee]]-Resorts_World[[#This Row],[Prize Pool Collected]],0)</f>
        <v>0</v>
      </c>
      <c r="Q723" t="str">
        <f t="shared" si="51"/>
        <v>No</v>
      </c>
    </row>
    <row r="724" spans="1:17" x14ac:dyDescent="0.25">
      <c r="A724" s="5">
        <v>45113</v>
      </c>
      <c r="B724" t="s">
        <v>125</v>
      </c>
      <c r="C724" t="s">
        <v>126</v>
      </c>
      <c r="D724" t="s">
        <v>157</v>
      </c>
      <c r="E724" t="s">
        <v>158</v>
      </c>
      <c r="F724" s="1">
        <v>5000</v>
      </c>
      <c r="G724" s="1">
        <v>120</v>
      </c>
      <c r="H724" s="1">
        <v>100</v>
      </c>
      <c r="I724" s="1">
        <v>20</v>
      </c>
      <c r="J724" s="2">
        <f>Resorts_World[[#This Row],[Rake]]/Resorts_World[[#This Row],[Buy In]]</f>
        <v>0.16666666666666666</v>
      </c>
      <c r="K724" s="3">
        <f t="shared" si="48"/>
        <v>50</v>
      </c>
      <c r="L724" s="4">
        <v>116</v>
      </c>
      <c r="M724" s="1">
        <f t="shared" si="49"/>
        <v>11600</v>
      </c>
      <c r="N724" s="1">
        <f>IF(Resorts_World[[#This Row],[Overlay]]="Yes",Resorts_World[[#This Row],[Guarantee]],Resorts_World[[#This Row],[Prize Pool Collected]])</f>
        <v>11600</v>
      </c>
      <c r="O724" s="1">
        <f t="shared" si="50"/>
        <v>2320</v>
      </c>
      <c r="P724" s="1">
        <f>IF(Resorts_World[[#This Row],[Overlay]]="Yes",Resorts_World[[#This Row],[Guarantee]]-Resorts_World[[#This Row],[Prize Pool Collected]],0)</f>
        <v>0</v>
      </c>
      <c r="Q724" t="str">
        <f t="shared" si="51"/>
        <v>No</v>
      </c>
    </row>
    <row r="725" spans="1:17" x14ac:dyDescent="0.25">
      <c r="A725" s="5">
        <v>45113</v>
      </c>
      <c r="B725" t="s">
        <v>125</v>
      </c>
      <c r="C725" t="s">
        <v>126</v>
      </c>
      <c r="D725" t="s">
        <v>128</v>
      </c>
      <c r="E725" t="s">
        <v>20</v>
      </c>
      <c r="F725" s="1">
        <v>20000</v>
      </c>
      <c r="G725" s="1">
        <v>200</v>
      </c>
      <c r="H725" s="1">
        <v>160</v>
      </c>
      <c r="I725" s="1">
        <v>40</v>
      </c>
      <c r="J725" s="2">
        <f>Resorts_World[[#This Row],[Rake]]/Resorts_World[[#This Row],[Buy In]]</f>
        <v>0.2</v>
      </c>
      <c r="K725" s="3">
        <f t="shared" si="48"/>
        <v>125</v>
      </c>
      <c r="L725" s="4">
        <v>262</v>
      </c>
      <c r="M725" s="1">
        <f t="shared" si="49"/>
        <v>41920</v>
      </c>
      <c r="N725" s="1">
        <f>IF(Resorts_World[[#This Row],[Overlay]]="Yes",Resorts_World[[#This Row],[Guarantee]],Resorts_World[[#This Row],[Prize Pool Collected]])</f>
        <v>41920</v>
      </c>
      <c r="O725" s="1">
        <f t="shared" si="50"/>
        <v>10480</v>
      </c>
      <c r="P725" s="1">
        <f>IF(Resorts_World[[#This Row],[Overlay]]="Yes",Resorts_World[[#This Row],[Guarantee]]-Resorts_World[[#This Row],[Prize Pool Collected]],0)</f>
        <v>0</v>
      </c>
      <c r="Q725" t="str">
        <f t="shared" si="51"/>
        <v>No</v>
      </c>
    </row>
    <row r="726" spans="1:17" x14ac:dyDescent="0.25">
      <c r="A726" s="5">
        <v>45114</v>
      </c>
      <c r="B726" t="s">
        <v>125</v>
      </c>
      <c r="C726" t="s">
        <v>126</v>
      </c>
      <c r="D726" t="s">
        <v>135</v>
      </c>
      <c r="E726" t="s">
        <v>20</v>
      </c>
      <c r="F726" s="1">
        <v>40000</v>
      </c>
      <c r="G726" s="1">
        <v>200</v>
      </c>
      <c r="H726" s="1">
        <v>160</v>
      </c>
      <c r="I726" s="1">
        <v>40</v>
      </c>
      <c r="J726" s="2">
        <f>Resorts_World[[#This Row],[Rake]]/Resorts_World[[#This Row],[Buy In]]</f>
        <v>0.2</v>
      </c>
      <c r="K726" s="3">
        <f t="shared" si="48"/>
        <v>250</v>
      </c>
      <c r="L726" s="4">
        <v>531</v>
      </c>
      <c r="M726" s="1">
        <f t="shared" si="49"/>
        <v>84960</v>
      </c>
      <c r="N726" s="1">
        <f>IF(Resorts_World[[#This Row],[Overlay]]="Yes",Resorts_World[[#This Row],[Guarantee]],Resorts_World[[#This Row],[Prize Pool Collected]])</f>
        <v>84960</v>
      </c>
      <c r="O726" s="1">
        <f t="shared" si="50"/>
        <v>21240</v>
      </c>
      <c r="P726" s="1">
        <f>IF(Resorts_World[[#This Row],[Overlay]]="Yes",Resorts_World[[#This Row],[Guarantee]]-Resorts_World[[#This Row],[Prize Pool Collected]],0)</f>
        <v>0</v>
      </c>
      <c r="Q726" t="str">
        <f t="shared" si="51"/>
        <v>No</v>
      </c>
    </row>
    <row r="727" spans="1:17" x14ac:dyDescent="0.25">
      <c r="A727" s="5">
        <v>45114</v>
      </c>
      <c r="B727" t="s">
        <v>125</v>
      </c>
      <c r="C727" t="s">
        <v>126</v>
      </c>
      <c r="D727" t="s">
        <v>157</v>
      </c>
      <c r="E727" t="s">
        <v>158</v>
      </c>
      <c r="F727" s="1">
        <v>5000</v>
      </c>
      <c r="G727" s="1">
        <v>120</v>
      </c>
      <c r="H727" s="1">
        <v>100</v>
      </c>
      <c r="I727" s="1">
        <v>20</v>
      </c>
      <c r="J727" s="2">
        <f>Resorts_World[[#This Row],[Rake]]/Resorts_World[[#This Row],[Buy In]]</f>
        <v>0.16666666666666666</v>
      </c>
      <c r="K727" s="3">
        <f t="shared" si="48"/>
        <v>50</v>
      </c>
      <c r="L727" s="4">
        <v>101</v>
      </c>
      <c r="M727" s="1">
        <f t="shared" si="49"/>
        <v>10100</v>
      </c>
      <c r="N727" s="1">
        <f>IF(Resorts_World[[#This Row],[Overlay]]="Yes",Resorts_World[[#This Row],[Guarantee]],Resorts_World[[#This Row],[Prize Pool Collected]])</f>
        <v>10100</v>
      </c>
      <c r="O727" s="1">
        <f t="shared" si="50"/>
        <v>2020</v>
      </c>
      <c r="P727" s="1">
        <f>IF(Resorts_World[[#This Row],[Overlay]]="Yes",Resorts_World[[#This Row],[Guarantee]]-Resorts_World[[#This Row],[Prize Pool Collected]],0)</f>
        <v>0</v>
      </c>
      <c r="Q727" t="str">
        <f t="shared" si="51"/>
        <v>No</v>
      </c>
    </row>
    <row r="728" spans="1:17" x14ac:dyDescent="0.25">
      <c r="A728" s="5">
        <v>45114</v>
      </c>
      <c r="B728" t="s">
        <v>125</v>
      </c>
      <c r="C728" t="s">
        <v>126</v>
      </c>
      <c r="D728" t="s">
        <v>128</v>
      </c>
      <c r="E728" t="s">
        <v>20</v>
      </c>
      <c r="F728" s="1">
        <v>20000</v>
      </c>
      <c r="G728" s="1">
        <v>200</v>
      </c>
      <c r="H728" s="1">
        <v>160</v>
      </c>
      <c r="I728" s="1">
        <v>40</v>
      </c>
      <c r="J728" s="2">
        <f>Resorts_World[[#This Row],[Rake]]/Resorts_World[[#This Row],[Buy In]]</f>
        <v>0.2</v>
      </c>
      <c r="K728" s="3">
        <f t="shared" si="48"/>
        <v>125</v>
      </c>
      <c r="L728" s="4">
        <v>254</v>
      </c>
      <c r="M728" s="1">
        <f t="shared" si="49"/>
        <v>40640</v>
      </c>
      <c r="N728" s="1">
        <f>IF(Resorts_World[[#This Row],[Overlay]]="Yes",Resorts_World[[#This Row],[Guarantee]],Resorts_World[[#This Row],[Prize Pool Collected]])</f>
        <v>40640</v>
      </c>
      <c r="O728" s="1">
        <f t="shared" si="50"/>
        <v>10160</v>
      </c>
      <c r="P728" s="1">
        <f>IF(Resorts_World[[#This Row],[Overlay]]="Yes",Resorts_World[[#This Row],[Guarantee]]-Resorts_World[[#This Row],[Prize Pool Collected]],0)</f>
        <v>0</v>
      </c>
      <c r="Q728" t="str">
        <f t="shared" si="51"/>
        <v>No</v>
      </c>
    </row>
    <row r="729" spans="1:17" x14ac:dyDescent="0.25">
      <c r="A729" s="5">
        <v>45115</v>
      </c>
      <c r="B729" t="s">
        <v>125</v>
      </c>
      <c r="C729" t="s">
        <v>126</v>
      </c>
      <c r="D729" t="s">
        <v>68</v>
      </c>
      <c r="E729" t="s">
        <v>68</v>
      </c>
      <c r="F729" s="1">
        <v>15000</v>
      </c>
      <c r="G729" s="1">
        <v>300</v>
      </c>
      <c r="H729" s="1">
        <v>260</v>
      </c>
      <c r="I729" s="1">
        <v>40</v>
      </c>
      <c r="J729" s="2">
        <f>Resorts_World[[#This Row],[Rake]]/Resorts_World[[#This Row],[Buy In]]</f>
        <v>0.13333333333333333</v>
      </c>
      <c r="K729" s="3">
        <f t="shared" si="48"/>
        <v>57.692307692307693</v>
      </c>
      <c r="L729" s="4"/>
      <c r="M729" s="1">
        <f t="shared" si="49"/>
        <v>0</v>
      </c>
      <c r="N729" s="1">
        <f>IF(Resorts_World[[#This Row],[Overlay]]="Yes",Resorts_World[[#This Row],[Guarantee]],Resorts_World[[#This Row],[Prize Pool Collected]])</f>
        <v>0</v>
      </c>
      <c r="O729" s="1">
        <f t="shared" si="50"/>
        <v>0</v>
      </c>
      <c r="P729" s="1">
        <f>IF(Resorts_World[[#This Row],[Overlay]]="Yes",Resorts_World[[#This Row],[Guarantee]]-Resorts_World[[#This Row],[Prize Pool Collected]],0)</f>
        <v>0</v>
      </c>
      <c r="Q729" t="str">
        <f t="shared" si="51"/>
        <v/>
      </c>
    </row>
    <row r="730" spans="1:17" x14ac:dyDescent="0.25">
      <c r="A730" s="5">
        <v>45115</v>
      </c>
      <c r="B730" t="s">
        <v>125</v>
      </c>
      <c r="C730" t="s">
        <v>126</v>
      </c>
      <c r="D730" t="s">
        <v>157</v>
      </c>
      <c r="E730" t="s">
        <v>158</v>
      </c>
      <c r="F730" s="1">
        <v>5000</v>
      </c>
      <c r="G730" s="1">
        <v>120</v>
      </c>
      <c r="H730" s="1">
        <v>100</v>
      </c>
      <c r="I730" s="1">
        <v>20</v>
      </c>
      <c r="J730" s="2">
        <f>Resorts_World[[#This Row],[Rake]]/Resorts_World[[#This Row],[Buy In]]</f>
        <v>0.16666666666666666</v>
      </c>
      <c r="K730" s="3">
        <f t="shared" si="48"/>
        <v>50</v>
      </c>
      <c r="L730" s="4">
        <v>107</v>
      </c>
      <c r="M730" s="1">
        <f t="shared" si="49"/>
        <v>10700</v>
      </c>
      <c r="N730" s="1">
        <f>IF(Resorts_World[[#This Row],[Overlay]]="Yes",Resorts_World[[#This Row],[Guarantee]],Resorts_World[[#This Row],[Prize Pool Collected]])</f>
        <v>10700</v>
      </c>
      <c r="O730" s="1">
        <f t="shared" si="50"/>
        <v>2140</v>
      </c>
      <c r="P730" s="1">
        <f>IF(Resorts_World[[#This Row],[Overlay]]="Yes",Resorts_World[[#This Row],[Guarantee]]-Resorts_World[[#This Row],[Prize Pool Collected]],0)</f>
        <v>0</v>
      </c>
      <c r="Q730" t="str">
        <f t="shared" si="51"/>
        <v>No</v>
      </c>
    </row>
    <row r="731" spans="1:17" x14ac:dyDescent="0.25">
      <c r="A731" s="5">
        <v>45115</v>
      </c>
      <c r="B731" t="s">
        <v>125</v>
      </c>
      <c r="C731" t="s">
        <v>126</v>
      </c>
      <c r="D731" t="s">
        <v>128</v>
      </c>
      <c r="E731" t="s">
        <v>20</v>
      </c>
      <c r="F731" s="1">
        <v>20000</v>
      </c>
      <c r="G731" s="1">
        <v>200</v>
      </c>
      <c r="H731" s="1">
        <v>160</v>
      </c>
      <c r="I731" s="1">
        <v>40</v>
      </c>
      <c r="J731" s="2">
        <f>Resorts_World[[#This Row],[Rake]]/Resorts_World[[#This Row],[Buy In]]</f>
        <v>0.2</v>
      </c>
      <c r="K731" s="3">
        <f t="shared" si="48"/>
        <v>125</v>
      </c>
      <c r="L731" s="4">
        <v>238</v>
      </c>
      <c r="M731" s="1">
        <f t="shared" si="49"/>
        <v>38080</v>
      </c>
      <c r="N731" s="1">
        <f>IF(Resorts_World[[#This Row],[Overlay]]="Yes",Resorts_World[[#This Row],[Guarantee]],Resorts_World[[#This Row],[Prize Pool Collected]])</f>
        <v>38080</v>
      </c>
      <c r="O731" s="1">
        <f t="shared" si="50"/>
        <v>9520</v>
      </c>
      <c r="P731" s="1">
        <f>IF(Resorts_World[[#This Row],[Overlay]]="Yes",Resorts_World[[#This Row],[Guarantee]]-Resorts_World[[#This Row],[Prize Pool Collected]],0)</f>
        <v>0</v>
      </c>
      <c r="Q731" t="str">
        <f t="shared" si="51"/>
        <v>No</v>
      </c>
    </row>
    <row r="732" spans="1:17" x14ac:dyDescent="0.25">
      <c r="A732" s="5">
        <v>45116</v>
      </c>
      <c r="B732" t="s">
        <v>125</v>
      </c>
      <c r="C732" t="s">
        <v>126</v>
      </c>
      <c r="D732" t="s">
        <v>160</v>
      </c>
      <c r="E732" t="s">
        <v>20</v>
      </c>
      <c r="F732" s="1">
        <v>50000</v>
      </c>
      <c r="G732" s="1">
        <v>200</v>
      </c>
      <c r="H732" s="1">
        <v>148</v>
      </c>
      <c r="I732" s="1">
        <v>52</v>
      </c>
      <c r="J732" s="2">
        <f>Resorts_World[[#This Row],[Rake]]/Resorts_World[[#This Row],[Buy In]]</f>
        <v>0.26</v>
      </c>
      <c r="K732" s="3">
        <f t="shared" si="48"/>
        <v>337.83783783783781</v>
      </c>
      <c r="L732" s="4">
        <v>671</v>
      </c>
      <c r="M732" s="1">
        <f t="shared" si="49"/>
        <v>99308</v>
      </c>
      <c r="N732" s="1">
        <f>IF(Resorts_World[[#This Row],[Overlay]]="Yes",Resorts_World[[#This Row],[Guarantee]],Resorts_World[[#This Row],[Prize Pool Collected]])</f>
        <v>99308</v>
      </c>
      <c r="O732" s="1">
        <f t="shared" si="50"/>
        <v>34892</v>
      </c>
      <c r="P732" s="1">
        <f>IF(Resorts_World[[#This Row],[Overlay]]="Yes",Resorts_World[[#This Row],[Guarantee]]-Resorts_World[[#This Row],[Prize Pool Collected]],0)</f>
        <v>0</v>
      </c>
      <c r="Q732" t="str">
        <f t="shared" si="51"/>
        <v>No</v>
      </c>
    </row>
    <row r="733" spans="1:17" x14ac:dyDescent="0.25">
      <c r="A733" s="5">
        <v>45116</v>
      </c>
      <c r="B733" t="s">
        <v>125</v>
      </c>
      <c r="C733" t="s">
        <v>126</v>
      </c>
      <c r="D733" t="s">
        <v>128</v>
      </c>
      <c r="E733" t="s">
        <v>20</v>
      </c>
      <c r="F733" s="1">
        <v>20000</v>
      </c>
      <c r="G733" s="1">
        <v>200</v>
      </c>
      <c r="H733" s="1">
        <v>160</v>
      </c>
      <c r="I733" s="1">
        <v>40</v>
      </c>
      <c r="J733" s="2">
        <f>Resorts_World[[#This Row],[Rake]]/Resorts_World[[#This Row],[Buy In]]</f>
        <v>0.2</v>
      </c>
      <c r="K733" s="3">
        <f t="shared" si="48"/>
        <v>125</v>
      </c>
      <c r="L733" s="4">
        <v>237</v>
      </c>
      <c r="M733" s="1">
        <f t="shared" si="49"/>
        <v>37920</v>
      </c>
      <c r="N733" s="1">
        <f>IF(Resorts_World[[#This Row],[Overlay]]="Yes",Resorts_World[[#This Row],[Guarantee]],Resorts_World[[#This Row],[Prize Pool Collected]])</f>
        <v>37920</v>
      </c>
      <c r="O733" s="1">
        <f t="shared" si="50"/>
        <v>9480</v>
      </c>
      <c r="P733" s="1">
        <f>IF(Resorts_World[[#This Row],[Overlay]]="Yes",Resorts_World[[#This Row],[Guarantee]]-Resorts_World[[#This Row],[Prize Pool Collected]],0)</f>
        <v>0</v>
      </c>
      <c r="Q733" t="str">
        <f t="shared" si="51"/>
        <v>No</v>
      </c>
    </row>
    <row r="734" spans="1:17" x14ac:dyDescent="0.25">
      <c r="A734" s="5">
        <v>45432</v>
      </c>
      <c r="B734" t="s">
        <v>174</v>
      </c>
      <c r="C734" t="s">
        <v>175</v>
      </c>
      <c r="D734" t="s">
        <v>55</v>
      </c>
      <c r="E734" t="s">
        <v>24</v>
      </c>
      <c r="F734" s="1">
        <v>125000</v>
      </c>
      <c r="G734" s="1">
        <v>600</v>
      </c>
      <c r="H734" s="1">
        <v>505</v>
      </c>
      <c r="I734" s="1">
        <v>95</v>
      </c>
      <c r="J734" s="2">
        <v>0.15833333333333333</v>
      </c>
      <c r="K734" s="3">
        <f t="shared" si="48"/>
        <v>247.52475247524754</v>
      </c>
      <c r="L734" s="4">
        <v>201</v>
      </c>
      <c r="M734" s="1">
        <f t="shared" si="49"/>
        <v>101505</v>
      </c>
      <c r="N734" s="1">
        <f>IF(Resorts_World[[#This Row],[Overlay]]="Yes",Resorts_World[[#This Row],[Guarantee]],Resorts_World[[#This Row],[Prize Pool Collected]])</f>
        <v>125000</v>
      </c>
      <c r="O734" s="1">
        <f t="shared" si="50"/>
        <v>19095</v>
      </c>
      <c r="P734" s="1">
        <f>IF(Resorts_World[[#This Row],[Overlay]]="Yes",Resorts_World[[#This Row],[Guarantee]]-Resorts_World[[#This Row],[Prize Pool Collected]],0)</f>
        <v>23495</v>
      </c>
      <c r="Q734" t="str">
        <f t="shared" si="51"/>
        <v>Yes</v>
      </c>
    </row>
    <row r="735" spans="1:17" x14ac:dyDescent="0.25">
      <c r="A735" s="5">
        <v>45432</v>
      </c>
      <c r="B735" t="s">
        <v>174</v>
      </c>
      <c r="C735" t="s">
        <v>175</v>
      </c>
      <c r="D735" t="s">
        <v>176</v>
      </c>
      <c r="E735" t="s">
        <v>177</v>
      </c>
      <c r="F735" s="1">
        <v>7500</v>
      </c>
      <c r="G735" s="1">
        <v>300</v>
      </c>
      <c r="H735" s="1">
        <v>250</v>
      </c>
      <c r="I735" s="1">
        <v>50</v>
      </c>
      <c r="J735" s="2">
        <v>0.16666666666666666</v>
      </c>
      <c r="K735" s="3">
        <f t="shared" si="48"/>
        <v>30</v>
      </c>
      <c r="L735" s="4">
        <v>39</v>
      </c>
      <c r="M735" s="1">
        <f t="shared" si="49"/>
        <v>9750</v>
      </c>
      <c r="N735" s="1">
        <f>IF(Resorts_World[[#This Row],[Overlay]]="Yes",Resorts_World[[#This Row],[Guarantee]],Resorts_World[[#This Row],[Prize Pool Collected]])</f>
        <v>9750</v>
      </c>
      <c r="O735" s="1">
        <f t="shared" si="50"/>
        <v>1950</v>
      </c>
      <c r="P735" s="1">
        <f>IF(Resorts_World[[#This Row],[Overlay]]="Yes",Resorts_World[[#This Row],[Guarantee]]-Resorts_World[[#This Row],[Prize Pool Collected]],0)</f>
        <v>0</v>
      </c>
      <c r="Q735" t="str">
        <f t="shared" si="51"/>
        <v>No</v>
      </c>
    </row>
    <row r="736" spans="1:17" x14ac:dyDescent="0.25">
      <c r="A736" s="5">
        <v>45433</v>
      </c>
      <c r="B736" t="s">
        <v>174</v>
      </c>
      <c r="C736" t="s">
        <v>175</v>
      </c>
      <c r="D736" t="s">
        <v>176</v>
      </c>
      <c r="E736" t="s">
        <v>177</v>
      </c>
      <c r="F736" s="1">
        <v>7500</v>
      </c>
      <c r="G736" s="1">
        <v>300</v>
      </c>
      <c r="H736" s="1">
        <v>250</v>
      </c>
      <c r="I736" s="1">
        <v>50</v>
      </c>
      <c r="J736" s="2">
        <v>0.16666666666666666</v>
      </c>
      <c r="K736" s="3">
        <f t="shared" si="48"/>
        <v>30</v>
      </c>
      <c r="L736" s="4">
        <v>43</v>
      </c>
      <c r="M736" s="1">
        <f t="shared" si="49"/>
        <v>10750</v>
      </c>
      <c r="N736" s="1">
        <f>IF(Resorts_World[[#This Row],[Overlay]]="Yes",Resorts_World[[#This Row],[Guarantee]],Resorts_World[[#This Row],[Prize Pool Collected]])</f>
        <v>10750</v>
      </c>
      <c r="O736" s="1">
        <f t="shared" si="50"/>
        <v>2150</v>
      </c>
      <c r="P736" s="1">
        <f>IF(Resorts_World[[#This Row],[Overlay]]="Yes",Resorts_World[[#This Row],[Guarantee]]-Resorts_World[[#This Row],[Prize Pool Collected]],0)</f>
        <v>0</v>
      </c>
      <c r="Q736" t="str">
        <f t="shared" si="51"/>
        <v>No</v>
      </c>
    </row>
    <row r="737" spans="1:17" x14ac:dyDescent="0.25">
      <c r="A737" s="5">
        <v>45434</v>
      </c>
      <c r="B737" t="s">
        <v>174</v>
      </c>
      <c r="C737" t="s">
        <v>175</v>
      </c>
      <c r="D737" t="s">
        <v>178</v>
      </c>
      <c r="E737" t="s">
        <v>68</v>
      </c>
      <c r="F737" s="1">
        <v>30000</v>
      </c>
      <c r="G737" s="1">
        <v>600</v>
      </c>
      <c r="H737" s="1">
        <v>505</v>
      </c>
      <c r="I737" s="1">
        <v>95</v>
      </c>
      <c r="J737" s="2">
        <v>0.15833333333333333</v>
      </c>
      <c r="K737" s="3">
        <f t="shared" si="48"/>
        <v>59.405940594059409</v>
      </c>
      <c r="L737" s="4">
        <v>60</v>
      </c>
      <c r="M737" s="1">
        <f t="shared" si="49"/>
        <v>30300</v>
      </c>
      <c r="N737" s="1">
        <f>IF(Resorts_World[[#This Row],[Overlay]]="Yes",Resorts_World[[#This Row],[Guarantee]],Resorts_World[[#This Row],[Prize Pool Collected]])</f>
        <v>30300</v>
      </c>
      <c r="O737" s="1">
        <f t="shared" si="50"/>
        <v>5700</v>
      </c>
      <c r="P737" s="1">
        <f>IF(Resorts_World[[#This Row],[Overlay]]="Yes",Resorts_World[[#This Row],[Guarantee]]-Resorts_World[[#This Row],[Prize Pool Collected]],0)</f>
        <v>0</v>
      </c>
      <c r="Q737" t="str">
        <f t="shared" si="51"/>
        <v>No</v>
      </c>
    </row>
    <row r="738" spans="1:17" x14ac:dyDescent="0.25">
      <c r="A738" s="5">
        <v>45434</v>
      </c>
      <c r="B738" t="s">
        <v>174</v>
      </c>
      <c r="C738" t="s">
        <v>175</v>
      </c>
      <c r="D738" t="s">
        <v>176</v>
      </c>
      <c r="E738" t="s">
        <v>177</v>
      </c>
      <c r="F738" s="1">
        <v>7500</v>
      </c>
      <c r="G738" s="1">
        <v>300</v>
      </c>
      <c r="H738" s="1">
        <v>250</v>
      </c>
      <c r="I738" s="1">
        <v>50</v>
      </c>
      <c r="J738" s="2">
        <v>0.16666666666666666</v>
      </c>
      <c r="K738" s="3">
        <f t="shared" si="48"/>
        <v>30</v>
      </c>
      <c r="L738" s="4">
        <v>40</v>
      </c>
      <c r="M738" s="1">
        <f t="shared" si="49"/>
        <v>10000</v>
      </c>
      <c r="N738" s="1">
        <f>IF(Resorts_World[[#This Row],[Overlay]]="Yes",Resorts_World[[#This Row],[Guarantee]],Resorts_World[[#This Row],[Prize Pool Collected]])</f>
        <v>10000</v>
      </c>
      <c r="O738" s="1">
        <f t="shared" si="50"/>
        <v>2000</v>
      </c>
      <c r="P738" s="1">
        <f>IF(Resorts_World[[#This Row],[Overlay]]="Yes",Resorts_World[[#This Row],[Guarantee]]-Resorts_World[[#This Row],[Prize Pool Collected]],0)</f>
        <v>0</v>
      </c>
      <c r="Q738" t="str">
        <f t="shared" si="51"/>
        <v>No</v>
      </c>
    </row>
    <row r="739" spans="1:17" x14ac:dyDescent="0.25">
      <c r="A739" s="5">
        <v>45435</v>
      </c>
      <c r="B739" t="s">
        <v>174</v>
      </c>
      <c r="C739" t="s">
        <v>175</v>
      </c>
      <c r="D739" t="s">
        <v>20</v>
      </c>
      <c r="E739" t="s">
        <v>20</v>
      </c>
      <c r="F739" s="1">
        <v>30000</v>
      </c>
      <c r="G739" s="1">
        <v>600</v>
      </c>
      <c r="H739" s="1">
        <v>505</v>
      </c>
      <c r="I739" s="1">
        <v>95</v>
      </c>
      <c r="J739" s="2">
        <v>0.15833333333333333</v>
      </c>
      <c r="K739" s="3">
        <f t="shared" si="48"/>
        <v>59.405940594059409</v>
      </c>
      <c r="L739" s="4">
        <v>60</v>
      </c>
      <c r="M739" s="1">
        <f t="shared" si="49"/>
        <v>30300</v>
      </c>
      <c r="N739" s="1">
        <f>IF(Resorts_World[[#This Row],[Overlay]]="Yes",Resorts_World[[#This Row],[Guarantee]],Resorts_World[[#This Row],[Prize Pool Collected]])</f>
        <v>30300</v>
      </c>
      <c r="O739" s="1">
        <f t="shared" si="50"/>
        <v>5700</v>
      </c>
      <c r="P739" s="1">
        <f>IF(Resorts_World[[#This Row],[Overlay]]="Yes",Resorts_World[[#This Row],[Guarantee]]-Resorts_World[[#This Row],[Prize Pool Collected]],0)</f>
        <v>0</v>
      </c>
      <c r="Q739" t="str">
        <f t="shared" si="51"/>
        <v>No</v>
      </c>
    </row>
    <row r="740" spans="1:17" x14ac:dyDescent="0.25">
      <c r="A740" s="5">
        <v>45435</v>
      </c>
      <c r="B740" t="s">
        <v>174</v>
      </c>
      <c r="C740" t="s">
        <v>175</v>
      </c>
      <c r="D740" t="s">
        <v>176</v>
      </c>
      <c r="E740" t="s">
        <v>177</v>
      </c>
      <c r="F740" s="1">
        <v>7500</v>
      </c>
      <c r="G740" s="1">
        <v>300</v>
      </c>
      <c r="H740" s="1">
        <v>250</v>
      </c>
      <c r="I740" s="1">
        <v>50</v>
      </c>
      <c r="J740" s="2">
        <v>0.16666666666666666</v>
      </c>
      <c r="K740" s="3">
        <f t="shared" si="48"/>
        <v>30</v>
      </c>
      <c r="L740" s="4">
        <v>73</v>
      </c>
      <c r="M740" s="1">
        <f t="shared" si="49"/>
        <v>18250</v>
      </c>
      <c r="N740" s="1">
        <f>IF(Resorts_World[[#This Row],[Overlay]]="Yes",Resorts_World[[#This Row],[Guarantee]],Resorts_World[[#This Row],[Prize Pool Collected]])</f>
        <v>18250</v>
      </c>
      <c r="O740" s="1">
        <f t="shared" si="50"/>
        <v>3650</v>
      </c>
      <c r="P740" s="1">
        <f>IF(Resorts_World[[#This Row],[Overlay]]="Yes",Resorts_World[[#This Row],[Guarantee]]-Resorts_World[[#This Row],[Prize Pool Collected]],0)</f>
        <v>0</v>
      </c>
      <c r="Q740" t="str">
        <f t="shared" si="51"/>
        <v>No</v>
      </c>
    </row>
    <row r="741" spans="1:17" x14ac:dyDescent="0.25">
      <c r="A741" s="5">
        <v>45436</v>
      </c>
      <c r="B741" t="s">
        <v>174</v>
      </c>
      <c r="C741" t="s">
        <v>175</v>
      </c>
      <c r="D741" t="s">
        <v>178</v>
      </c>
      <c r="E741" t="s">
        <v>68</v>
      </c>
      <c r="F741" s="1">
        <v>30000</v>
      </c>
      <c r="G741" s="1">
        <v>600</v>
      </c>
      <c r="H741" s="1">
        <v>505</v>
      </c>
      <c r="I741" s="1">
        <v>95</v>
      </c>
      <c r="J741" s="2">
        <v>0.15833333333333333</v>
      </c>
      <c r="K741" s="3">
        <f t="shared" si="48"/>
        <v>59.405940594059409</v>
      </c>
      <c r="L741" s="4">
        <v>73</v>
      </c>
      <c r="M741" s="1">
        <f t="shared" si="49"/>
        <v>36865</v>
      </c>
      <c r="N741" s="1">
        <f>IF(Resorts_World[[#This Row],[Overlay]]="Yes",Resorts_World[[#This Row],[Guarantee]],Resorts_World[[#This Row],[Prize Pool Collected]])</f>
        <v>36865</v>
      </c>
      <c r="O741" s="1">
        <f t="shared" si="50"/>
        <v>6935</v>
      </c>
      <c r="P741" s="1">
        <f>IF(Resorts_World[[#This Row],[Overlay]]="Yes",Resorts_World[[#This Row],[Guarantee]]-Resorts_World[[#This Row],[Prize Pool Collected]],0)</f>
        <v>0</v>
      </c>
      <c r="Q741" t="str">
        <f t="shared" si="51"/>
        <v>No</v>
      </c>
    </row>
    <row r="742" spans="1:17" x14ac:dyDescent="0.25">
      <c r="A742" s="5">
        <v>45436</v>
      </c>
      <c r="B742" t="s">
        <v>174</v>
      </c>
      <c r="C742" t="s">
        <v>175</v>
      </c>
      <c r="D742" t="s">
        <v>176</v>
      </c>
      <c r="E742" t="s">
        <v>177</v>
      </c>
      <c r="F742" s="1">
        <v>7500</v>
      </c>
      <c r="G742" s="1">
        <v>300</v>
      </c>
      <c r="H742" s="1">
        <v>250</v>
      </c>
      <c r="I742" s="1">
        <v>50</v>
      </c>
      <c r="J742" s="2">
        <v>0.16666666666666666</v>
      </c>
      <c r="K742" s="3">
        <f t="shared" si="48"/>
        <v>30</v>
      </c>
      <c r="L742" s="4">
        <v>50</v>
      </c>
      <c r="M742" s="1">
        <f t="shared" si="49"/>
        <v>12500</v>
      </c>
      <c r="N742" s="1">
        <f>IF(Resorts_World[[#This Row],[Overlay]]="Yes",Resorts_World[[#This Row],[Guarantee]],Resorts_World[[#This Row],[Prize Pool Collected]])</f>
        <v>12500</v>
      </c>
      <c r="O742" s="1">
        <f t="shared" si="50"/>
        <v>2500</v>
      </c>
      <c r="P742" s="1">
        <f>IF(Resorts_World[[#This Row],[Overlay]]="Yes",Resorts_World[[#This Row],[Guarantee]]-Resorts_World[[#This Row],[Prize Pool Collected]],0)</f>
        <v>0</v>
      </c>
      <c r="Q742" t="str">
        <f t="shared" si="51"/>
        <v>No</v>
      </c>
    </row>
    <row r="743" spans="1:17" x14ac:dyDescent="0.25">
      <c r="A743" s="5">
        <v>45437</v>
      </c>
      <c r="B743" t="s">
        <v>174</v>
      </c>
      <c r="C743" t="s">
        <v>175</v>
      </c>
      <c r="D743" t="s">
        <v>32</v>
      </c>
      <c r="E743" t="s">
        <v>32</v>
      </c>
      <c r="F743" s="1">
        <v>10000</v>
      </c>
      <c r="G743" s="1">
        <v>400</v>
      </c>
      <c r="H743" s="1">
        <v>340</v>
      </c>
      <c r="I743" s="1">
        <v>60</v>
      </c>
      <c r="J743" s="2">
        <v>0.15</v>
      </c>
      <c r="K743" s="3">
        <f t="shared" si="48"/>
        <v>29.411764705882351</v>
      </c>
      <c r="L743" s="4">
        <v>43</v>
      </c>
      <c r="M743" s="1">
        <f t="shared" si="49"/>
        <v>14620</v>
      </c>
      <c r="N743" s="1">
        <f>IF(Resorts_World[[#This Row],[Overlay]]="Yes",Resorts_World[[#This Row],[Guarantee]],Resorts_World[[#This Row],[Prize Pool Collected]])</f>
        <v>14620</v>
      </c>
      <c r="O743" s="1">
        <f t="shared" si="50"/>
        <v>2580</v>
      </c>
      <c r="P743" s="1">
        <f>IF(Resorts_World[[#This Row],[Overlay]]="Yes",Resorts_World[[#This Row],[Guarantee]]-Resorts_World[[#This Row],[Prize Pool Collected]],0)</f>
        <v>0</v>
      </c>
      <c r="Q743" t="str">
        <f t="shared" si="51"/>
        <v>No</v>
      </c>
    </row>
    <row r="744" spans="1:17" x14ac:dyDescent="0.25">
      <c r="A744" s="5">
        <v>45437</v>
      </c>
      <c r="B744" t="s">
        <v>174</v>
      </c>
      <c r="C744" t="s">
        <v>175</v>
      </c>
      <c r="D744" t="s">
        <v>179</v>
      </c>
      <c r="E744" t="s">
        <v>180</v>
      </c>
      <c r="F744" s="1">
        <v>500000</v>
      </c>
      <c r="G744" s="1">
        <v>1100</v>
      </c>
      <c r="H744" s="1">
        <v>965</v>
      </c>
      <c r="I744" s="1">
        <v>135</v>
      </c>
      <c r="J744" s="2">
        <v>0.12272727272727273</v>
      </c>
      <c r="K744" s="3">
        <f t="shared" si="48"/>
        <v>518.13471502590676</v>
      </c>
      <c r="L744" s="4">
        <v>543</v>
      </c>
      <c r="M744" s="1">
        <f t="shared" si="49"/>
        <v>523995</v>
      </c>
      <c r="N744" s="1">
        <f>IF(Resorts_World[[#This Row],[Overlay]]="Yes",Resorts_World[[#This Row],[Guarantee]],Resorts_World[[#This Row],[Prize Pool Collected]])</f>
        <v>523995</v>
      </c>
      <c r="O744" s="1">
        <f t="shared" si="50"/>
        <v>73305</v>
      </c>
      <c r="P744" s="1">
        <f>IF(Resorts_World[[#This Row],[Overlay]]="Yes",Resorts_World[[#This Row],[Guarantee]]-Resorts_World[[#This Row],[Prize Pool Collected]],0)</f>
        <v>0</v>
      </c>
      <c r="Q744" t="str">
        <f t="shared" si="51"/>
        <v>No</v>
      </c>
    </row>
    <row r="745" spans="1:17" x14ac:dyDescent="0.25">
      <c r="A745" s="5">
        <v>45438</v>
      </c>
      <c r="B745" t="s">
        <v>174</v>
      </c>
      <c r="C745" t="s">
        <v>175</v>
      </c>
      <c r="D745" t="s">
        <v>181</v>
      </c>
      <c r="E745" t="s">
        <v>50</v>
      </c>
      <c r="F745" s="1">
        <v>30000</v>
      </c>
      <c r="G745" s="1">
        <v>600</v>
      </c>
      <c r="H745" s="1">
        <v>505</v>
      </c>
      <c r="I745" s="1">
        <v>95</v>
      </c>
      <c r="J745" s="2">
        <v>0.15833333333333333</v>
      </c>
      <c r="K745" s="3">
        <f t="shared" si="48"/>
        <v>59.405940594059409</v>
      </c>
      <c r="L745" s="4">
        <v>114</v>
      </c>
      <c r="M745" s="1">
        <f t="shared" si="49"/>
        <v>57570</v>
      </c>
      <c r="N745" s="1">
        <f>IF(Resorts_World[[#This Row],[Overlay]]="Yes",Resorts_World[[#This Row],[Guarantee]],Resorts_World[[#This Row],[Prize Pool Collected]])</f>
        <v>57570</v>
      </c>
      <c r="O745" s="1">
        <f t="shared" si="50"/>
        <v>10830</v>
      </c>
      <c r="P745" s="1">
        <f>IF(Resorts_World[[#This Row],[Overlay]]="Yes",Resorts_World[[#This Row],[Guarantee]]-Resorts_World[[#This Row],[Prize Pool Collected]],0)</f>
        <v>0</v>
      </c>
      <c r="Q745" t="str">
        <f t="shared" si="51"/>
        <v>No</v>
      </c>
    </row>
    <row r="746" spans="1:17" x14ac:dyDescent="0.25">
      <c r="A746" s="5">
        <v>45440</v>
      </c>
      <c r="B746" t="s">
        <v>174</v>
      </c>
      <c r="C746" t="s">
        <v>175</v>
      </c>
      <c r="D746" t="s">
        <v>20</v>
      </c>
      <c r="E746" t="s">
        <v>20</v>
      </c>
      <c r="F746" s="1">
        <v>30000</v>
      </c>
      <c r="G746" s="1">
        <v>600</v>
      </c>
      <c r="H746" s="1">
        <v>505</v>
      </c>
      <c r="I746" s="1">
        <v>95</v>
      </c>
      <c r="J746" s="2">
        <v>0.15833333333333333</v>
      </c>
      <c r="K746" s="3">
        <f t="shared" si="48"/>
        <v>59.405940594059409</v>
      </c>
      <c r="L746" s="4">
        <v>139</v>
      </c>
      <c r="M746" s="1">
        <f t="shared" si="49"/>
        <v>70195</v>
      </c>
      <c r="N746" s="1">
        <f>IF(Resorts_World[[#This Row],[Overlay]]="Yes",Resorts_World[[#This Row],[Guarantee]],Resorts_World[[#This Row],[Prize Pool Collected]])</f>
        <v>70195</v>
      </c>
      <c r="O746" s="1">
        <f t="shared" si="50"/>
        <v>13205</v>
      </c>
      <c r="P746" s="1">
        <f>IF(Resorts_World[[#This Row],[Overlay]]="Yes",Resorts_World[[#This Row],[Guarantee]]-Resorts_World[[#This Row],[Prize Pool Collected]],0)</f>
        <v>0</v>
      </c>
      <c r="Q746" t="str">
        <f t="shared" si="51"/>
        <v>No</v>
      </c>
    </row>
    <row r="747" spans="1:17" x14ac:dyDescent="0.25">
      <c r="A747" s="5">
        <v>45441</v>
      </c>
      <c r="B747" t="s">
        <v>174</v>
      </c>
      <c r="C747" t="s">
        <v>175</v>
      </c>
      <c r="D747" t="s">
        <v>178</v>
      </c>
      <c r="E747" t="s">
        <v>68</v>
      </c>
      <c r="F747" s="1">
        <v>30000</v>
      </c>
      <c r="G747" s="1">
        <v>600</v>
      </c>
      <c r="H747" s="1">
        <v>505</v>
      </c>
      <c r="I747" s="1">
        <v>95</v>
      </c>
      <c r="J747" s="2">
        <v>0.15833333333333333</v>
      </c>
      <c r="K747" s="3">
        <f t="shared" si="48"/>
        <v>59.405940594059409</v>
      </c>
      <c r="L747" s="4">
        <v>82</v>
      </c>
      <c r="M747" s="1">
        <f t="shared" si="49"/>
        <v>41410</v>
      </c>
      <c r="N747" s="1">
        <f>IF(Resorts_World[[#This Row],[Overlay]]="Yes",Resorts_World[[#This Row],[Guarantee]],Resorts_World[[#This Row],[Prize Pool Collected]])</f>
        <v>41410</v>
      </c>
      <c r="O747" s="1">
        <f t="shared" si="50"/>
        <v>7790</v>
      </c>
      <c r="P747" s="1">
        <f>IF(Resorts_World[[#This Row],[Overlay]]="Yes",Resorts_World[[#This Row],[Guarantee]]-Resorts_World[[#This Row],[Prize Pool Collected]],0)</f>
        <v>0</v>
      </c>
      <c r="Q747" t="str">
        <f t="shared" si="51"/>
        <v>No</v>
      </c>
    </row>
    <row r="748" spans="1:17" x14ac:dyDescent="0.25">
      <c r="A748" s="5">
        <v>45441</v>
      </c>
      <c r="B748" t="s">
        <v>174</v>
      </c>
      <c r="C748" t="s">
        <v>175</v>
      </c>
      <c r="D748" t="s">
        <v>182</v>
      </c>
      <c r="E748" t="s">
        <v>177</v>
      </c>
      <c r="F748" s="1">
        <v>10000</v>
      </c>
      <c r="G748" s="1">
        <v>400</v>
      </c>
      <c r="H748" s="1">
        <v>340</v>
      </c>
      <c r="I748" s="1">
        <v>60</v>
      </c>
      <c r="J748" s="2">
        <v>0.15</v>
      </c>
      <c r="K748" s="3">
        <f t="shared" ref="K748:K811" si="52">F748/H748</f>
        <v>29.411764705882351</v>
      </c>
      <c r="L748" s="4">
        <v>99</v>
      </c>
      <c r="M748" s="1">
        <f t="shared" ref="M748:M811" si="53">L748*H748</f>
        <v>33660</v>
      </c>
      <c r="N748" s="1">
        <f>IF(Resorts_World[[#This Row],[Overlay]]="Yes",Resorts_World[[#This Row],[Guarantee]],Resorts_World[[#This Row],[Prize Pool Collected]])</f>
        <v>33660</v>
      </c>
      <c r="O748" s="1">
        <f t="shared" ref="O748:O811" si="54">L748*I748</f>
        <v>5940</v>
      </c>
      <c r="P748" s="1">
        <f>IF(Resorts_World[[#This Row],[Overlay]]="Yes",Resorts_World[[#This Row],[Guarantee]]-Resorts_World[[#This Row],[Prize Pool Collected]],0)</f>
        <v>0</v>
      </c>
      <c r="Q748" t="str">
        <f t="shared" ref="Q748:Q811" si="55">IF(ISBLANK(L748),"",IF(M748&gt;=F748,"No","Yes"))</f>
        <v>No</v>
      </c>
    </row>
    <row r="749" spans="1:17" x14ac:dyDescent="0.25">
      <c r="A749" s="5">
        <v>45442</v>
      </c>
      <c r="B749" t="s">
        <v>174</v>
      </c>
      <c r="C749" t="s">
        <v>175</v>
      </c>
      <c r="D749" t="s">
        <v>20</v>
      </c>
      <c r="E749" t="s">
        <v>20</v>
      </c>
      <c r="F749" s="1">
        <v>30000</v>
      </c>
      <c r="G749" s="1">
        <v>600</v>
      </c>
      <c r="H749" s="1">
        <v>505</v>
      </c>
      <c r="I749" s="1">
        <v>95</v>
      </c>
      <c r="J749" s="2">
        <v>0.15833333333333333</v>
      </c>
      <c r="K749" s="3">
        <f t="shared" si="52"/>
        <v>59.405940594059409</v>
      </c>
      <c r="L749" s="4">
        <v>126</v>
      </c>
      <c r="M749" s="1">
        <f t="shared" si="53"/>
        <v>63630</v>
      </c>
      <c r="N749" s="1">
        <f>IF(Resorts_World[[#This Row],[Overlay]]="Yes",Resorts_World[[#This Row],[Guarantee]],Resorts_World[[#This Row],[Prize Pool Collected]])</f>
        <v>63630</v>
      </c>
      <c r="O749" s="1">
        <f t="shared" si="54"/>
        <v>11970</v>
      </c>
      <c r="P749" s="1">
        <f>IF(Resorts_World[[#This Row],[Overlay]]="Yes",Resorts_World[[#This Row],[Guarantee]]-Resorts_World[[#This Row],[Prize Pool Collected]],0)</f>
        <v>0</v>
      </c>
      <c r="Q749" t="str">
        <f t="shared" si="55"/>
        <v>No</v>
      </c>
    </row>
    <row r="750" spans="1:17" x14ac:dyDescent="0.25">
      <c r="A750" s="5">
        <v>45442</v>
      </c>
      <c r="B750" t="s">
        <v>174</v>
      </c>
      <c r="C750" t="s">
        <v>175</v>
      </c>
      <c r="D750" t="s">
        <v>33</v>
      </c>
      <c r="E750" t="s">
        <v>34</v>
      </c>
      <c r="F750" s="1">
        <v>75000</v>
      </c>
      <c r="G750" s="1">
        <v>800</v>
      </c>
      <c r="H750" s="1">
        <v>703</v>
      </c>
      <c r="I750" s="1">
        <v>97</v>
      </c>
      <c r="J750" s="2">
        <v>0.12125</v>
      </c>
      <c r="K750" s="3">
        <f t="shared" si="52"/>
        <v>106.68563300142247</v>
      </c>
      <c r="L750" s="4">
        <v>145</v>
      </c>
      <c r="M750" s="1">
        <f t="shared" si="53"/>
        <v>101935</v>
      </c>
      <c r="N750" s="1">
        <f>IF(Resorts_World[[#This Row],[Overlay]]="Yes",Resorts_World[[#This Row],[Guarantee]],Resorts_World[[#This Row],[Prize Pool Collected]])</f>
        <v>101935</v>
      </c>
      <c r="O750" s="1">
        <f t="shared" si="54"/>
        <v>14065</v>
      </c>
      <c r="P750" s="1">
        <f>IF(Resorts_World[[#This Row],[Overlay]]="Yes",Resorts_World[[#This Row],[Guarantee]]-Resorts_World[[#This Row],[Prize Pool Collected]],0)</f>
        <v>0</v>
      </c>
      <c r="Q750" t="str">
        <f t="shared" si="55"/>
        <v>No</v>
      </c>
    </row>
    <row r="751" spans="1:17" x14ac:dyDescent="0.25">
      <c r="A751" s="5">
        <v>45443</v>
      </c>
      <c r="B751" t="s">
        <v>174</v>
      </c>
      <c r="C751" t="s">
        <v>175</v>
      </c>
      <c r="D751" t="s">
        <v>20</v>
      </c>
      <c r="E751" t="s">
        <v>20</v>
      </c>
      <c r="F751" s="1">
        <v>150000</v>
      </c>
      <c r="G751" s="1">
        <v>1100</v>
      </c>
      <c r="H751" s="1">
        <v>965</v>
      </c>
      <c r="I751" s="1">
        <v>135</v>
      </c>
      <c r="J751" s="2">
        <v>0.12272727272727273</v>
      </c>
      <c r="K751" s="3">
        <f t="shared" si="52"/>
        <v>155.44041450777203</v>
      </c>
      <c r="L751" s="4">
        <v>155</v>
      </c>
      <c r="M751" s="1">
        <f t="shared" si="53"/>
        <v>149575</v>
      </c>
      <c r="N751" s="1">
        <f>IF(Resorts_World[[#This Row],[Overlay]]="Yes",Resorts_World[[#This Row],[Guarantee]],Resorts_World[[#This Row],[Prize Pool Collected]])</f>
        <v>150000</v>
      </c>
      <c r="O751" s="1">
        <f t="shared" si="54"/>
        <v>20925</v>
      </c>
      <c r="P751" s="1">
        <f>IF(Resorts_World[[#This Row],[Overlay]]="Yes",Resorts_World[[#This Row],[Guarantee]]-Resorts_World[[#This Row],[Prize Pool Collected]],0)</f>
        <v>425</v>
      </c>
      <c r="Q751" t="str">
        <f t="shared" si="55"/>
        <v>Yes</v>
      </c>
    </row>
    <row r="752" spans="1:17" x14ac:dyDescent="0.25">
      <c r="A752" s="5">
        <v>45444</v>
      </c>
      <c r="B752" t="s">
        <v>174</v>
      </c>
      <c r="C752" t="s">
        <v>175</v>
      </c>
      <c r="D752" t="s">
        <v>32</v>
      </c>
      <c r="E752" t="s">
        <v>32</v>
      </c>
      <c r="F752" s="1">
        <v>75000</v>
      </c>
      <c r="G752" s="1">
        <v>800</v>
      </c>
      <c r="H752" s="1">
        <v>703</v>
      </c>
      <c r="I752" s="1">
        <v>97</v>
      </c>
      <c r="J752" s="2">
        <v>0.12125</v>
      </c>
      <c r="K752" s="3">
        <f t="shared" si="52"/>
        <v>106.68563300142247</v>
      </c>
      <c r="L752" s="4">
        <v>208</v>
      </c>
      <c r="M752" s="1">
        <f t="shared" si="53"/>
        <v>146224</v>
      </c>
      <c r="N752" s="1">
        <f>IF(Resorts_World[[#This Row],[Overlay]]="Yes",Resorts_World[[#This Row],[Guarantee]],Resorts_World[[#This Row],[Prize Pool Collected]])</f>
        <v>146224</v>
      </c>
      <c r="O752" s="1">
        <f t="shared" si="54"/>
        <v>20176</v>
      </c>
      <c r="P752" s="1">
        <f>IF(Resorts_World[[#This Row],[Overlay]]="Yes",Resorts_World[[#This Row],[Guarantee]]-Resorts_World[[#This Row],[Prize Pool Collected]],0)</f>
        <v>0</v>
      </c>
      <c r="Q752" t="str">
        <f t="shared" si="55"/>
        <v>No</v>
      </c>
    </row>
    <row r="753" spans="1:17" x14ac:dyDescent="0.25">
      <c r="A753" s="5">
        <v>45444</v>
      </c>
      <c r="B753" t="s">
        <v>174</v>
      </c>
      <c r="C753" t="s">
        <v>175</v>
      </c>
      <c r="D753" t="s">
        <v>183</v>
      </c>
      <c r="E753" t="s">
        <v>68</v>
      </c>
      <c r="F753" s="1">
        <v>150000</v>
      </c>
      <c r="G753" s="1">
        <v>1100</v>
      </c>
      <c r="H753" s="1">
        <v>965</v>
      </c>
      <c r="I753" s="1">
        <v>135</v>
      </c>
      <c r="J753" s="2">
        <v>0.12272727272727273</v>
      </c>
      <c r="K753" s="3">
        <f t="shared" si="52"/>
        <v>155.44041450777203</v>
      </c>
      <c r="L753" s="4">
        <v>129</v>
      </c>
      <c r="M753" s="1">
        <f t="shared" si="53"/>
        <v>124485</v>
      </c>
      <c r="N753" s="1">
        <f>IF(Resorts_World[[#This Row],[Overlay]]="Yes",Resorts_World[[#This Row],[Guarantee]],Resorts_World[[#This Row],[Prize Pool Collected]])</f>
        <v>150000</v>
      </c>
      <c r="O753" s="1">
        <f t="shared" si="54"/>
        <v>17415</v>
      </c>
      <c r="P753" s="1">
        <f>IF(Resorts_World[[#This Row],[Overlay]]="Yes",Resorts_World[[#This Row],[Guarantee]]-Resorts_World[[#This Row],[Prize Pool Collected]],0)</f>
        <v>25515</v>
      </c>
      <c r="Q753" t="str">
        <f t="shared" si="55"/>
        <v>Yes</v>
      </c>
    </row>
    <row r="754" spans="1:17" x14ac:dyDescent="0.25">
      <c r="A754" s="5">
        <v>45445</v>
      </c>
      <c r="B754" t="s">
        <v>174</v>
      </c>
      <c r="C754" t="s">
        <v>175</v>
      </c>
      <c r="D754" t="s">
        <v>184</v>
      </c>
      <c r="E754" t="s">
        <v>184</v>
      </c>
      <c r="F754" s="1">
        <v>75000</v>
      </c>
      <c r="G754" s="1">
        <v>800</v>
      </c>
      <c r="H754" s="1">
        <v>703</v>
      </c>
      <c r="I754" s="1">
        <v>97</v>
      </c>
      <c r="J754" s="2">
        <v>0.12125</v>
      </c>
      <c r="K754" s="3">
        <f t="shared" si="52"/>
        <v>106.68563300142247</v>
      </c>
      <c r="L754" s="4">
        <v>238</v>
      </c>
      <c r="M754" s="1">
        <f t="shared" si="53"/>
        <v>167314</v>
      </c>
      <c r="N754" s="1">
        <f>IF(Resorts_World[[#This Row],[Overlay]]="Yes",Resorts_World[[#This Row],[Guarantee]],Resorts_World[[#This Row],[Prize Pool Collected]])</f>
        <v>167314</v>
      </c>
      <c r="O754" s="1">
        <f t="shared" si="54"/>
        <v>23086</v>
      </c>
      <c r="P754" s="1">
        <f>IF(Resorts_World[[#This Row],[Overlay]]="Yes",Resorts_World[[#This Row],[Guarantee]]-Resorts_World[[#This Row],[Prize Pool Collected]],0)</f>
        <v>0</v>
      </c>
      <c r="Q754" t="str">
        <f t="shared" si="55"/>
        <v>No</v>
      </c>
    </row>
    <row r="755" spans="1:17" x14ac:dyDescent="0.25">
      <c r="A755" s="5">
        <v>45445</v>
      </c>
      <c r="B755" t="s">
        <v>174</v>
      </c>
      <c r="C755" t="s">
        <v>175</v>
      </c>
      <c r="D755" t="s">
        <v>20</v>
      </c>
      <c r="E755" t="s">
        <v>20</v>
      </c>
      <c r="F755" s="1">
        <v>150000</v>
      </c>
      <c r="G755" s="1">
        <v>1100</v>
      </c>
      <c r="H755" s="1">
        <v>965</v>
      </c>
      <c r="I755" s="1">
        <v>135</v>
      </c>
      <c r="J755" s="2">
        <v>0.12272727272727273</v>
      </c>
      <c r="K755" s="3">
        <f t="shared" si="52"/>
        <v>155.44041450777203</v>
      </c>
      <c r="L755" s="4">
        <v>151</v>
      </c>
      <c r="M755" s="1">
        <f t="shared" si="53"/>
        <v>145715</v>
      </c>
      <c r="N755" s="1">
        <f>IF(Resorts_World[[#This Row],[Overlay]]="Yes",Resorts_World[[#This Row],[Guarantee]],Resorts_World[[#This Row],[Prize Pool Collected]])</f>
        <v>150000</v>
      </c>
      <c r="O755" s="1">
        <f t="shared" si="54"/>
        <v>20385</v>
      </c>
      <c r="P755" s="1">
        <f>IF(Resorts_World[[#This Row],[Overlay]]="Yes",Resorts_World[[#This Row],[Guarantee]]-Resorts_World[[#This Row],[Prize Pool Collected]],0)</f>
        <v>4285</v>
      </c>
      <c r="Q755" t="str">
        <f t="shared" si="55"/>
        <v>Yes</v>
      </c>
    </row>
    <row r="756" spans="1:17" x14ac:dyDescent="0.25">
      <c r="A756" s="5">
        <v>45446</v>
      </c>
      <c r="B756" t="s">
        <v>174</v>
      </c>
      <c r="C756" t="s">
        <v>175</v>
      </c>
      <c r="D756" t="s">
        <v>179</v>
      </c>
      <c r="E756" t="s">
        <v>180</v>
      </c>
      <c r="F756" s="12">
        <v>750000</v>
      </c>
      <c r="G756" s="12">
        <v>1600</v>
      </c>
      <c r="H756" s="12">
        <v>1425</v>
      </c>
      <c r="I756" s="12">
        <v>175</v>
      </c>
      <c r="J756" s="2">
        <v>0.109375</v>
      </c>
      <c r="K756" s="3">
        <f t="shared" si="52"/>
        <v>526.31578947368416</v>
      </c>
      <c r="L756" s="4">
        <v>696</v>
      </c>
      <c r="M756" s="1">
        <f t="shared" si="53"/>
        <v>991800</v>
      </c>
      <c r="N756" s="1">
        <f>IF(Resorts_World[[#This Row],[Overlay]]="Yes",Resorts_World[[#This Row],[Guarantee]],Resorts_World[[#This Row],[Prize Pool Collected]])</f>
        <v>991800</v>
      </c>
      <c r="O756" s="1">
        <f t="shared" si="54"/>
        <v>121800</v>
      </c>
      <c r="P756" s="1">
        <f>IF(Resorts_World[[#This Row],[Overlay]]="Yes",Resorts_World[[#This Row],[Guarantee]]-Resorts_World[[#This Row],[Prize Pool Collected]],0)</f>
        <v>0</v>
      </c>
      <c r="Q756" t="str">
        <f t="shared" si="55"/>
        <v>No</v>
      </c>
    </row>
    <row r="757" spans="1:17" x14ac:dyDescent="0.25">
      <c r="A757" s="5">
        <v>45448</v>
      </c>
      <c r="B757" t="s">
        <v>174</v>
      </c>
      <c r="C757" t="s">
        <v>175</v>
      </c>
      <c r="D757" t="s">
        <v>20</v>
      </c>
      <c r="E757" t="s">
        <v>20</v>
      </c>
      <c r="F757" s="1">
        <v>100000</v>
      </c>
      <c r="G757" s="1">
        <v>800</v>
      </c>
      <c r="H757" s="1">
        <v>700</v>
      </c>
      <c r="I757" s="1">
        <v>100</v>
      </c>
      <c r="J757" s="2">
        <v>0.125</v>
      </c>
      <c r="K757" s="3">
        <f t="shared" si="52"/>
        <v>142.85714285714286</v>
      </c>
      <c r="L757" s="4">
        <v>183</v>
      </c>
      <c r="M757" s="1">
        <f t="shared" si="53"/>
        <v>128100</v>
      </c>
      <c r="N757" s="1">
        <f>IF(Resorts_World[[#This Row],[Overlay]]="Yes",Resorts_World[[#This Row],[Guarantee]],Resorts_World[[#This Row],[Prize Pool Collected]])</f>
        <v>128100</v>
      </c>
      <c r="O757" s="1">
        <f t="shared" si="54"/>
        <v>18300</v>
      </c>
      <c r="P757" s="1">
        <f>IF(Resorts_World[[#This Row],[Overlay]]="Yes",Resorts_World[[#This Row],[Guarantee]]-Resorts_World[[#This Row],[Prize Pool Collected]],0)</f>
        <v>0</v>
      </c>
      <c r="Q757" t="str">
        <f t="shared" si="55"/>
        <v>No</v>
      </c>
    </row>
    <row r="758" spans="1:17" x14ac:dyDescent="0.25">
      <c r="A758" s="5">
        <v>45449</v>
      </c>
      <c r="B758" t="s">
        <v>174</v>
      </c>
      <c r="C758" t="s">
        <v>175</v>
      </c>
      <c r="D758" t="s">
        <v>185</v>
      </c>
      <c r="E758" t="s">
        <v>66</v>
      </c>
      <c r="F758" s="1">
        <v>150000</v>
      </c>
      <c r="G758" s="1">
        <v>1100</v>
      </c>
      <c r="H758" s="1">
        <v>970</v>
      </c>
      <c r="I758" s="1">
        <v>130</v>
      </c>
      <c r="J758" s="2">
        <v>0.11818181818181818</v>
      </c>
      <c r="K758" s="3">
        <f t="shared" si="52"/>
        <v>154.63917525773195</v>
      </c>
      <c r="L758" s="4">
        <v>358</v>
      </c>
      <c r="M758" s="1">
        <f t="shared" si="53"/>
        <v>347260</v>
      </c>
      <c r="N758" s="1">
        <f>IF(Resorts_World[[#This Row],[Overlay]]="Yes",Resorts_World[[#This Row],[Guarantee]],Resorts_World[[#This Row],[Prize Pool Collected]])</f>
        <v>347260</v>
      </c>
      <c r="O758" s="1">
        <f t="shared" si="54"/>
        <v>46540</v>
      </c>
      <c r="P758" s="1">
        <f>IF(Resorts_World[[#This Row],[Overlay]]="Yes",Resorts_World[[#This Row],[Guarantee]]-Resorts_World[[#This Row],[Prize Pool Collected]],0)</f>
        <v>0</v>
      </c>
      <c r="Q758" t="str">
        <f t="shared" si="55"/>
        <v>No</v>
      </c>
    </row>
    <row r="759" spans="1:17" x14ac:dyDescent="0.25">
      <c r="A759" s="5">
        <v>45450</v>
      </c>
      <c r="B759" t="s">
        <v>174</v>
      </c>
      <c r="C759" t="s">
        <v>175</v>
      </c>
      <c r="D759" t="s">
        <v>55</v>
      </c>
      <c r="E759" t="s">
        <v>24</v>
      </c>
      <c r="F759" s="1">
        <v>750000</v>
      </c>
      <c r="G759" s="1">
        <v>1600</v>
      </c>
      <c r="H759" s="1">
        <v>1420</v>
      </c>
      <c r="I759" s="1">
        <v>180</v>
      </c>
      <c r="J759" s="2">
        <v>0.1125</v>
      </c>
      <c r="K759" s="3">
        <f t="shared" si="52"/>
        <v>528.16901408450701</v>
      </c>
      <c r="L759" s="4">
        <v>577</v>
      </c>
      <c r="M759" s="1">
        <f t="shared" si="53"/>
        <v>819340</v>
      </c>
      <c r="N759" s="1">
        <f>IF(Resorts_World[[#This Row],[Overlay]]="Yes",Resorts_World[[#This Row],[Guarantee]],Resorts_World[[#This Row],[Prize Pool Collected]])</f>
        <v>819340</v>
      </c>
      <c r="O759" s="1">
        <f t="shared" si="54"/>
        <v>103860</v>
      </c>
      <c r="P759" s="1">
        <f>IF(Resorts_World[[#This Row],[Overlay]]="Yes",Resorts_World[[#This Row],[Guarantee]]-Resorts_World[[#This Row],[Prize Pool Collected]],0)</f>
        <v>0</v>
      </c>
      <c r="Q759" t="str">
        <f t="shared" si="55"/>
        <v>No</v>
      </c>
    </row>
    <row r="760" spans="1:17" x14ac:dyDescent="0.25">
      <c r="A760" s="5">
        <v>45452</v>
      </c>
      <c r="B760" t="s">
        <v>174</v>
      </c>
      <c r="C760" t="s">
        <v>175</v>
      </c>
      <c r="D760" t="s">
        <v>20</v>
      </c>
      <c r="E760" t="s">
        <v>20</v>
      </c>
      <c r="F760" s="1">
        <v>100000</v>
      </c>
      <c r="G760" s="1">
        <v>800</v>
      </c>
      <c r="H760" s="1">
        <v>700</v>
      </c>
      <c r="I760" s="1">
        <v>100</v>
      </c>
      <c r="J760" s="2">
        <v>0.125</v>
      </c>
      <c r="K760" s="3">
        <f t="shared" si="52"/>
        <v>142.85714285714286</v>
      </c>
      <c r="L760" s="4">
        <v>251</v>
      </c>
      <c r="M760" s="1">
        <f t="shared" si="53"/>
        <v>175700</v>
      </c>
      <c r="N760" s="1">
        <f>IF(Resorts_World[[#This Row],[Overlay]]="Yes",Resorts_World[[#This Row],[Guarantee]],Resorts_World[[#This Row],[Prize Pool Collected]])</f>
        <v>175700</v>
      </c>
      <c r="O760" s="1">
        <f t="shared" si="54"/>
        <v>25100</v>
      </c>
      <c r="P760" s="1">
        <f>IF(Resorts_World[[#This Row],[Overlay]]="Yes",Resorts_World[[#This Row],[Guarantee]]-Resorts_World[[#This Row],[Prize Pool Collected]],0)</f>
        <v>0</v>
      </c>
      <c r="Q760" t="str">
        <f t="shared" si="55"/>
        <v>No</v>
      </c>
    </row>
    <row r="761" spans="1:17" x14ac:dyDescent="0.25">
      <c r="A761" s="5">
        <v>45453</v>
      </c>
      <c r="B761" t="s">
        <v>174</v>
      </c>
      <c r="C761" t="s">
        <v>175</v>
      </c>
      <c r="D761" t="s">
        <v>183</v>
      </c>
      <c r="E761" t="s">
        <v>68</v>
      </c>
      <c r="F761" s="1">
        <v>100000</v>
      </c>
      <c r="G761" s="1">
        <v>800</v>
      </c>
      <c r="H761" s="1">
        <v>700</v>
      </c>
      <c r="I761" s="1">
        <v>100</v>
      </c>
      <c r="J761" s="2">
        <v>0.125</v>
      </c>
      <c r="K761" s="3">
        <f t="shared" si="52"/>
        <v>142.85714285714286</v>
      </c>
      <c r="L761" s="4">
        <v>430</v>
      </c>
      <c r="M761" s="1">
        <f t="shared" si="53"/>
        <v>301000</v>
      </c>
      <c r="N761" s="1">
        <f>IF(Resorts_World[[#This Row],[Overlay]]="Yes",Resorts_World[[#This Row],[Guarantee]],Resorts_World[[#This Row],[Prize Pool Collected]])</f>
        <v>301000</v>
      </c>
      <c r="O761" s="1">
        <f t="shared" si="54"/>
        <v>43000</v>
      </c>
      <c r="P761" s="1">
        <f>IF(Resorts_World[[#This Row],[Overlay]]="Yes",Resorts_World[[#This Row],[Guarantee]]-Resorts_World[[#This Row],[Prize Pool Collected]],0)</f>
        <v>0</v>
      </c>
      <c r="Q761" t="str">
        <f t="shared" si="55"/>
        <v>No</v>
      </c>
    </row>
    <row r="762" spans="1:17" x14ac:dyDescent="0.25">
      <c r="A762" s="5">
        <v>45454</v>
      </c>
      <c r="B762" t="s">
        <v>174</v>
      </c>
      <c r="C762" t="s">
        <v>175</v>
      </c>
      <c r="D762" t="s">
        <v>55</v>
      </c>
      <c r="E762" t="s">
        <v>24</v>
      </c>
      <c r="F762" s="1">
        <v>500000</v>
      </c>
      <c r="G762" s="1">
        <v>1100</v>
      </c>
      <c r="H762" s="1">
        <v>960</v>
      </c>
      <c r="I762" s="1">
        <v>140</v>
      </c>
      <c r="J762" s="2">
        <v>0.127</v>
      </c>
      <c r="K762" s="3">
        <f t="shared" si="52"/>
        <v>520.83333333333337</v>
      </c>
      <c r="L762" s="4">
        <v>605</v>
      </c>
      <c r="M762" s="1">
        <f t="shared" si="53"/>
        <v>580800</v>
      </c>
      <c r="N762" s="1">
        <f>IF(Resorts_World[[#This Row],[Overlay]]="Yes",Resorts_World[[#This Row],[Guarantee]],Resorts_World[[#This Row],[Prize Pool Collected]])</f>
        <v>580800</v>
      </c>
      <c r="O762" s="1">
        <f t="shared" si="54"/>
        <v>84700</v>
      </c>
      <c r="P762" s="1">
        <f>IF(Resorts_World[[#This Row],[Overlay]]="Yes",Resorts_World[[#This Row],[Guarantee]]-Resorts_World[[#This Row],[Prize Pool Collected]],0)</f>
        <v>0</v>
      </c>
      <c r="Q762" t="str">
        <f t="shared" si="55"/>
        <v>No</v>
      </c>
    </row>
    <row r="763" spans="1:17" x14ac:dyDescent="0.25">
      <c r="A763" s="5">
        <v>45456</v>
      </c>
      <c r="B763" t="s">
        <v>174</v>
      </c>
      <c r="C763" t="s">
        <v>175</v>
      </c>
      <c r="D763" t="s">
        <v>183</v>
      </c>
      <c r="E763" t="s">
        <v>68</v>
      </c>
      <c r="F763" s="1">
        <v>100000</v>
      </c>
      <c r="G763" s="1">
        <v>800</v>
      </c>
      <c r="H763" s="1">
        <v>700</v>
      </c>
      <c r="I763" s="1">
        <v>100</v>
      </c>
      <c r="J763" s="2">
        <v>0.125</v>
      </c>
      <c r="K763" s="3">
        <f t="shared" si="52"/>
        <v>142.85714285714286</v>
      </c>
      <c r="L763" s="4">
        <v>171</v>
      </c>
      <c r="M763" s="1">
        <f t="shared" si="53"/>
        <v>119700</v>
      </c>
      <c r="N763" s="1">
        <f>IF(Resorts_World[[#This Row],[Overlay]]="Yes",Resorts_World[[#This Row],[Guarantee]],Resorts_World[[#This Row],[Prize Pool Collected]])</f>
        <v>119700</v>
      </c>
      <c r="O763" s="1">
        <f t="shared" si="54"/>
        <v>17100</v>
      </c>
      <c r="P763" s="1">
        <f>IF(Resorts_World[[#This Row],[Overlay]]="Yes",Resorts_World[[#This Row],[Guarantee]]-Resorts_World[[#This Row],[Prize Pool Collected]],0)</f>
        <v>0</v>
      </c>
      <c r="Q763" t="str">
        <f t="shared" si="55"/>
        <v>No</v>
      </c>
    </row>
    <row r="764" spans="1:17" x14ac:dyDescent="0.25">
      <c r="A764" s="5">
        <v>45457</v>
      </c>
      <c r="B764" t="s">
        <v>174</v>
      </c>
      <c r="C764" t="s">
        <v>175</v>
      </c>
      <c r="D764" t="s">
        <v>184</v>
      </c>
      <c r="E764" t="s">
        <v>184</v>
      </c>
      <c r="F764" s="1">
        <v>250000</v>
      </c>
      <c r="G764" s="1">
        <v>1600</v>
      </c>
      <c r="H764" s="1">
        <v>1430</v>
      </c>
      <c r="I764" s="1">
        <v>170</v>
      </c>
      <c r="J764" s="2">
        <v>0.106</v>
      </c>
      <c r="K764" s="3">
        <f t="shared" si="52"/>
        <v>174.82517482517483</v>
      </c>
      <c r="L764" s="4">
        <v>303</v>
      </c>
      <c r="M764" s="1">
        <f t="shared" si="53"/>
        <v>433290</v>
      </c>
      <c r="N764" s="1">
        <f>IF(Resorts_World[[#This Row],[Overlay]]="Yes",Resorts_World[[#This Row],[Guarantee]],Resorts_World[[#This Row],[Prize Pool Collected]])</f>
        <v>433290</v>
      </c>
      <c r="O764" s="1">
        <f t="shared" si="54"/>
        <v>51510</v>
      </c>
      <c r="P764" s="1">
        <f>IF(Resorts_World[[#This Row],[Overlay]]="Yes",Resorts_World[[#This Row],[Guarantee]]-Resorts_World[[#This Row],[Prize Pool Collected]],0)</f>
        <v>0</v>
      </c>
      <c r="Q764" t="str">
        <f t="shared" si="55"/>
        <v>No</v>
      </c>
    </row>
    <row r="765" spans="1:17" x14ac:dyDescent="0.25">
      <c r="A765" s="5">
        <v>45458</v>
      </c>
      <c r="B765" t="s">
        <v>174</v>
      </c>
      <c r="C765" t="s">
        <v>175</v>
      </c>
      <c r="D765" t="s">
        <v>20</v>
      </c>
      <c r="E765" t="s">
        <v>20</v>
      </c>
      <c r="F765" s="1">
        <v>100000</v>
      </c>
      <c r="G765" s="1">
        <v>800</v>
      </c>
      <c r="H765" s="1">
        <v>700</v>
      </c>
      <c r="I765" s="1">
        <v>100</v>
      </c>
      <c r="J765" s="2">
        <v>0.125</v>
      </c>
      <c r="K765" s="3">
        <f t="shared" si="52"/>
        <v>142.85714285714286</v>
      </c>
      <c r="L765" s="4">
        <v>344</v>
      </c>
      <c r="M765" s="1">
        <f t="shared" si="53"/>
        <v>240800</v>
      </c>
      <c r="N765" s="1">
        <f>IF(Resorts_World[[#This Row],[Overlay]]="Yes",Resorts_World[[#This Row],[Guarantee]],Resorts_World[[#This Row],[Prize Pool Collected]])</f>
        <v>240800</v>
      </c>
      <c r="O765" s="1">
        <f t="shared" si="54"/>
        <v>34400</v>
      </c>
      <c r="P765" s="1">
        <f>IF(Resorts_World[[#This Row],[Overlay]]="Yes",Resorts_World[[#This Row],[Guarantee]]-Resorts_World[[#This Row],[Prize Pool Collected]],0)</f>
        <v>0</v>
      </c>
      <c r="Q765" t="str">
        <f t="shared" si="55"/>
        <v>No</v>
      </c>
    </row>
    <row r="766" spans="1:17" x14ac:dyDescent="0.25">
      <c r="A766" s="5">
        <v>45459</v>
      </c>
      <c r="B766" t="s">
        <v>174</v>
      </c>
      <c r="C766" t="s">
        <v>175</v>
      </c>
      <c r="D766" t="s">
        <v>183</v>
      </c>
      <c r="E766" t="s">
        <v>68</v>
      </c>
      <c r="F766" s="1">
        <v>150000</v>
      </c>
      <c r="G766" s="1">
        <v>1100</v>
      </c>
      <c r="H766" s="1">
        <v>965</v>
      </c>
      <c r="I766" s="1">
        <v>135</v>
      </c>
      <c r="J766" s="2">
        <v>0.123</v>
      </c>
      <c r="K766" s="3">
        <f t="shared" si="52"/>
        <v>155.44041450777203</v>
      </c>
      <c r="L766" s="4">
        <v>219</v>
      </c>
      <c r="M766" s="1">
        <f t="shared" si="53"/>
        <v>211335</v>
      </c>
      <c r="N766" s="1">
        <f>IF(Resorts_World[[#This Row],[Overlay]]="Yes",Resorts_World[[#This Row],[Guarantee]],Resorts_World[[#This Row],[Prize Pool Collected]])</f>
        <v>211335</v>
      </c>
      <c r="O766" s="1">
        <f t="shared" si="54"/>
        <v>29565</v>
      </c>
      <c r="P766" s="1">
        <f>IF(Resorts_World[[#This Row],[Overlay]]="Yes",Resorts_World[[#This Row],[Guarantee]]-Resorts_World[[#This Row],[Prize Pool Collected]],0)</f>
        <v>0</v>
      </c>
      <c r="Q766" t="str">
        <f t="shared" si="55"/>
        <v>No</v>
      </c>
    </row>
    <row r="767" spans="1:17" x14ac:dyDescent="0.25">
      <c r="A767" s="5">
        <v>45460</v>
      </c>
      <c r="B767" t="s">
        <v>174</v>
      </c>
      <c r="C767" t="s">
        <v>175</v>
      </c>
      <c r="D767" t="s">
        <v>35</v>
      </c>
      <c r="E767" t="s">
        <v>35</v>
      </c>
      <c r="F767" s="1">
        <v>150000</v>
      </c>
      <c r="G767" s="1">
        <v>1100</v>
      </c>
      <c r="H767" s="1">
        <v>965</v>
      </c>
      <c r="I767" s="1">
        <v>135</v>
      </c>
      <c r="J767" s="2">
        <v>0.123</v>
      </c>
      <c r="K767" s="3">
        <f t="shared" si="52"/>
        <v>155.44041450777203</v>
      </c>
      <c r="L767" s="4">
        <v>506</v>
      </c>
      <c r="M767" s="1">
        <f t="shared" si="53"/>
        <v>488290</v>
      </c>
      <c r="N767" s="1">
        <f>IF(Resorts_World[[#This Row],[Overlay]]="Yes",Resorts_World[[#This Row],[Guarantee]],Resorts_World[[#This Row],[Prize Pool Collected]])</f>
        <v>488290</v>
      </c>
      <c r="O767" s="1">
        <f t="shared" si="54"/>
        <v>68310</v>
      </c>
      <c r="P767" s="1">
        <f>IF(Resorts_World[[#This Row],[Overlay]]="Yes",Resorts_World[[#This Row],[Guarantee]]-Resorts_World[[#This Row],[Prize Pool Collected]],0)</f>
        <v>0</v>
      </c>
      <c r="Q767" t="str">
        <f t="shared" si="55"/>
        <v>No</v>
      </c>
    </row>
    <row r="768" spans="1:17" x14ac:dyDescent="0.25">
      <c r="A768" s="5">
        <v>45461</v>
      </c>
      <c r="B768" t="s">
        <v>174</v>
      </c>
      <c r="C768" t="s">
        <v>175</v>
      </c>
      <c r="D768" t="s">
        <v>186</v>
      </c>
      <c r="E768" t="s">
        <v>68</v>
      </c>
      <c r="F768" s="1">
        <v>300000</v>
      </c>
      <c r="G768" s="1">
        <v>1600</v>
      </c>
      <c r="H768" s="1">
        <v>1425</v>
      </c>
      <c r="I768" s="1">
        <v>175</v>
      </c>
      <c r="J768" s="2">
        <v>0.109</v>
      </c>
      <c r="K768" s="3">
        <f t="shared" si="52"/>
        <v>210.52631578947367</v>
      </c>
      <c r="L768" s="4">
        <v>399</v>
      </c>
      <c r="M768" s="1">
        <f t="shared" si="53"/>
        <v>568575</v>
      </c>
      <c r="N768" s="1">
        <f>IF(Resorts_World[[#This Row],[Overlay]]="Yes",Resorts_World[[#This Row],[Guarantee]],Resorts_World[[#This Row],[Prize Pool Collected]])</f>
        <v>568575</v>
      </c>
      <c r="O768" s="1">
        <f t="shared" si="54"/>
        <v>69825</v>
      </c>
      <c r="P768" s="1">
        <f>IF(Resorts_World[[#This Row],[Overlay]]="Yes",Resorts_World[[#This Row],[Guarantee]]-Resorts_World[[#This Row],[Prize Pool Collected]],0)</f>
        <v>0</v>
      </c>
      <c r="Q768" t="str">
        <f t="shared" si="55"/>
        <v>No</v>
      </c>
    </row>
    <row r="769" spans="1:17" x14ac:dyDescent="0.25">
      <c r="A769" s="5">
        <v>45462</v>
      </c>
      <c r="B769" t="s">
        <v>174</v>
      </c>
      <c r="C769" t="s">
        <v>175</v>
      </c>
      <c r="D769" t="s">
        <v>20</v>
      </c>
      <c r="E769" t="s">
        <v>20</v>
      </c>
      <c r="F769" s="1">
        <v>150000</v>
      </c>
      <c r="G769" s="1">
        <v>1100</v>
      </c>
      <c r="H769" s="1">
        <v>965</v>
      </c>
      <c r="I769" s="1">
        <v>135</v>
      </c>
      <c r="J769" s="2">
        <v>0.123</v>
      </c>
      <c r="K769" s="3">
        <f t="shared" si="52"/>
        <v>155.44041450777203</v>
      </c>
      <c r="L769" s="4">
        <v>477</v>
      </c>
      <c r="M769" s="1">
        <f t="shared" si="53"/>
        <v>460305</v>
      </c>
      <c r="N769" s="1">
        <f>IF(Resorts_World[[#This Row],[Overlay]]="Yes",Resorts_World[[#This Row],[Guarantee]],Resorts_World[[#This Row],[Prize Pool Collected]])</f>
        <v>460305</v>
      </c>
      <c r="O769" s="1">
        <f t="shared" si="54"/>
        <v>64395</v>
      </c>
      <c r="P769" s="1">
        <f>IF(Resorts_World[[#This Row],[Overlay]]="Yes",Resorts_World[[#This Row],[Guarantee]]-Resorts_World[[#This Row],[Prize Pool Collected]],0)</f>
        <v>0</v>
      </c>
      <c r="Q769" t="str">
        <f t="shared" si="55"/>
        <v>No</v>
      </c>
    </row>
    <row r="770" spans="1:17" x14ac:dyDescent="0.25">
      <c r="A770" s="5">
        <v>45463</v>
      </c>
      <c r="B770" t="s">
        <v>174</v>
      </c>
      <c r="C770" t="s">
        <v>175</v>
      </c>
      <c r="D770" t="s">
        <v>187</v>
      </c>
      <c r="E770" t="s">
        <v>188</v>
      </c>
      <c r="F770" s="1">
        <v>1000000</v>
      </c>
      <c r="G770" s="1">
        <v>1600</v>
      </c>
      <c r="H770" s="1">
        <v>1420</v>
      </c>
      <c r="I770" s="1">
        <v>180</v>
      </c>
      <c r="J770" s="2">
        <v>0.113</v>
      </c>
      <c r="K770" s="3">
        <f t="shared" si="52"/>
        <v>704.22535211267609</v>
      </c>
      <c r="L770" s="4">
        <v>1263</v>
      </c>
      <c r="M770" s="1">
        <f t="shared" si="53"/>
        <v>1793460</v>
      </c>
      <c r="N770" s="1">
        <f>IF(Resorts_World[[#This Row],[Overlay]]="Yes",Resorts_World[[#This Row],[Guarantee]],Resorts_World[[#This Row],[Prize Pool Collected]])</f>
        <v>1793460</v>
      </c>
      <c r="O770" s="1">
        <f t="shared" si="54"/>
        <v>227340</v>
      </c>
      <c r="P770" s="1">
        <f>IF(Resorts_World[[#This Row],[Overlay]]="Yes",Resorts_World[[#This Row],[Guarantee]]-Resorts_World[[#This Row],[Prize Pool Collected]],0)</f>
        <v>0</v>
      </c>
      <c r="Q770" t="str">
        <f t="shared" si="55"/>
        <v>No</v>
      </c>
    </row>
    <row r="771" spans="1:17" x14ac:dyDescent="0.25">
      <c r="A771" s="5">
        <v>45463</v>
      </c>
      <c r="B771" t="s">
        <v>174</v>
      </c>
      <c r="C771" t="s">
        <v>175</v>
      </c>
      <c r="D771" t="s">
        <v>66</v>
      </c>
      <c r="E771" t="s">
        <v>66</v>
      </c>
      <c r="F771" s="1">
        <v>200000</v>
      </c>
      <c r="G771" s="1">
        <v>1600</v>
      </c>
      <c r="H771" s="1">
        <v>1430</v>
      </c>
      <c r="I771" s="1">
        <v>170</v>
      </c>
      <c r="J771" s="2">
        <v>0.106</v>
      </c>
      <c r="K771" s="3">
        <f t="shared" si="52"/>
        <v>139.86013986013987</v>
      </c>
      <c r="L771" s="4">
        <v>279</v>
      </c>
      <c r="M771" s="1">
        <f t="shared" si="53"/>
        <v>398970</v>
      </c>
      <c r="N771" s="1">
        <f>IF(Resorts_World[[#This Row],[Overlay]]="Yes",Resorts_World[[#This Row],[Guarantee]],Resorts_World[[#This Row],[Prize Pool Collected]])</f>
        <v>398970</v>
      </c>
      <c r="O771" s="1">
        <f t="shared" si="54"/>
        <v>47430</v>
      </c>
      <c r="P771" s="1">
        <f>IF(Resorts_World[[#This Row],[Overlay]]="Yes",Resorts_World[[#This Row],[Guarantee]]-Resorts_World[[#This Row],[Prize Pool Collected]],0)</f>
        <v>0</v>
      </c>
      <c r="Q771" t="str">
        <f t="shared" si="55"/>
        <v>No</v>
      </c>
    </row>
    <row r="772" spans="1:17" x14ac:dyDescent="0.25">
      <c r="A772" s="5">
        <v>45466</v>
      </c>
      <c r="B772" t="s">
        <v>174</v>
      </c>
      <c r="C772" t="s">
        <v>175</v>
      </c>
      <c r="D772" t="s">
        <v>33</v>
      </c>
      <c r="E772" t="s">
        <v>34</v>
      </c>
      <c r="F772" s="1">
        <v>100000</v>
      </c>
      <c r="G772" s="1">
        <v>1100</v>
      </c>
      <c r="H772" s="1">
        <v>970</v>
      </c>
      <c r="I772" s="1">
        <v>130</v>
      </c>
      <c r="J772" s="2">
        <v>0.11799999999999999</v>
      </c>
      <c r="K772" s="3">
        <f t="shared" si="52"/>
        <v>103.09278350515464</v>
      </c>
      <c r="L772" s="4">
        <v>179</v>
      </c>
      <c r="M772" s="1">
        <f t="shared" si="53"/>
        <v>173630</v>
      </c>
      <c r="N772" s="1">
        <f>IF(Resorts_World[[#This Row],[Overlay]]="Yes",Resorts_World[[#This Row],[Guarantee]],Resorts_World[[#This Row],[Prize Pool Collected]])</f>
        <v>173630</v>
      </c>
      <c r="O772" s="1">
        <f t="shared" si="54"/>
        <v>23270</v>
      </c>
      <c r="P772" s="1">
        <f>IF(Resorts_World[[#This Row],[Overlay]]="Yes",Resorts_World[[#This Row],[Guarantee]]-Resorts_World[[#This Row],[Prize Pool Collected]],0)</f>
        <v>0</v>
      </c>
      <c r="Q772" t="str">
        <f t="shared" si="55"/>
        <v>No</v>
      </c>
    </row>
    <row r="773" spans="1:17" x14ac:dyDescent="0.25">
      <c r="A773" s="5">
        <v>45467</v>
      </c>
      <c r="B773" t="s">
        <v>174</v>
      </c>
      <c r="C773" t="s">
        <v>175</v>
      </c>
      <c r="D773" t="s">
        <v>20</v>
      </c>
      <c r="E773" t="s">
        <v>20</v>
      </c>
      <c r="F773" s="1">
        <v>150000</v>
      </c>
      <c r="G773" s="1">
        <v>1100</v>
      </c>
      <c r="H773" s="1">
        <v>965</v>
      </c>
      <c r="I773" s="1">
        <v>135</v>
      </c>
      <c r="J773" s="2">
        <v>0.123</v>
      </c>
      <c r="K773" s="3">
        <f t="shared" si="52"/>
        <v>155.44041450777203</v>
      </c>
      <c r="L773" s="4">
        <v>282</v>
      </c>
      <c r="M773" s="1">
        <f t="shared" si="53"/>
        <v>272130</v>
      </c>
      <c r="N773" s="1">
        <f>IF(Resorts_World[[#This Row],[Overlay]]="Yes",Resorts_World[[#This Row],[Guarantee]],Resorts_World[[#This Row],[Prize Pool Collected]])</f>
        <v>272130</v>
      </c>
      <c r="O773" s="1">
        <f t="shared" si="54"/>
        <v>38070</v>
      </c>
      <c r="P773" s="1">
        <f>IF(Resorts_World[[#This Row],[Overlay]]="Yes",Resorts_World[[#This Row],[Guarantee]]-Resorts_World[[#This Row],[Prize Pool Collected]],0)</f>
        <v>0</v>
      </c>
      <c r="Q773" t="str">
        <f t="shared" si="55"/>
        <v>No</v>
      </c>
    </row>
    <row r="774" spans="1:17" x14ac:dyDescent="0.25">
      <c r="A774" s="5">
        <v>45468</v>
      </c>
      <c r="B774" t="s">
        <v>174</v>
      </c>
      <c r="C774" t="s">
        <v>175</v>
      </c>
      <c r="D774" t="s">
        <v>189</v>
      </c>
      <c r="E774" t="s">
        <v>26</v>
      </c>
      <c r="F774" s="1">
        <v>50000</v>
      </c>
      <c r="G774" s="1">
        <v>600</v>
      </c>
      <c r="H774" s="1">
        <v>505</v>
      </c>
      <c r="I774" s="1">
        <v>95</v>
      </c>
      <c r="J774" s="2">
        <v>0.158</v>
      </c>
      <c r="K774" s="3">
        <f t="shared" si="52"/>
        <v>99.009900990099013</v>
      </c>
      <c r="L774" s="4">
        <v>296</v>
      </c>
      <c r="M774" s="1">
        <f t="shared" si="53"/>
        <v>149480</v>
      </c>
      <c r="N774" s="1">
        <f>IF(Resorts_World[[#This Row],[Overlay]]="Yes",Resorts_World[[#This Row],[Guarantee]],Resorts_World[[#This Row],[Prize Pool Collected]])</f>
        <v>149480</v>
      </c>
      <c r="O774" s="1">
        <f t="shared" si="54"/>
        <v>28120</v>
      </c>
      <c r="P774" s="1">
        <f>IF(Resorts_World[[#This Row],[Overlay]]="Yes",Resorts_World[[#This Row],[Guarantee]]-Resorts_World[[#This Row],[Prize Pool Collected]],0)</f>
        <v>0</v>
      </c>
      <c r="Q774" t="str">
        <f t="shared" si="55"/>
        <v>No</v>
      </c>
    </row>
    <row r="775" spans="1:17" x14ac:dyDescent="0.25">
      <c r="A775" s="5">
        <v>45469</v>
      </c>
      <c r="B775" t="s">
        <v>174</v>
      </c>
      <c r="C775" t="s">
        <v>175</v>
      </c>
      <c r="D775" t="s">
        <v>185</v>
      </c>
      <c r="E775" t="s">
        <v>66</v>
      </c>
      <c r="F775" s="1">
        <v>75000</v>
      </c>
      <c r="G775" s="1">
        <v>800</v>
      </c>
      <c r="H775" s="1">
        <v>700</v>
      </c>
      <c r="I775" s="1">
        <v>100</v>
      </c>
      <c r="J775" s="2">
        <v>0.125</v>
      </c>
      <c r="K775" s="3">
        <f t="shared" si="52"/>
        <v>107.14285714285714</v>
      </c>
      <c r="L775" s="4">
        <v>258</v>
      </c>
      <c r="M775" s="1">
        <f t="shared" si="53"/>
        <v>180600</v>
      </c>
      <c r="N775" s="1">
        <f>IF(Resorts_World[[#This Row],[Overlay]]="Yes",Resorts_World[[#This Row],[Guarantee]],Resorts_World[[#This Row],[Prize Pool Collected]])</f>
        <v>180600</v>
      </c>
      <c r="O775" s="1">
        <f t="shared" si="54"/>
        <v>25800</v>
      </c>
      <c r="P775" s="1">
        <f>IF(Resorts_World[[#This Row],[Overlay]]="Yes",Resorts_World[[#This Row],[Guarantee]]-Resorts_World[[#This Row],[Prize Pool Collected]],0)</f>
        <v>0</v>
      </c>
      <c r="Q775" t="str">
        <f t="shared" si="55"/>
        <v>No</v>
      </c>
    </row>
    <row r="776" spans="1:17" x14ac:dyDescent="0.25">
      <c r="A776" s="5">
        <v>45469</v>
      </c>
      <c r="B776" t="s">
        <v>174</v>
      </c>
      <c r="C776" t="s">
        <v>175</v>
      </c>
      <c r="D776" t="s">
        <v>190</v>
      </c>
      <c r="E776" t="s">
        <v>77</v>
      </c>
      <c r="F776" s="1">
        <v>100000</v>
      </c>
      <c r="G776" s="1">
        <v>1100</v>
      </c>
      <c r="H776" s="1">
        <v>960</v>
      </c>
      <c r="I776" s="1">
        <v>140</v>
      </c>
      <c r="J776" s="2">
        <v>0.127</v>
      </c>
      <c r="K776" s="3">
        <f t="shared" si="52"/>
        <v>104.16666666666667</v>
      </c>
      <c r="L776" s="4">
        <v>288</v>
      </c>
      <c r="M776" s="1">
        <f t="shared" si="53"/>
        <v>276480</v>
      </c>
      <c r="N776" s="1">
        <f>IF(Resorts_World[[#This Row],[Overlay]]="Yes",Resorts_World[[#This Row],[Guarantee]],Resorts_World[[#This Row],[Prize Pool Collected]])</f>
        <v>276480</v>
      </c>
      <c r="O776" s="1">
        <f t="shared" si="54"/>
        <v>40320</v>
      </c>
      <c r="P776" s="1">
        <f>IF(Resorts_World[[#This Row],[Overlay]]="Yes",Resorts_World[[#This Row],[Guarantee]]-Resorts_World[[#This Row],[Prize Pool Collected]],0)</f>
        <v>0</v>
      </c>
      <c r="Q776" t="str">
        <f t="shared" si="55"/>
        <v>No</v>
      </c>
    </row>
    <row r="777" spans="1:17" x14ac:dyDescent="0.25">
      <c r="A777" s="5">
        <v>45470</v>
      </c>
      <c r="B777" t="s">
        <v>174</v>
      </c>
      <c r="C777" t="s">
        <v>175</v>
      </c>
      <c r="D777" t="s">
        <v>55</v>
      </c>
      <c r="E777" t="s">
        <v>24</v>
      </c>
      <c r="F777" s="1">
        <v>750000</v>
      </c>
      <c r="G777" s="1">
        <v>1600</v>
      </c>
      <c r="H777" s="1">
        <v>1420</v>
      </c>
      <c r="I777" s="1">
        <v>180</v>
      </c>
      <c r="J777" s="2">
        <v>0.113</v>
      </c>
      <c r="K777" s="3">
        <f t="shared" si="52"/>
        <v>528.16901408450701</v>
      </c>
      <c r="L777" s="4">
        <v>857</v>
      </c>
      <c r="M777" s="1">
        <f t="shared" si="53"/>
        <v>1216940</v>
      </c>
      <c r="N777" s="1">
        <f>IF(Resorts_World[[#This Row],[Overlay]]="Yes",Resorts_World[[#This Row],[Guarantee]],Resorts_World[[#This Row],[Prize Pool Collected]])</f>
        <v>1216940</v>
      </c>
      <c r="O777" s="1">
        <f t="shared" si="54"/>
        <v>154260</v>
      </c>
      <c r="P777" s="1">
        <f>IF(Resorts_World[[#This Row],[Overlay]]="Yes",Resorts_World[[#This Row],[Guarantee]]-Resorts_World[[#This Row],[Prize Pool Collected]],0)</f>
        <v>0</v>
      </c>
      <c r="Q777" t="str">
        <f t="shared" si="55"/>
        <v>No</v>
      </c>
    </row>
    <row r="778" spans="1:17" x14ac:dyDescent="0.25">
      <c r="A778" s="5">
        <v>45472</v>
      </c>
      <c r="B778" t="s">
        <v>174</v>
      </c>
      <c r="C778" t="s">
        <v>175</v>
      </c>
      <c r="D778" t="s">
        <v>20</v>
      </c>
      <c r="E778" t="s">
        <v>20</v>
      </c>
      <c r="F778" s="1">
        <v>150000</v>
      </c>
      <c r="G778" s="1">
        <v>1100</v>
      </c>
      <c r="H778" s="1">
        <v>965</v>
      </c>
      <c r="I778" s="1">
        <v>135</v>
      </c>
      <c r="J778" s="2">
        <v>0.123</v>
      </c>
      <c r="K778" s="3">
        <f t="shared" si="52"/>
        <v>155.44041450777203</v>
      </c>
      <c r="L778" s="4">
        <v>337</v>
      </c>
      <c r="M778" s="1">
        <f t="shared" si="53"/>
        <v>325205</v>
      </c>
      <c r="N778" s="1">
        <f>IF(Resorts_World[[#This Row],[Overlay]]="Yes",Resorts_World[[#This Row],[Guarantee]],Resorts_World[[#This Row],[Prize Pool Collected]])</f>
        <v>325205</v>
      </c>
      <c r="O778" s="1">
        <f t="shared" si="54"/>
        <v>45495</v>
      </c>
      <c r="P778" s="1">
        <f>IF(Resorts_World[[#This Row],[Overlay]]="Yes",Resorts_World[[#This Row],[Guarantee]]-Resorts_World[[#This Row],[Prize Pool Collected]],0)</f>
        <v>0</v>
      </c>
      <c r="Q778" t="str">
        <f t="shared" si="55"/>
        <v>No</v>
      </c>
    </row>
    <row r="779" spans="1:17" x14ac:dyDescent="0.25">
      <c r="A779" s="5">
        <v>45473</v>
      </c>
      <c r="B779" t="s">
        <v>174</v>
      </c>
      <c r="C779" t="s">
        <v>175</v>
      </c>
      <c r="D779" t="s">
        <v>191</v>
      </c>
      <c r="E779" t="s">
        <v>184</v>
      </c>
      <c r="F779" s="1">
        <v>150000</v>
      </c>
      <c r="G779" s="1">
        <v>1100</v>
      </c>
      <c r="H779" s="1">
        <v>970</v>
      </c>
      <c r="I779" s="1">
        <v>130</v>
      </c>
      <c r="J779" s="2">
        <v>0.11799999999999999</v>
      </c>
      <c r="K779" s="3">
        <f t="shared" si="52"/>
        <v>154.63917525773195</v>
      </c>
      <c r="L779" s="4">
        <v>338</v>
      </c>
      <c r="M779" s="1">
        <f t="shared" si="53"/>
        <v>327860</v>
      </c>
      <c r="N779" s="1">
        <f>IF(Resorts_World[[#This Row],[Overlay]]="Yes",Resorts_World[[#This Row],[Guarantee]],Resorts_World[[#This Row],[Prize Pool Collected]])</f>
        <v>327860</v>
      </c>
      <c r="O779" s="1">
        <f t="shared" si="54"/>
        <v>43940</v>
      </c>
      <c r="P779" s="1">
        <f>IF(Resorts_World[[#This Row],[Overlay]]="Yes",Resorts_World[[#This Row],[Guarantee]]-Resorts_World[[#This Row],[Prize Pool Collected]],0)</f>
        <v>0</v>
      </c>
      <c r="Q779" t="str">
        <f t="shared" si="55"/>
        <v>No</v>
      </c>
    </row>
    <row r="780" spans="1:17" x14ac:dyDescent="0.25">
      <c r="A780" s="5">
        <v>45474</v>
      </c>
      <c r="B780" t="s">
        <v>174</v>
      </c>
      <c r="C780" t="s">
        <v>175</v>
      </c>
      <c r="D780" t="s">
        <v>183</v>
      </c>
      <c r="E780" t="s">
        <v>68</v>
      </c>
      <c r="F780" s="1">
        <v>200000</v>
      </c>
      <c r="G780" s="1">
        <v>1100</v>
      </c>
      <c r="H780" s="1">
        <v>965</v>
      </c>
      <c r="I780" s="1">
        <v>135</v>
      </c>
      <c r="J780" s="2">
        <v>0.123</v>
      </c>
      <c r="K780" s="3">
        <f t="shared" si="52"/>
        <v>207.25388601036269</v>
      </c>
      <c r="L780" s="4">
        <v>596</v>
      </c>
      <c r="M780" s="1">
        <f t="shared" si="53"/>
        <v>575140</v>
      </c>
      <c r="N780" s="1">
        <f>IF(Resorts_World[[#This Row],[Overlay]]="Yes",Resorts_World[[#This Row],[Guarantee]],Resorts_World[[#This Row],[Prize Pool Collected]])</f>
        <v>575140</v>
      </c>
      <c r="O780" s="1">
        <f t="shared" si="54"/>
        <v>80460</v>
      </c>
      <c r="P780" s="1">
        <f>IF(Resorts_World[[#This Row],[Overlay]]="Yes",Resorts_World[[#This Row],[Guarantee]]-Resorts_World[[#This Row],[Prize Pool Collected]],0)</f>
        <v>0</v>
      </c>
      <c r="Q780" t="str">
        <f t="shared" si="55"/>
        <v>No</v>
      </c>
    </row>
    <row r="781" spans="1:17" x14ac:dyDescent="0.25">
      <c r="A781" s="5">
        <v>45475</v>
      </c>
      <c r="B781" t="s">
        <v>174</v>
      </c>
      <c r="C781" t="s">
        <v>175</v>
      </c>
      <c r="D781" t="s">
        <v>20</v>
      </c>
      <c r="E781" t="s">
        <v>20</v>
      </c>
      <c r="F781" s="1">
        <v>200000</v>
      </c>
      <c r="G781" s="1">
        <v>1100</v>
      </c>
      <c r="H781" s="1">
        <v>965</v>
      </c>
      <c r="I781" s="1">
        <v>135</v>
      </c>
      <c r="J781" s="2">
        <v>0.12272727272727273</v>
      </c>
      <c r="K781" s="3">
        <f t="shared" si="52"/>
        <v>207.25388601036269</v>
      </c>
      <c r="L781" s="4">
        <v>377</v>
      </c>
      <c r="M781" s="1">
        <f t="shared" si="53"/>
        <v>363805</v>
      </c>
      <c r="N781" s="1">
        <f>IF(Resorts_World[[#This Row],[Overlay]]="Yes",Resorts_World[[#This Row],[Guarantee]],Resorts_World[[#This Row],[Prize Pool Collected]])</f>
        <v>363805</v>
      </c>
      <c r="O781" s="1">
        <f t="shared" si="54"/>
        <v>50895</v>
      </c>
      <c r="P781" s="1">
        <f>IF(Resorts_World[[#This Row],[Overlay]]="Yes",Resorts_World[[#This Row],[Guarantee]]-Resorts_World[[#This Row],[Prize Pool Collected]],0)</f>
        <v>0</v>
      </c>
      <c r="Q781" t="str">
        <f t="shared" si="55"/>
        <v>No</v>
      </c>
    </row>
    <row r="782" spans="1:17" x14ac:dyDescent="0.25">
      <c r="A782" s="5">
        <v>45476</v>
      </c>
      <c r="B782" t="s">
        <v>174</v>
      </c>
      <c r="C782" t="s">
        <v>175</v>
      </c>
      <c r="D782" t="s">
        <v>183</v>
      </c>
      <c r="E782" t="s">
        <v>68</v>
      </c>
      <c r="F782" s="1">
        <v>200000</v>
      </c>
      <c r="G782" s="1">
        <v>1100</v>
      </c>
      <c r="H782" s="1">
        <v>965</v>
      </c>
      <c r="I782" s="1">
        <v>135</v>
      </c>
      <c r="J782" s="2">
        <v>0.12272727272727273</v>
      </c>
      <c r="K782" s="3">
        <f t="shared" si="52"/>
        <v>207.25388601036269</v>
      </c>
      <c r="L782" s="4">
        <v>503</v>
      </c>
      <c r="M782" s="1">
        <f t="shared" si="53"/>
        <v>485395</v>
      </c>
      <c r="N782" s="1">
        <f>IF(Resorts_World[[#This Row],[Overlay]]="Yes",Resorts_World[[#This Row],[Guarantee]],Resorts_World[[#This Row],[Prize Pool Collected]])</f>
        <v>485395</v>
      </c>
      <c r="O782" s="1">
        <f t="shared" si="54"/>
        <v>67905</v>
      </c>
      <c r="P782" s="1">
        <f>IF(Resorts_World[[#This Row],[Overlay]]="Yes",Resorts_World[[#This Row],[Guarantee]]-Resorts_World[[#This Row],[Prize Pool Collected]],0)</f>
        <v>0</v>
      </c>
      <c r="Q782" t="str">
        <f t="shared" si="55"/>
        <v>No</v>
      </c>
    </row>
    <row r="783" spans="1:17" x14ac:dyDescent="0.25">
      <c r="A783" s="5">
        <v>45477</v>
      </c>
      <c r="B783" t="s">
        <v>174</v>
      </c>
      <c r="C783" t="s">
        <v>175</v>
      </c>
      <c r="D783" t="s">
        <v>20</v>
      </c>
      <c r="E783" t="s">
        <v>20</v>
      </c>
      <c r="F783" s="1">
        <v>200000</v>
      </c>
      <c r="G783" s="1">
        <v>1100</v>
      </c>
      <c r="H783" s="1">
        <v>965</v>
      </c>
      <c r="I783" s="1">
        <v>135</v>
      </c>
      <c r="J783" s="2">
        <v>0.12272727272727273</v>
      </c>
      <c r="K783" s="3">
        <f t="shared" si="52"/>
        <v>207.25388601036269</v>
      </c>
      <c r="L783" s="4">
        <v>269</v>
      </c>
      <c r="M783" s="1">
        <f t="shared" si="53"/>
        <v>259585</v>
      </c>
      <c r="N783" s="1">
        <f>IF(Resorts_World[[#This Row],[Overlay]]="Yes",Resorts_World[[#This Row],[Guarantee]],Resorts_World[[#This Row],[Prize Pool Collected]])</f>
        <v>259585</v>
      </c>
      <c r="O783" s="1">
        <f t="shared" si="54"/>
        <v>36315</v>
      </c>
      <c r="P783" s="1">
        <f>IF(Resorts_World[[#This Row],[Overlay]]="Yes",Resorts_World[[#This Row],[Guarantee]]-Resorts_World[[#This Row],[Prize Pool Collected]],0)</f>
        <v>0</v>
      </c>
      <c r="Q783" t="str">
        <f t="shared" si="55"/>
        <v>No</v>
      </c>
    </row>
    <row r="784" spans="1:17" x14ac:dyDescent="0.25">
      <c r="A784" s="5">
        <v>45478</v>
      </c>
      <c r="B784" t="s">
        <v>174</v>
      </c>
      <c r="C784" t="s">
        <v>175</v>
      </c>
      <c r="D784" t="s">
        <v>186</v>
      </c>
      <c r="E784" t="s">
        <v>68</v>
      </c>
      <c r="F784" s="1">
        <v>300000</v>
      </c>
      <c r="G784" s="1">
        <v>1600</v>
      </c>
      <c r="H784" s="1">
        <v>1425</v>
      </c>
      <c r="I784" s="1">
        <v>175</v>
      </c>
      <c r="J784" s="2">
        <v>0.109375</v>
      </c>
      <c r="K784" s="3">
        <f t="shared" si="52"/>
        <v>210.52631578947367</v>
      </c>
      <c r="L784" s="4">
        <v>542</v>
      </c>
      <c r="M784" s="1">
        <f t="shared" si="53"/>
        <v>772350</v>
      </c>
      <c r="N784" s="1">
        <f>IF(Resorts_World[[#This Row],[Overlay]]="Yes",Resorts_World[[#This Row],[Guarantee]],Resorts_World[[#This Row],[Prize Pool Collected]])</f>
        <v>772350</v>
      </c>
      <c r="O784" s="1">
        <f t="shared" si="54"/>
        <v>94850</v>
      </c>
      <c r="P784" s="1">
        <f>IF(Resorts_World[[#This Row],[Overlay]]="Yes",Resorts_World[[#This Row],[Guarantee]]-Resorts_World[[#This Row],[Prize Pool Collected]],0)</f>
        <v>0</v>
      </c>
      <c r="Q784" t="str">
        <f t="shared" si="55"/>
        <v>No</v>
      </c>
    </row>
    <row r="785" spans="1:17" x14ac:dyDescent="0.25">
      <c r="A785" s="5">
        <v>45479</v>
      </c>
      <c r="B785" t="s">
        <v>174</v>
      </c>
      <c r="C785" t="s">
        <v>175</v>
      </c>
      <c r="D785" t="s">
        <v>20</v>
      </c>
      <c r="E785" t="s">
        <v>20</v>
      </c>
      <c r="F785" s="1">
        <v>200000</v>
      </c>
      <c r="G785" s="1">
        <v>1100</v>
      </c>
      <c r="H785" s="1">
        <v>965</v>
      </c>
      <c r="I785" s="1">
        <v>135</v>
      </c>
      <c r="J785" s="2">
        <v>0.12272727272727273</v>
      </c>
      <c r="K785" s="3">
        <f t="shared" si="52"/>
        <v>207.25388601036269</v>
      </c>
      <c r="L785" s="4">
        <v>390</v>
      </c>
      <c r="M785" s="1">
        <f t="shared" si="53"/>
        <v>376350</v>
      </c>
      <c r="N785" s="1">
        <f>IF(Resorts_World[[#This Row],[Overlay]]="Yes",Resorts_World[[#This Row],[Guarantee]],Resorts_World[[#This Row],[Prize Pool Collected]])</f>
        <v>376350</v>
      </c>
      <c r="O785" s="1">
        <f t="shared" si="54"/>
        <v>52650</v>
      </c>
      <c r="P785" s="1">
        <f>IF(Resorts_World[[#This Row],[Overlay]]="Yes",Resorts_World[[#This Row],[Guarantee]]-Resorts_World[[#This Row],[Prize Pool Collected]],0)</f>
        <v>0</v>
      </c>
      <c r="Q785" t="str">
        <f t="shared" si="55"/>
        <v>No</v>
      </c>
    </row>
    <row r="786" spans="1:17" x14ac:dyDescent="0.25">
      <c r="A786" s="5">
        <v>45480</v>
      </c>
      <c r="B786" t="s">
        <v>174</v>
      </c>
      <c r="C786" t="s">
        <v>175</v>
      </c>
      <c r="D786" t="s">
        <v>183</v>
      </c>
      <c r="E786" t="s">
        <v>68</v>
      </c>
      <c r="F786" s="1">
        <v>200000</v>
      </c>
      <c r="G786" s="1">
        <v>1100</v>
      </c>
      <c r="H786" s="1">
        <v>965</v>
      </c>
      <c r="I786" s="1">
        <v>135</v>
      </c>
      <c r="J786" s="2">
        <v>0.12272727272727273</v>
      </c>
      <c r="K786" s="3">
        <f t="shared" si="52"/>
        <v>207.25388601036269</v>
      </c>
      <c r="L786" s="4">
        <v>483</v>
      </c>
      <c r="M786" s="1">
        <f t="shared" si="53"/>
        <v>466095</v>
      </c>
      <c r="N786" s="1">
        <f>IF(Resorts_World[[#This Row],[Overlay]]="Yes",Resorts_World[[#This Row],[Guarantee]],Resorts_World[[#This Row],[Prize Pool Collected]])</f>
        <v>466095</v>
      </c>
      <c r="O786" s="1">
        <f t="shared" si="54"/>
        <v>65205</v>
      </c>
      <c r="P786" s="1">
        <f>IF(Resorts_World[[#This Row],[Overlay]]="Yes",Resorts_World[[#This Row],[Guarantee]]-Resorts_World[[#This Row],[Prize Pool Collected]],0)</f>
        <v>0</v>
      </c>
      <c r="Q786" t="str">
        <f t="shared" si="55"/>
        <v>No</v>
      </c>
    </row>
    <row r="787" spans="1:17" x14ac:dyDescent="0.25">
      <c r="A787" s="5">
        <v>45481</v>
      </c>
      <c r="B787" t="s">
        <v>174</v>
      </c>
      <c r="C787" t="s">
        <v>175</v>
      </c>
      <c r="D787" t="s">
        <v>66</v>
      </c>
      <c r="E787" t="s">
        <v>66</v>
      </c>
      <c r="F787" s="1">
        <v>100000</v>
      </c>
      <c r="G787" s="1">
        <v>1100</v>
      </c>
      <c r="H787" s="1">
        <v>970</v>
      </c>
      <c r="I787" s="1">
        <v>130</v>
      </c>
      <c r="J787" s="2">
        <v>0.11818181818181818</v>
      </c>
      <c r="K787" s="3">
        <f t="shared" si="52"/>
        <v>103.09278350515464</v>
      </c>
      <c r="L787" s="4">
        <v>197</v>
      </c>
      <c r="M787" s="1">
        <f t="shared" si="53"/>
        <v>191090</v>
      </c>
      <c r="N787" s="1">
        <f>IF(Resorts_World[[#This Row],[Overlay]]="Yes",Resorts_World[[#This Row],[Guarantee]],Resorts_World[[#This Row],[Prize Pool Collected]])</f>
        <v>191090</v>
      </c>
      <c r="O787" s="1">
        <f t="shared" si="54"/>
        <v>25610</v>
      </c>
      <c r="P787" s="1">
        <f>IF(Resorts_World[[#This Row],[Overlay]]="Yes",Resorts_World[[#This Row],[Guarantee]]-Resorts_World[[#This Row],[Prize Pool Collected]],0)</f>
        <v>0</v>
      </c>
      <c r="Q787" t="str">
        <f t="shared" si="55"/>
        <v>No</v>
      </c>
    </row>
    <row r="788" spans="1:17" x14ac:dyDescent="0.25">
      <c r="A788" s="5">
        <v>45481</v>
      </c>
      <c r="B788" t="s">
        <v>174</v>
      </c>
      <c r="C788" t="s">
        <v>175</v>
      </c>
      <c r="D788" t="s">
        <v>55</v>
      </c>
      <c r="E788" t="s">
        <v>24</v>
      </c>
      <c r="F788" s="1">
        <v>1500000</v>
      </c>
      <c r="G788" s="1">
        <v>1600</v>
      </c>
      <c r="H788" s="1">
        <v>1420</v>
      </c>
      <c r="I788" s="1">
        <v>180</v>
      </c>
      <c r="J788" s="2">
        <v>0.1125</v>
      </c>
      <c r="K788" s="3">
        <f t="shared" si="52"/>
        <v>1056.338028169014</v>
      </c>
      <c r="L788" s="4">
        <v>1311</v>
      </c>
      <c r="M788" s="1">
        <f t="shared" si="53"/>
        <v>1861620</v>
      </c>
      <c r="N788" s="1">
        <f>IF(Resorts_World[[#This Row],[Overlay]]="Yes",Resorts_World[[#This Row],[Guarantee]],Resorts_World[[#This Row],[Prize Pool Collected]])</f>
        <v>1861620</v>
      </c>
      <c r="O788" s="1">
        <f t="shared" si="54"/>
        <v>235980</v>
      </c>
      <c r="P788" s="1">
        <f>IF(Resorts_World[[#This Row],[Overlay]]="Yes",Resorts_World[[#This Row],[Guarantee]]-Resorts_World[[#This Row],[Prize Pool Collected]],0)</f>
        <v>0</v>
      </c>
      <c r="Q788" t="str">
        <f t="shared" si="55"/>
        <v>No</v>
      </c>
    </row>
    <row r="789" spans="1:17" x14ac:dyDescent="0.25">
      <c r="A789" s="5">
        <v>45484</v>
      </c>
      <c r="B789" t="s">
        <v>174</v>
      </c>
      <c r="C789" t="s">
        <v>175</v>
      </c>
      <c r="D789" t="s">
        <v>20</v>
      </c>
      <c r="E789" t="s">
        <v>20</v>
      </c>
      <c r="F789" s="1">
        <v>150000</v>
      </c>
      <c r="G789" s="1">
        <v>1100</v>
      </c>
      <c r="H789" s="1">
        <v>965</v>
      </c>
      <c r="I789" s="1">
        <v>135</v>
      </c>
      <c r="J789" s="2">
        <v>0.12272727272727273</v>
      </c>
      <c r="K789" s="3">
        <f t="shared" si="52"/>
        <v>155.44041450777203</v>
      </c>
      <c r="L789" s="4">
        <v>214</v>
      </c>
      <c r="M789" s="1">
        <f t="shared" si="53"/>
        <v>206510</v>
      </c>
      <c r="N789" s="1">
        <f>IF(Resorts_World[[#This Row],[Overlay]]="Yes",Resorts_World[[#This Row],[Guarantee]],Resorts_World[[#This Row],[Prize Pool Collected]])</f>
        <v>206510</v>
      </c>
      <c r="O789" s="1">
        <f t="shared" si="54"/>
        <v>28890</v>
      </c>
      <c r="P789" s="1">
        <f>IF(Resorts_World[[#This Row],[Overlay]]="Yes",Resorts_World[[#This Row],[Guarantee]]-Resorts_World[[#This Row],[Prize Pool Collected]],0)</f>
        <v>0</v>
      </c>
      <c r="Q789" t="str">
        <f t="shared" si="55"/>
        <v>No</v>
      </c>
    </row>
    <row r="790" spans="1:17" x14ac:dyDescent="0.25">
      <c r="A790" s="5">
        <v>45485</v>
      </c>
      <c r="B790" t="s">
        <v>174</v>
      </c>
      <c r="C790" t="s">
        <v>175</v>
      </c>
      <c r="D790" t="s">
        <v>183</v>
      </c>
      <c r="E790" t="s">
        <v>68</v>
      </c>
      <c r="F790" s="1">
        <v>150000</v>
      </c>
      <c r="G790" s="1">
        <v>1100</v>
      </c>
      <c r="H790" s="1">
        <v>965</v>
      </c>
      <c r="I790" s="1">
        <v>135</v>
      </c>
      <c r="J790" s="2">
        <v>0.12272727272727273</v>
      </c>
      <c r="K790" s="3">
        <f t="shared" si="52"/>
        <v>155.44041450777203</v>
      </c>
      <c r="L790" s="4">
        <v>356</v>
      </c>
      <c r="M790" s="1">
        <f t="shared" si="53"/>
        <v>343540</v>
      </c>
      <c r="N790" s="1">
        <f>IF(Resorts_World[[#This Row],[Overlay]]="Yes",Resorts_World[[#This Row],[Guarantee]],Resorts_World[[#This Row],[Prize Pool Collected]])</f>
        <v>343540</v>
      </c>
      <c r="O790" s="1">
        <f t="shared" si="54"/>
        <v>48060</v>
      </c>
      <c r="P790" s="1">
        <f>IF(Resorts_World[[#This Row],[Overlay]]="Yes",Resorts_World[[#This Row],[Guarantee]]-Resorts_World[[#This Row],[Prize Pool Collected]],0)</f>
        <v>0</v>
      </c>
      <c r="Q790" t="str">
        <f t="shared" si="55"/>
        <v>No</v>
      </c>
    </row>
    <row r="791" spans="1:17" x14ac:dyDescent="0.25">
      <c r="A791" s="5">
        <v>45486</v>
      </c>
      <c r="B791" t="s">
        <v>174</v>
      </c>
      <c r="C791" t="s">
        <v>175</v>
      </c>
      <c r="D791" t="s">
        <v>20</v>
      </c>
      <c r="E791" t="s">
        <v>20</v>
      </c>
      <c r="F791" s="1">
        <v>100000</v>
      </c>
      <c r="G791" s="1">
        <v>800</v>
      </c>
      <c r="H791" s="1">
        <v>700</v>
      </c>
      <c r="I791" s="1">
        <v>100</v>
      </c>
      <c r="J791" s="2">
        <v>0.125</v>
      </c>
      <c r="K791" s="3">
        <f t="shared" si="52"/>
        <v>142.85714285714286</v>
      </c>
      <c r="L791" s="4">
        <v>166</v>
      </c>
      <c r="M791" s="1">
        <f t="shared" si="53"/>
        <v>116200</v>
      </c>
      <c r="N791" s="1">
        <f>IF(Resorts_World[[#This Row],[Overlay]]="Yes",Resorts_World[[#This Row],[Guarantee]],Resorts_World[[#This Row],[Prize Pool Collected]])</f>
        <v>116200</v>
      </c>
      <c r="O791" s="1">
        <f t="shared" si="54"/>
        <v>16600</v>
      </c>
      <c r="P791" s="1">
        <f>IF(Resorts_World[[#This Row],[Overlay]]="Yes",Resorts_World[[#This Row],[Guarantee]]-Resorts_World[[#This Row],[Prize Pool Collected]],0)</f>
        <v>0</v>
      </c>
      <c r="Q791" t="str">
        <f t="shared" si="55"/>
        <v>No</v>
      </c>
    </row>
    <row r="792" spans="1:17" x14ac:dyDescent="0.25">
      <c r="A792" s="5">
        <v>45486</v>
      </c>
      <c r="B792" t="s">
        <v>174</v>
      </c>
      <c r="C792" t="s">
        <v>175</v>
      </c>
      <c r="D792" t="s">
        <v>32</v>
      </c>
      <c r="E792" t="s">
        <v>32</v>
      </c>
      <c r="F792" s="1">
        <v>100000</v>
      </c>
      <c r="G792" s="1">
        <v>1100</v>
      </c>
      <c r="H792" s="1">
        <v>970</v>
      </c>
      <c r="I792" s="1">
        <v>130</v>
      </c>
      <c r="J792" s="2">
        <v>0.11818181818181818</v>
      </c>
      <c r="K792" s="3">
        <f t="shared" si="52"/>
        <v>103.09278350515464</v>
      </c>
      <c r="L792" s="4">
        <v>279</v>
      </c>
      <c r="M792" s="1">
        <f t="shared" si="53"/>
        <v>270630</v>
      </c>
      <c r="N792" s="1">
        <f>IF(Resorts_World[[#This Row],[Overlay]]="Yes",Resorts_World[[#This Row],[Guarantee]],Resorts_World[[#This Row],[Prize Pool Collected]])</f>
        <v>270630</v>
      </c>
      <c r="O792" s="1">
        <f t="shared" si="54"/>
        <v>36270</v>
      </c>
      <c r="P792" s="1">
        <f>IF(Resorts_World[[#This Row],[Overlay]]="Yes",Resorts_World[[#This Row],[Guarantee]]-Resorts_World[[#This Row],[Prize Pool Collected]],0)</f>
        <v>0</v>
      </c>
      <c r="Q792" t="str">
        <f t="shared" si="55"/>
        <v>No</v>
      </c>
    </row>
    <row r="793" spans="1:17" x14ac:dyDescent="0.25">
      <c r="A793" s="5">
        <v>45487</v>
      </c>
      <c r="B793" t="s">
        <v>174</v>
      </c>
      <c r="C793" t="s">
        <v>175</v>
      </c>
      <c r="D793" t="s">
        <v>182</v>
      </c>
      <c r="E793" t="s">
        <v>177</v>
      </c>
      <c r="F793" s="1">
        <v>10000</v>
      </c>
      <c r="G793" s="1">
        <v>300</v>
      </c>
      <c r="H793" s="1">
        <v>250</v>
      </c>
      <c r="I793" s="1">
        <v>50</v>
      </c>
      <c r="J793" s="2">
        <v>0.16666666666666666</v>
      </c>
      <c r="K793" s="3">
        <f t="shared" si="52"/>
        <v>40</v>
      </c>
      <c r="L793" s="4">
        <v>77</v>
      </c>
      <c r="M793" s="1">
        <f t="shared" si="53"/>
        <v>19250</v>
      </c>
      <c r="N793" s="1">
        <f>IF(Resorts_World[[#This Row],[Overlay]]="Yes",Resorts_World[[#This Row],[Guarantee]],Resorts_World[[#This Row],[Prize Pool Collected]])</f>
        <v>19250</v>
      </c>
      <c r="O793" s="1">
        <f t="shared" si="54"/>
        <v>3850</v>
      </c>
      <c r="P793" s="1">
        <f>IF(Resorts_World[[#This Row],[Overlay]]="Yes",Resorts_World[[#This Row],[Guarantee]]-Resorts_World[[#This Row],[Prize Pool Collected]],0)</f>
        <v>0</v>
      </c>
      <c r="Q793" t="str">
        <f t="shared" si="55"/>
        <v>No</v>
      </c>
    </row>
    <row r="794" spans="1:17" x14ac:dyDescent="0.25">
      <c r="A794" s="5">
        <v>45487</v>
      </c>
      <c r="B794" t="s">
        <v>174</v>
      </c>
      <c r="C794" t="s">
        <v>175</v>
      </c>
      <c r="D794" t="s">
        <v>184</v>
      </c>
      <c r="E794" t="s">
        <v>184</v>
      </c>
      <c r="F794" s="1">
        <v>100000</v>
      </c>
      <c r="G794" s="1">
        <v>1100</v>
      </c>
      <c r="H794" s="1">
        <v>970</v>
      </c>
      <c r="I794" s="1">
        <v>130</v>
      </c>
      <c r="J794" s="2">
        <v>0.11818181818181818</v>
      </c>
      <c r="K794" s="3">
        <f t="shared" si="52"/>
        <v>103.09278350515464</v>
      </c>
      <c r="L794" s="4">
        <v>171</v>
      </c>
      <c r="M794" s="1">
        <f t="shared" si="53"/>
        <v>165870</v>
      </c>
      <c r="N794" s="1">
        <f>IF(Resorts_World[[#This Row],[Overlay]]="Yes",Resorts_World[[#This Row],[Guarantee]],Resorts_World[[#This Row],[Prize Pool Collected]])</f>
        <v>165870</v>
      </c>
      <c r="O794" s="1">
        <f t="shared" si="54"/>
        <v>22230</v>
      </c>
      <c r="P794" s="1">
        <f>IF(Resorts_World[[#This Row],[Overlay]]="Yes",Resorts_World[[#This Row],[Guarantee]]-Resorts_World[[#This Row],[Prize Pool Collected]],0)</f>
        <v>0</v>
      </c>
      <c r="Q794" t="str">
        <f t="shared" si="55"/>
        <v>No</v>
      </c>
    </row>
    <row r="795" spans="1:17" x14ac:dyDescent="0.25">
      <c r="A795" s="5">
        <v>45488</v>
      </c>
      <c r="B795" t="s">
        <v>174</v>
      </c>
      <c r="C795" t="s">
        <v>175</v>
      </c>
      <c r="D795" t="s">
        <v>71</v>
      </c>
      <c r="E795" t="s">
        <v>72</v>
      </c>
      <c r="F795" s="1">
        <v>1000000</v>
      </c>
      <c r="G795" s="1">
        <v>1600</v>
      </c>
      <c r="H795" s="1">
        <v>1420</v>
      </c>
      <c r="I795" s="1">
        <v>180</v>
      </c>
      <c r="J795" s="2">
        <v>0.1125</v>
      </c>
      <c r="K795" s="3">
        <f t="shared" si="52"/>
        <v>704.22535211267609</v>
      </c>
      <c r="L795" s="4">
        <v>849</v>
      </c>
      <c r="M795" s="1">
        <f t="shared" si="53"/>
        <v>1205580</v>
      </c>
      <c r="N795" s="1">
        <f>IF(Resorts_World[[#This Row],[Overlay]]="Yes",Resorts_World[[#This Row],[Guarantee]],Resorts_World[[#This Row],[Prize Pool Collected]])</f>
        <v>1205580</v>
      </c>
      <c r="O795" s="1">
        <f t="shared" si="54"/>
        <v>152820</v>
      </c>
      <c r="P795" s="1">
        <f>IF(Resorts_World[[#This Row],[Overlay]]="Yes",Resorts_World[[#This Row],[Guarantee]]-Resorts_World[[#This Row],[Prize Pool Collected]],0)</f>
        <v>0</v>
      </c>
      <c r="Q795" t="str">
        <f t="shared" si="55"/>
        <v>No</v>
      </c>
    </row>
    <row r="796" spans="1:17" x14ac:dyDescent="0.25">
      <c r="A796" s="5">
        <v>45489</v>
      </c>
      <c r="B796" t="s">
        <v>174</v>
      </c>
      <c r="C796" t="s">
        <v>175</v>
      </c>
      <c r="D796" t="s">
        <v>182</v>
      </c>
      <c r="E796" t="s">
        <v>177</v>
      </c>
      <c r="F796" s="1">
        <v>10000</v>
      </c>
      <c r="G796" s="1">
        <v>300</v>
      </c>
      <c r="H796" s="1">
        <v>250</v>
      </c>
      <c r="I796" s="1">
        <v>50</v>
      </c>
      <c r="J796" s="2">
        <v>0.16666666666666666</v>
      </c>
      <c r="K796" s="3">
        <f t="shared" si="52"/>
        <v>40</v>
      </c>
      <c r="L796" s="4">
        <v>82</v>
      </c>
      <c r="M796" s="1">
        <f t="shared" si="53"/>
        <v>20500</v>
      </c>
      <c r="N796" s="1">
        <f>IF(Resorts_World[[#This Row],[Overlay]]="Yes",Resorts_World[[#This Row],[Guarantee]],Resorts_World[[#This Row],[Prize Pool Collected]])</f>
        <v>20500</v>
      </c>
      <c r="O796" s="1">
        <f t="shared" si="54"/>
        <v>4100</v>
      </c>
      <c r="P796" s="1">
        <f>IF(Resorts_World[[#This Row],[Overlay]]="Yes",Resorts_World[[#This Row],[Guarantee]]-Resorts_World[[#This Row],[Prize Pool Collected]],0)</f>
        <v>0</v>
      </c>
      <c r="Q796" t="str">
        <f t="shared" si="55"/>
        <v>No</v>
      </c>
    </row>
    <row r="797" spans="1:17" x14ac:dyDescent="0.25">
      <c r="A797" s="5">
        <v>45491</v>
      </c>
      <c r="B797" t="s">
        <v>174</v>
      </c>
      <c r="C797" t="s">
        <v>175</v>
      </c>
      <c r="D797" t="s">
        <v>183</v>
      </c>
      <c r="E797" t="s">
        <v>68</v>
      </c>
      <c r="F797" s="1">
        <v>60000</v>
      </c>
      <c r="G797" s="1">
        <v>800</v>
      </c>
      <c r="H797" s="1">
        <v>700</v>
      </c>
      <c r="I797" s="1">
        <v>100</v>
      </c>
      <c r="J797" s="2">
        <v>0.125</v>
      </c>
      <c r="K797" s="3">
        <f t="shared" si="52"/>
        <v>85.714285714285708</v>
      </c>
      <c r="L797" s="4">
        <v>308</v>
      </c>
      <c r="M797" s="1">
        <f t="shared" si="53"/>
        <v>215600</v>
      </c>
      <c r="N797" s="1">
        <f>IF(Resorts_World[[#This Row],[Overlay]]="Yes",Resorts_World[[#This Row],[Guarantee]],Resorts_World[[#This Row],[Prize Pool Collected]])</f>
        <v>215600</v>
      </c>
      <c r="O797" s="1">
        <f t="shared" si="54"/>
        <v>30800</v>
      </c>
      <c r="P797" s="1">
        <f>IF(Resorts_World[[#This Row],[Overlay]]="Yes",Resorts_World[[#This Row],[Guarantee]]-Resorts_World[[#This Row],[Prize Pool Collected]],0)</f>
        <v>0</v>
      </c>
      <c r="Q797" t="str">
        <f t="shared" si="55"/>
        <v>No</v>
      </c>
    </row>
    <row r="798" spans="1:17" x14ac:dyDescent="0.25">
      <c r="A798" s="5">
        <v>45492</v>
      </c>
      <c r="B798" t="s">
        <v>174</v>
      </c>
      <c r="C798" t="s">
        <v>175</v>
      </c>
      <c r="D798" t="s">
        <v>54</v>
      </c>
      <c r="E798" t="s">
        <v>50</v>
      </c>
      <c r="F798" s="1">
        <v>25000</v>
      </c>
      <c r="G798" s="1">
        <v>600</v>
      </c>
      <c r="H798" s="1">
        <v>510</v>
      </c>
      <c r="I798" s="1">
        <v>90</v>
      </c>
      <c r="J798" s="2">
        <v>0.15</v>
      </c>
      <c r="K798" s="3">
        <f t="shared" si="52"/>
        <v>49.019607843137258</v>
      </c>
      <c r="L798" s="4">
        <v>58</v>
      </c>
      <c r="M798" s="1">
        <f t="shared" si="53"/>
        <v>29580</v>
      </c>
      <c r="N798" s="1">
        <f>IF(Resorts_World[[#This Row],[Overlay]]="Yes",Resorts_World[[#This Row],[Guarantee]],Resorts_World[[#This Row],[Prize Pool Collected]])</f>
        <v>29580</v>
      </c>
      <c r="O798" s="1">
        <f t="shared" si="54"/>
        <v>5220</v>
      </c>
      <c r="P798" s="1">
        <f>IF(Resorts_World[[#This Row],[Overlay]]="Yes",Resorts_World[[#This Row],[Guarantee]]-Resorts_World[[#This Row],[Prize Pool Collected]],0)</f>
        <v>0</v>
      </c>
      <c r="Q798" t="str">
        <f t="shared" si="55"/>
        <v>No</v>
      </c>
    </row>
    <row r="799" spans="1:17" x14ac:dyDescent="0.25">
      <c r="A799" s="5">
        <v>45492</v>
      </c>
      <c r="B799" t="s">
        <v>174</v>
      </c>
      <c r="C799" t="s">
        <v>175</v>
      </c>
      <c r="D799" t="s">
        <v>55</v>
      </c>
      <c r="E799" t="s">
        <v>24</v>
      </c>
      <c r="F799" s="1">
        <v>500000</v>
      </c>
      <c r="G799" s="1">
        <v>1100</v>
      </c>
      <c r="H799" s="1">
        <v>960</v>
      </c>
      <c r="I799" s="1">
        <v>140</v>
      </c>
      <c r="J799" s="2">
        <v>0.12727272727272726</v>
      </c>
      <c r="K799" s="3">
        <f t="shared" si="52"/>
        <v>520.83333333333337</v>
      </c>
      <c r="L799" s="4">
        <v>571</v>
      </c>
      <c r="M799" s="1">
        <f t="shared" si="53"/>
        <v>548160</v>
      </c>
      <c r="N799" s="1">
        <f>IF(Resorts_World[[#This Row],[Overlay]]="Yes",Resorts_World[[#This Row],[Guarantee]],Resorts_World[[#This Row],[Prize Pool Collected]])</f>
        <v>548160</v>
      </c>
      <c r="O799" s="1">
        <f t="shared" si="54"/>
        <v>79940</v>
      </c>
      <c r="P799" s="1">
        <f>IF(Resorts_World[[#This Row],[Overlay]]="Yes",Resorts_World[[#This Row],[Guarantee]]-Resorts_World[[#This Row],[Prize Pool Collected]],0)</f>
        <v>0</v>
      </c>
      <c r="Q799" t="str">
        <f t="shared" si="55"/>
        <v>No</v>
      </c>
    </row>
    <row r="800" spans="1:17" x14ac:dyDescent="0.25">
      <c r="A800" s="5">
        <v>45495</v>
      </c>
      <c r="B800" t="s">
        <v>174</v>
      </c>
      <c r="C800" t="s">
        <v>175</v>
      </c>
      <c r="D800" t="s">
        <v>20</v>
      </c>
      <c r="E800" t="s">
        <v>20</v>
      </c>
      <c r="F800" s="1">
        <v>30000</v>
      </c>
      <c r="G800" s="1">
        <v>600</v>
      </c>
      <c r="H800" s="1">
        <v>505</v>
      </c>
      <c r="I800" s="1">
        <v>95</v>
      </c>
      <c r="J800" s="2">
        <v>0.15833333333333333</v>
      </c>
      <c r="K800" s="3">
        <f t="shared" si="52"/>
        <v>59.405940594059409</v>
      </c>
      <c r="L800" s="4">
        <v>126</v>
      </c>
      <c r="M800" s="1">
        <f t="shared" si="53"/>
        <v>63630</v>
      </c>
      <c r="N800" s="1">
        <f>IF(Resorts_World[[#This Row],[Overlay]]="Yes",Resorts_World[[#This Row],[Guarantee]],Resorts_World[[#This Row],[Prize Pool Collected]])</f>
        <v>63630</v>
      </c>
      <c r="O800" s="1">
        <f t="shared" si="54"/>
        <v>11970</v>
      </c>
      <c r="P800" s="1">
        <f>IF(Resorts_World[[#This Row],[Overlay]]="Yes",Resorts_World[[#This Row],[Guarantee]]-Resorts_World[[#This Row],[Prize Pool Collected]],0)</f>
        <v>0</v>
      </c>
      <c r="Q800" t="str">
        <f t="shared" si="55"/>
        <v>No</v>
      </c>
    </row>
    <row r="801" spans="1:17" x14ac:dyDescent="0.25">
      <c r="A801" s="5">
        <v>45496</v>
      </c>
      <c r="B801" t="s">
        <v>174</v>
      </c>
      <c r="C801" t="s">
        <v>175</v>
      </c>
      <c r="D801" t="s">
        <v>178</v>
      </c>
      <c r="E801" t="s">
        <v>68</v>
      </c>
      <c r="F801" s="1">
        <v>30000</v>
      </c>
      <c r="G801" s="1">
        <v>600</v>
      </c>
      <c r="H801" s="1">
        <v>505</v>
      </c>
      <c r="I801" s="1">
        <v>95</v>
      </c>
      <c r="J801" s="2">
        <v>0.15833333333333333</v>
      </c>
      <c r="K801" s="3">
        <f t="shared" si="52"/>
        <v>59.405940594059409</v>
      </c>
      <c r="L801" s="4">
        <v>115</v>
      </c>
      <c r="M801" s="1">
        <f t="shared" si="53"/>
        <v>58075</v>
      </c>
      <c r="N801" s="1">
        <f>IF(Resorts_World[[#This Row],[Overlay]]="Yes",Resorts_World[[#This Row],[Guarantee]],Resorts_World[[#This Row],[Prize Pool Collected]])</f>
        <v>58075</v>
      </c>
      <c r="O801" s="1">
        <f t="shared" si="54"/>
        <v>10925</v>
      </c>
      <c r="P801" s="1">
        <f>IF(Resorts_World[[#This Row],[Overlay]]="Yes",Resorts_World[[#This Row],[Guarantee]]-Resorts_World[[#This Row],[Prize Pool Collected]],0)</f>
        <v>0</v>
      </c>
      <c r="Q801" t="str">
        <f t="shared" si="55"/>
        <v>No</v>
      </c>
    </row>
    <row r="802" spans="1:17" x14ac:dyDescent="0.25">
      <c r="A802" s="5">
        <v>45496</v>
      </c>
      <c r="B802" t="s">
        <v>174</v>
      </c>
      <c r="C802" t="s">
        <v>175</v>
      </c>
      <c r="D802" t="s">
        <v>176</v>
      </c>
      <c r="E802" t="s">
        <v>177</v>
      </c>
      <c r="F802" s="1">
        <v>7500</v>
      </c>
      <c r="G802" s="1">
        <v>300</v>
      </c>
      <c r="H802" s="1">
        <v>250</v>
      </c>
      <c r="I802" s="1">
        <v>50</v>
      </c>
      <c r="J802" s="2">
        <v>0.16666666666666666</v>
      </c>
      <c r="K802" s="3">
        <f t="shared" si="52"/>
        <v>30</v>
      </c>
      <c r="L802" s="4">
        <v>54</v>
      </c>
      <c r="M802" s="1">
        <f t="shared" si="53"/>
        <v>13500</v>
      </c>
      <c r="N802" s="1">
        <f>IF(Resorts_World[[#This Row],[Overlay]]="Yes",Resorts_World[[#This Row],[Guarantee]],Resorts_World[[#This Row],[Prize Pool Collected]])</f>
        <v>13500</v>
      </c>
      <c r="O802" s="1">
        <f t="shared" si="54"/>
        <v>2700</v>
      </c>
      <c r="P802" s="1">
        <f>IF(Resorts_World[[#This Row],[Overlay]]="Yes",Resorts_World[[#This Row],[Guarantee]]-Resorts_World[[#This Row],[Prize Pool Collected]],0)</f>
        <v>0</v>
      </c>
      <c r="Q802" t="str">
        <f t="shared" si="55"/>
        <v>No</v>
      </c>
    </row>
    <row r="803" spans="1:17" x14ac:dyDescent="0.25">
      <c r="A803" s="5">
        <v>45497</v>
      </c>
      <c r="B803" t="s">
        <v>174</v>
      </c>
      <c r="C803" t="s">
        <v>175</v>
      </c>
      <c r="D803" t="s">
        <v>176</v>
      </c>
      <c r="E803" t="s">
        <v>177</v>
      </c>
      <c r="F803" s="1">
        <v>7500</v>
      </c>
      <c r="G803" s="1">
        <v>300</v>
      </c>
      <c r="H803" s="1">
        <v>250</v>
      </c>
      <c r="I803" s="1">
        <v>50</v>
      </c>
      <c r="J803" s="2">
        <v>0.16666666666666666</v>
      </c>
      <c r="K803" s="3">
        <f t="shared" si="52"/>
        <v>30</v>
      </c>
      <c r="L803" s="4">
        <v>32</v>
      </c>
      <c r="M803" s="1">
        <f t="shared" si="53"/>
        <v>8000</v>
      </c>
      <c r="N803" s="1">
        <f>IF(Resorts_World[[#This Row],[Overlay]]="Yes",Resorts_World[[#This Row],[Guarantee]],Resorts_World[[#This Row],[Prize Pool Collected]])</f>
        <v>8000</v>
      </c>
      <c r="O803" s="1">
        <f t="shared" si="54"/>
        <v>1600</v>
      </c>
      <c r="P803" s="1">
        <f>IF(Resorts_World[[#This Row],[Overlay]]="Yes",Resorts_World[[#This Row],[Guarantee]]-Resorts_World[[#This Row],[Prize Pool Collected]],0)</f>
        <v>0</v>
      </c>
      <c r="Q803" t="str">
        <f t="shared" si="55"/>
        <v>No</v>
      </c>
    </row>
    <row r="804" spans="1:17" x14ac:dyDescent="0.25">
      <c r="A804" s="5">
        <v>45497</v>
      </c>
      <c r="B804" t="s">
        <v>174</v>
      </c>
      <c r="C804" t="s">
        <v>175</v>
      </c>
      <c r="D804" t="s">
        <v>20</v>
      </c>
      <c r="E804" t="s">
        <v>20</v>
      </c>
      <c r="F804" s="1">
        <v>30000</v>
      </c>
      <c r="G804" s="1">
        <v>600</v>
      </c>
      <c r="H804" s="1">
        <v>505</v>
      </c>
      <c r="I804" s="1">
        <v>95</v>
      </c>
      <c r="J804" s="2">
        <v>0.15833333333333333</v>
      </c>
      <c r="K804" s="3">
        <f t="shared" si="52"/>
        <v>59.405940594059409</v>
      </c>
      <c r="L804" s="4">
        <v>95</v>
      </c>
      <c r="M804" s="1">
        <f t="shared" si="53"/>
        <v>47975</v>
      </c>
      <c r="N804" s="1">
        <f>IF(Resorts_World[[#This Row],[Overlay]]="Yes",Resorts_World[[#This Row],[Guarantee]],Resorts_World[[#This Row],[Prize Pool Collected]])</f>
        <v>47975</v>
      </c>
      <c r="O804" s="1">
        <f t="shared" si="54"/>
        <v>9025</v>
      </c>
      <c r="P804" s="1">
        <f>IF(Resorts_World[[#This Row],[Overlay]]="Yes",Resorts_World[[#This Row],[Guarantee]]-Resorts_World[[#This Row],[Prize Pool Collected]],0)</f>
        <v>0</v>
      </c>
      <c r="Q804" t="str">
        <f t="shared" si="55"/>
        <v>No</v>
      </c>
    </row>
    <row r="805" spans="1:17" x14ac:dyDescent="0.25">
      <c r="A805" s="5">
        <v>45498</v>
      </c>
      <c r="B805" t="s">
        <v>174</v>
      </c>
      <c r="C805" t="s">
        <v>175</v>
      </c>
      <c r="D805" t="s">
        <v>176</v>
      </c>
      <c r="E805" t="s">
        <v>177</v>
      </c>
      <c r="F805" s="1">
        <v>7500</v>
      </c>
      <c r="G805" s="1">
        <v>300</v>
      </c>
      <c r="H805" s="1">
        <v>250</v>
      </c>
      <c r="I805" s="1">
        <v>50</v>
      </c>
      <c r="J805" s="2">
        <v>0.16666666666666666</v>
      </c>
      <c r="K805" s="3">
        <f t="shared" si="52"/>
        <v>30</v>
      </c>
      <c r="L805" s="4">
        <v>31</v>
      </c>
      <c r="M805" s="1">
        <f t="shared" si="53"/>
        <v>7750</v>
      </c>
      <c r="N805" s="1">
        <f>IF(Resorts_World[[#This Row],[Overlay]]="Yes",Resorts_World[[#This Row],[Guarantee]],Resorts_World[[#This Row],[Prize Pool Collected]])</f>
        <v>7750</v>
      </c>
      <c r="O805" s="1">
        <f t="shared" si="54"/>
        <v>1550</v>
      </c>
      <c r="P805" s="1">
        <f>IF(Resorts_World[[#This Row],[Overlay]]="Yes",Resorts_World[[#This Row],[Guarantee]]-Resorts_World[[#This Row],[Prize Pool Collected]],0)</f>
        <v>0</v>
      </c>
      <c r="Q805" t="str">
        <f t="shared" si="55"/>
        <v>No</v>
      </c>
    </row>
    <row r="806" spans="1:17" x14ac:dyDescent="0.25">
      <c r="A806" s="5">
        <v>45498</v>
      </c>
      <c r="B806" t="s">
        <v>174</v>
      </c>
      <c r="C806" t="s">
        <v>175</v>
      </c>
      <c r="D806" t="s">
        <v>55</v>
      </c>
      <c r="E806" t="s">
        <v>24</v>
      </c>
      <c r="F806" s="1">
        <v>300000</v>
      </c>
      <c r="G806" s="1">
        <v>800</v>
      </c>
      <c r="H806" s="1">
        <v>690</v>
      </c>
      <c r="I806" s="1">
        <v>110</v>
      </c>
      <c r="J806" s="2">
        <v>0.13750000000000001</v>
      </c>
      <c r="K806" s="3">
        <f t="shared" si="52"/>
        <v>434.78260869565219</v>
      </c>
      <c r="L806" s="4">
        <v>400</v>
      </c>
      <c r="M806" s="1">
        <f t="shared" si="53"/>
        <v>276000</v>
      </c>
      <c r="N806" s="1">
        <f>IF(Resorts_World[[#This Row],[Overlay]]="Yes",Resorts_World[[#This Row],[Guarantee]],Resorts_World[[#This Row],[Prize Pool Collected]])</f>
        <v>300000</v>
      </c>
      <c r="O806" s="1">
        <f t="shared" si="54"/>
        <v>44000</v>
      </c>
      <c r="P806" s="1">
        <f>IF(Resorts_World[[#This Row],[Overlay]]="Yes",Resorts_World[[#This Row],[Guarantee]]-Resorts_World[[#This Row],[Prize Pool Collected]],0)</f>
        <v>24000</v>
      </c>
      <c r="Q806" t="str">
        <f t="shared" si="55"/>
        <v>Yes</v>
      </c>
    </row>
    <row r="807" spans="1:17" x14ac:dyDescent="0.25">
      <c r="A807" s="5">
        <v>45499</v>
      </c>
      <c r="B807" t="s">
        <v>174</v>
      </c>
      <c r="C807" t="s">
        <v>175</v>
      </c>
      <c r="D807" t="s">
        <v>192</v>
      </c>
      <c r="E807" t="s">
        <v>177</v>
      </c>
      <c r="F807" s="1">
        <v>7500</v>
      </c>
      <c r="G807" s="1">
        <v>300</v>
      </c>
      <c r="H807" s="1">
        <v>250</v>
      </c>
      <c r="I807" s="1">
        <v>50</v>
      </c>
      <c r="J807" s="2">
        <v>0.16666666666666666</v>
      </c>
      <c r="K807" s="3">
        <f t="shared" si="52"/>
        <v>30</v>
      </c>
      <c r="L807" s="4">
        <v>28</v>
      </c>
      <c r="M807" s="1">
        <f t="shared" si="53"/>
        <v>7000</v>
      </c>
      <c r="N807" s="1">
        <f>IF(Resorts_World[[#This Row],[Overlay]]="Yes",Resorts_World[[#This Row],[Guarantee]],Resorts_World[[#This Row],[Prize Pool Collected]])</f>
        <v>7500</v>
      </c>
      <c r="O807" s="1">
        <f t="shared" si="54"/>
        <v>1400</v>
      </c>
      <c r="P807" s="1">
        <f>IF(Resorts_World[[#This Row],[Overlay]]="Yes",Resorts_World[[#This Row],[Guarantee]]-Resorts_World[[#This Row],[Prize Pool Collected]],0)</f>
        <v>500</v>
      </c>
      <c r="Q807" t="str">
        <f t="shared" si="55"/>
        <v>Yes</v>
      </c>
    </row>
    <row r="808" spans="1:17" x14ac:dyDescent="0.25">
      <c r="A808" s="5">
        <v>45501</v>
      </c>
      <c r="B808" t="s">
        <v>174</v>
      </c>
      <c r="C808" t="s">
        <v>175</v>
      </c>
      <c r="D808" t="s">
        <v>178</v>
      </c>
      <c r="E808" t="s">
        <v>68</v>
      </c>
      <c r="F808" s="1">
        <v>30000</v>
      </c>
      <c r="G808" s="1">
        <v>600</v>
      </c>
      <c r="H808" s="1">
        <v>505</v>
      </c>
      <c r="I808" s="1">
        <v>95</v>
      </c>
      <c r="J808" s="2">
        <v>0.15833333333333333</v>
      </c>
      <c r="K808" s="3">
        <f t="shared" si="52"/>
        <v>59.405940594059409</v>
      </c>
      <c r="L808" s="4">
        <v>57</v>
      </c>
      <c r="M808" s="1">
        <f t="shared" si="53"/>
        <v>28785</v>
      </c>
      <c r="N808" s="1">
        <f>IF(Resorts_World[[#This Row],[Overlay]]="Yes",Resorts_World[[#This Row],[Guarantee]],Resorts_World[[#This Row],[Prize Pool Collected]])</f>
        <v>30000</v>
      </c>
      <c r="O808" s="1">
        <f t="shared" si="54"/>
        <v>5415</v>
      </c>
      <c r="P808" s="1">
        <f>IF(Resorts_World[[#This Row],[Overlay]]="Yes",Resorts_World[[#This Row],[Guarantee]]-Resorts_World[[#This Row],[Prize Pool Collected]],0)</f>
        <v>1215</v>
      </c>
      <c r="Q808" t="str">
        <f t="shared" si="55"/>
        <v>Yes</v>
      </c>
    </row>
    <row r="809" spans="1:17" x14ac:dyDescent="0.25">
      <c r="A809" s="5">
        <v>45502</v>
      </c>
      <c r="B809" t="s">
        <v>174</v>
      </c>
      <c r="C809" t="s">
        <v>175</v>
      </c>
      <c r="D809" t="s">
        <v>176</v>
      </c>
      <c r="E809" t="s">
        <v>177</v>
      </c>
      <c r="F809" s="1">
        <v>7500</v>
      </c>
      <c r="G809" s="1">
        <v>300</v>
      </c>
      <c r="H809" s="1">
        <v>250</v>
      </c>
      <c r="I809" s="1">
        <v>50</v>
      </c>
      <c r="J809" s="2">
        <v>0.16666666666666666</v>
      </c>
      <c r="K809" s="3">
        <f t="shared" si="52"/>
        <v>30</v>
      </c>
      <c r="L809" s="4">
        <v>28</v>
      </c>
      <c r="M809" s="1">
        <f t="shared" si="53"/>
        <v>7000</v>
      </c>
      <c r="N809" s="1">
        <f>IF(Resorts_World[[#This Row],[Overlay]]="Yes",Resorts_World[[#This Row],[Guarantee]],Resorts_World[[#This Row],[Prize Pool Collected]])</f>
        <v>7500</v>
      </c>
      <c r="O809" s="1">
        <f t="shared" si="54"/>
        <v>1400</v>
      </c>
      <c r="P809" s="1">
        <f>IF(Resorts_World[[#This Row],[Overlay]]="Yes",Resorts_World[[#This Row],[Guarantee]]-Resorts_World[[#This Row],[Prize Pool Collected]],0)</f>
        <v>500</v>
      </c>
      <c r="Q809" t="str">
        <f t="shared" si="55"/>
        <v>Yes</v>
      </c>
    </row>
    <row r="810" spans="1:17" x14ac:dyDescent="0.25">
      <c r="A810" s="5">
        <v>45502</v>
      </c>
      <c r="B810" t="s">
        <v>174</v>
      </c>
      <c r="C810" t="s">
        <v>175</v>
      </c>
      <c r="D810" t="s">
        <v>55</v>
      </c>
      <c r="E810" t="s">
        <v>24</v>
      </c>
      <c r="F810" s="1">
        <v>100000</v>
      </c>
      <c r="G810" s="1">
        <v>400</v>
      </c>
      <c r="H810" s="1">
        <v>330</v>
      </c>
      <c r="I810" s="1">
        <v>70</v>
      </c>
      <c r="J810" s="2">
        <v>0.17499999999999999</v>
      </c>
      <c r="K810" s="3">
        <f t="shared" si="52"/>
        <v>303.030303030303</v>
      </c>
      <c r="L810" s="4">
        <v>372</v>
      </c>
      <c r="M810" s="1">
        <f t="shared" si="53"/>
        <v>122760</v>
      </c>
      <c r="N810" s="1">
        <f>IF(Resorts_World[[#This Row],[Overlay]]="Yes",Resorts_World[[#This Row],[Guarantee]],Resorts_World[[#This Row],[Prize Pool Collected]])</f>
        <v>122760</v>
      </c>
      <c r="O810" s="1">
        <f t="shared" si="54"/>
        <v>26040</v>
      </c>
      <c r="P810" s="1">
        <f>IF(Resorts_World[[#This Row],[Overlay]]="Yes",Resorts_World[[#This Row],[Guarantee]]-Resorts_World[[#This Row],[Prize Pool Collected]],0)</f>
        <v>0</v>
      </c>
      <c r="Q810" t="str">
        <f t="shared" si="55"/>
        <v>No</v>
      </c>
    </row>
    <row r="811" spans="1:17" x14ac:dyDescent="0.25">
      <c r="A811" s="5">
        <v>45504</v>
      </c>
      <c r="B811" t="s">
        <v>174</v>
      </c>
      <c r="C811" t="s">
        <v>175</v>
      </c>
      <c r="D811" t="s">
        <v>193</v>
      </c>
      <c r="E811" t="s">
        <v>68</v>
      </c>
      <c r="F811" s="1">
        <v>20000</v>
      </c>
      <c r="G811" s="1">
        <v>400</v>
      </c>
      <c r="H811" s="1">
        <v>333</v>
      </c>
      <c r="I811" s="1">
        <v>67</v>
      </c>
      <c r="J811" s="2">
        <v>0.16750000000000001</v>
      </c>
      <c r="K811" s="3">
        <f t="shared" si="52"/>
        <v>60.06006006006006</v>
      </c>
      <c r="L811" s="4">
        <v>97</v>
      </c>
      <c r="M811" s="1">
        <f t="shared" si="53"/>
        <v>32301</v>
      </c>
      <c r="N811" s="1">
        <f>IF(Resorts_World[[#This Row],[Overlay]]="Yes",Resorts_World[[#This Row],[Guarantee]],Resorts_World[[#This Row],[Prize Pool Collected]])</f>
        <v>32301</v>
      </c>
      <c r="O811" s="1">
        <f t="shared" si="54"/>
        <v>6499</v>
      </c>
      <c r="P811" s="1">
        <f>IF(Resorts_World[[#This Row],[Overlay]]="Yes",Resorts_World[[#This Row],[Guarantee]]-Resorts_World[[#This Row],[Prize Pool Collected]],0)</f>
        <v>0</v>
      </c>
      <c r="Q811" t="str">
        <f t="shared" si="55"/>
        <v>No</v>
      </c>
    </row>
    <row r="812" spans="1:17" x14ac:dyDescent="0.25">
      <c r="A812" s="5">
        <v>45068</v>
      </c>
      <c r="B812" t="s">
        <v>174</v>
      </c>
      <c r="C812" t="s">
        <v>194</v>
      </c>
      <c r="D812" t="s">
        <v>195</v>
      </c>
      <c r="E812" t="s">
        <v>20</v>
      </c>
      <c r="F812" s="1">
        <v>25000</v>
      </c>
      <c r="G812" s="1">
        <v>500</v>
      </c>
      <c r="H812" s="1">
        <v>422</v>
      </c>
      <c r="I812" s="1">
        <v>78</v>
      </c>
      <c r="J812" s="2">
        <f>Resorts_World[[#This Row],[Rake]]/Resorts_World[[#This Row],[Buy In]]</f>
        <v>0.156</v>
      </c>
      <c r="K812" s="3">
        <f t="shared" ref="K812:K875" si="56">F812/H812</f>
        <v>59.241706161137444</v>
      </c>
      <c r="L812" s="4">
        <v>87</v>
      </c>
      <c r="M812" s="1">
        <f t="shared" ref="M812:M875" si="57">L812*H812</f>
        <v>36714</v>
      </c>
      <c r="N812" s="1">
        <f>IF(Resorts_World[[#This Row],[Overlay]]="Yes",Resorts_World[[#This Row],[Guarantee]],Resorts_World[[#This Row],[Prize Pool Collected]])</f>
        <v>36714</v>
      </c>
      <c r="O812" s="1">
        <f t="shared" ref="O812:O875" si="58">L812*I812</f>
        <v>6786</v>
      </c>
      <c r="P812" s="1">
        <f>IF(Resorts_World[[#This Row],[Overlay]]="Yes",Resorts_World[[#This Row],[Guarantee]]-Resorts_World[[#This Row],[Prize Pool Collected]],0)</f>
        <v>0</v>
      </c>
      <c r="Q812" t="str">
        <f t="shared" ref="Q812:Q875" si="59">IF(ISBLANK(L812),"",IF(M812&gt;=F812,"No","Yes"))</f>
        <v>No</v>
      </c>
    </row>
    <row r="813" spans="1:17" x14ac:dyDescent="0.25">
      <c r="A813" s="5">
        <v>45068</v>
      </c>
      <c r="B813" t="s">
        <v>174</v>
      </c>
      <c r="C813" t="s">
        <v>194</v>
      </c>
      <c r="D813" t="s">
        <v>196</v>
      </c>
      <c r="E813" t="s">
        <v>196</v>
      </c>
      <c r="F813" s="1">
        <v>10000</v>
      </c>
      <c r="G813" s="1">
        <v>300</v>
      </c>
      <c r="H813" s="1">
        <v>250</v>
      </c>
      <c r="I813" s="1">
        <v>50</v>
      </c>
      <c r="J813" s="2">
        <f>Resorts_World[[#This Row],[Rake]]/Resorts_World[[#This Row],[Buy In]]</f>
        <v>0.16666666666666666</v>
      </c>
      <c r="K813" s="3">
        <f t="shared" si="56"/>
        <v>40</v>
      </c>
      <c r="L813" s="4">
        <v>40</v>
      </c>
      <c r="M813" s="1">
        <f t="shared" si="57"/>
        <v>10000</v>
      </c>
      <c r="N813" s="1">
        <f>IF(Resorts_World[[#This Row],[Overlay]]="Yes",Resorts_World[[#This Row],[Guarantee]],Resorts_World[[#This Row],[Prize Pool Collected]])</f>
        <v>10000</v>
      </c>
      <c r="O813" s="1">
        <f t="shared" si="58"/>
        <v>2000</v>
      </c>
      <c r="P813" s="1">
        <f>IF(Resorts_World[[#This Row],[Overlay]]="Yes",Resorts_World[[#This Row],[Guarantee]]-Resorts_World[[#This Row],[Prize Pool Collected]],0)</f>
        <v>0</v>
      </c>
      <c r="Q813" t="str">
        <f t="shared" si="59"/>
        <v>No</v>
      </c>
    </row>
    <row r="814" spans="1:17" x14ac:dyDescent="0.25">
      <c r="A814" s="5">
        <v>45069</v>
      </c>
      <c r="B814" t="s">
        <v>174</v>
      </c>
      <c r="C814" t="s">
        <v>194</v>
      </c>
      <c r="D814" t="s">
        <v>197</v>
      </c>
      <c r="E814" t="s">
        <v>84</v>
      </c>
      <c r="F814" s="1">
        <v>125000</v>
      </c>
      <c r="G814" s="1">
        <v>600</v>
      </c>
      <c r="H814" s="1">
        <v>505</v>
      </c>
      <c r="I814" s="1">
        <v>95</v>
      </c>
      <c r="J814" s="2">
        <f>Resorts_World[[#This Row],[Rake]]/Resorts_World[[#This Row],[Buy In]]</f>
        <v>0.15833333333333333</v>
      </c>
      <c r="K814" s="3">
        <f t="shared" si="56"/>
        <v>247.52475247524754</v>
      </c>
      <c r="L814" s="4">
        <v>334</v>
      </c>
      <c r="M814" s="1">
        <f t="shared" si="57"/>
        <v>168670</v>
      </c>
      <c r="N814" s="1">
        <f>IF(Resorts_World[[#This Row],[Overlay]]="Yes",Resorts_World[[#This Row],[Guarantee]],Resorts_World[[#This Row],[Prize Pool Collected]])</f>
        <v>168670</v>
      </c>
      <c r="O814" s="1">
        <f t="shared" si="58"/>
        <v>31730</v>
      </c>
      <c r="P814" s="1">
        <f>IF(Resorts_World[[#This Row],[Overlay]]="Yes",Resorts_World[[#This Row],[Guarantee]]-Resorts_World[[#This Row],[Prize Pool Collected]],0)</f>
        <v>0</v>
      </c>
      <c r="Q814" t="str">
        <f t="shared" si="59"/>
        <v>No</v>
      </c>
    </row>
    <row r="815" spans="1:17" x14ac:dyDescent="0.25">
      <c r="A815" s="5">
        <v>45069</v>
      </c>
      <c r="B815" t="s">
        <v>174</v>
      </c>
      <c r="C815" t="s">
        <v>194</v>
      </c>
      <c r="D815" t="s">
        <v>198</v>
      </c>
      <c r="E815" t="s">
        <v>158</v>
      </c>
      <c r="F815" s="1">
        <v>10000</v>
      </c>
      <c r="G815" s="1">
        <v>300</v>
      </c>
      <c r="H815" s="1">
        <v>250</v>
      </c>
      <c r="I815" s="1">
        <v>50</v>
      </c>
      <c r="J815" s="2">
        <f>Resorts_World[[#This Row],[Rake]]/Resorts_World[[#This Row],[Buy In]]</f>
        <v>0.16666666666666666</v>
      </c>
      <c r="K815" s="3">
        <f t="shared" si="56"/>
        <v>40</v>
      </c>
      <c r="L815" s="4">
        <v>35</v>
      </c>
      <c r="M815" s="1">
        <f t="shared" si="57"/>
        <v>8750</v>
      </c>
      <c r="N815" s="1">
        <f>IF(Resorts_World[[#This Row],[Overlay]]="Yes",Resorts_World[[#This Row],[Guarantee]],Resorts_World[[#This Row],[Prize Pool Collected]])</f>
        <v>10000</v>
      </c>
      <c r="O815" s="1">
        <f t="shared" si="58"/>
        <v>1750</v>
      </c>
      <c r="P815" s="1">
        <f>IF(Resorts_World[[#This Row],[Overlay]]="Yes",Resorts_World[[#This Row],[Guarantee]]-Resorts_World[[#This Row],[Prize Pool Collected]],0)</f>
        <v>1250</v>
      </c>
      <c r="Q815" t="str">
        <f t="shared" si="59"/>
        <v>Yes</v>
      </c>
    </row>
    <row r="816" spans="1:17" x14ac:dyDescent="0.25">
      <c r="A816" s="5">
        <v>45071</v>
      </c>
      <c r="B816" t="s">
        <v>174</v>
      </c>
      <c r="C816" t="s">
        <v>194</v>
      </c>
      <c r="D816" t="s">
        <v>199</v>
      </c>
      <c r="E816" t="s">
        <v>20</v>
      </c>
      <c r="F816" s="1">
        <v>30000</v>
      </c>
      <c r="G816" s="1">
        <v>600</v>
      </c>
      <c r="H816" s="1">
        <v>505</v>
      </c>
      <c r="I816" s="1">
        <v>95</v>
      </c>
      <c r="J816" s="2">
        <f>Resorts_World[[#This Row],[Rake]]/Resorts_World[[#This Row],[Buy In]]</f>
        <v>0.15833333333333333</v>
      </c>
      <c r="K816" s="3">
        <f t="shared" si="56"/>
        <v>59.405940594059409</v>
      </c>
      <c r="L816" s="4">
        <v>110</v>
      </c>
      <c r="M816" s="1">
        <f t="shared" si="57"/>
        <v>55550</v>
      </c>
      <c r="N816" s="1">
        <f>IF(Resorts_World[[#This Row],[Overlay]]="Yes",Resorts_World[[#This Row],[Guarantee]],Resorts_World[[#This Row],[Prize Pool Collected]])</f>
        <v>55550</v>
      </c>
      <c r="O816" s="1">
        <f t="shared" si="58"/>
        <v>10450</v>
      </c>
      <c r="P816" s="1">
        <f>IF(Resorts_World[[#This Row],[Overlay]]="Yes",Resorts_World[[#This Row],[Guarantee]]-Resorts_World[[#This Row],[Prize Pool Collected]],0)</f>
        <v>0</v>
      </c>
      <c r="Q816" t="str">
        <f t="shared" si="59"/>
        <v>No</v>
      </c>
    </row>
    <row r="817" spans="1:17" x14ac:dyDescent="0.25">
      <c r="A817" s="5">
        <v>45071</v>
      </c>
      <c r="B817" t="s">
        <v>174</v>
      </c>
      <c r="C817" t="s">
        <v>194</v>
      </c>
      <c r="D817" t="s">
        <v>158</v>
      </c>
      <c r="E817" t="s">
        <v>158</v>
      </c>
      <c r="F817" s="1">
        <v>10000</v>
      </c>
      <c r="G817" s="1">
        <v>300</v>
      </c>
      <c r="H817" s="1">
        <v>250</v>
      </c>
      <c r="I817" s="1">
        <v>50</v>
      </c>
      <c r="J817" s="2">
        <f>Resorts_World[[#This Row],[Rake]]/Resorts_World[[#This Row],[Buy In]]</f>
        <v>0.16666666666666666</v>
      </c>
      <c r="K817" s="3">
        <f t="shared" si="56"/>
        <v>40</v>
      </c>
      <c r="L817" s="4">
        <v>51</v>
      </c>
      <c r="M817" s="1">
        <f t="shared" si="57"/>
        <v>12750</v>
      </c>
      <c r="N817" s="1">
        <f>IF(Resorts_World[[#This Row],[Overlay]]="Yes",Resorts_World[[#This Row],[Guarantee]],Resorts_World[[#This Row],[Prize Pool Collected]])</f>
        <v>12750</v>
      </c>
      <c r="O817" s="1">
        <f t="shared" si="58"/>
        <v>2550</v>
      </c>
      <c r="P817" s="1">
        <f>IF(Resorts_World[[#This Row],[Overlay]]="Yes",Resorts_World[[#This Row],[Guarantee]]-Resorts_World[[#This Row],[Prize Pool Collected]],0)</f>
        <v>0</v>
      </c>
      <c r="Q817" t="str">
        <f t="shared" si="59"/>
        <v>No</v>
      </c>
    </row>
    <row r="818" spans="1:17" x14ac:dyDescent="0.25">
      <c r="A818" s="5">
        <v>45072</v>
      </c>
      <c r="B818" t="s">
        <v>174</v>
      </c>
      <c r="C818" t="s">
        <v>194</v>
      </c>
      <c r="D818" t="s">
        <v>180</v>
      </c>
      <c r="E818" t="s">
        <v>180</v>
      </c>
      <c r="F818" s="1">
        <v>400000</v>
      </c>
      <c r="G818" s="1">
        <v>1100</v>
      </c>
      <c r="H818" s="1">
        <v>965</v>
      </c>
      <c r="I818" s="1">
        <v>135</v>
      </c>
      <c r="J818" s="2">
        <f>Resorts_World[[#This Row],[Rake]]/Resorts_World[[#This Row],[Buy In]]</f>
        <v>0.12272727272727273</v>
      </c>
      <c r="K818" s="3">
        <f t="shared" si="56"/>
        <v>414.50777202072538</v>
      </c>
      <c r="L818" s="4">
        <v>807</v>
      </c>
      <c r="M818" s="1">
        <f t="shared" si="57"/>
        <v>778755</v>
      </c>
      <c r="N818" s="1">
        <f>IF(Resorts_World[[#This Row],[Overlay]]="Yes",Resorts_World[[#This Row],[Guarantee]],Resorts_World[[#This Row],[Prize Pool Collected]])</f>
        <v>778755</v>
      </c>
      <c r="O818" s="1">
        <f t="shared" si="58"/>
        <v>108945</v>
      </c>
      <c r="P818" s="1">
        <f>IF(Resorts_World[[#This Row],[Overlay]]="Yes",Resorts_World[[#This Row],[Guarantee]]-Resorts_World[[#This Row],[Prize Pool Collected]],0)</f>
        <v>0</v>
      </c>
      <c r="Q818" t="str">
        <f t="shared" si="59"/>
        <v>No</v>
      </c>
    </row>
    <row r="819" spans="1:17" x14ac:dyDescent="0.25">
      <c r="A819" s="5">
        <v>45072</v>
      </c>
      <c r="B819" t="s">
        <v>174</v>
      </c>
      <c r="C819" t="s">
        <v>194</v>
      </c>
      <c r="D819" t="s">
        <v>32</v>
      </c>
      <c r="E819" t="s">
        <v>32</v>
      </c>
      <c r="F819" s="1">
        <v>10000</v>
      </c>
      <c r="G819" s="1">
        <v>400</v>
      </c>
      <c r="H819" s="1">
        <v>340</v>
      </c>
      <c r="I819" s="1">
        <v>60</v>
      </c>
      <c r="J819" s="2">
        <f>Resorts_World[[#This Row],[Rake]]/Resorts_World[[#This Row],[Buy In]]</f>
        <v>0.15</v>
      </c>
      <c r="K819" s="3">
        <f t="shared" si="56"/>
        <v>29.411764705882351</v>
      </c>
      <c r="L819" s="4">
        <v>79</v>
      </c>
      <c r="M819" s="1">
        <f t="shared" si="57"/>
        <v>26860</v>
      </c>
      <c r="N819" s="1">
        <f>IF(Resorts_World[[#This Row],[Overlay]]="Yes",Resorts_World[[#This Row],[Guarantee]],Resorts_World[[#This Row],[Prize Pool Collected]])</f>
        <v>26860</v>
      </c>
      <c r="O819" s="1">
        <f t="shared" si="58"/>
        <v>4740</v>
      </c>
      <c r="P819" s="1">
        <f>IF(Resorts_World[[#This Row],[Overlay]]="Yes",Resorts_World[[#This Row],[Guarantee]]-Resorts_World[[#This Row],[Prize Pool Collected]],0)</f>
        <v>0</v>
      </c>
      <c r="Q819" t="str">
        <f t="shared" si="59"/>
        <v>No</v>
      </c>
    </row>
    <row r="820" spans="1:17" x14ac:dyDescent="0.25">
      <c r="A820" s="5">
        <v>45072</v>
      </c>
      <c r="B820" t="s">
        <v>174</v>
      </c>
      <c r="C820" t="s">
        <v>194</v>
      </c>
      <c r="D820" t="s">
        <v>198</v>
      </c>
      <c r="E820" t="s">
        <v>158</v>
      </c>
      <c r="F820" s="1">
        <v>10000</v>
      </c>
      <c r="G820" s="1">
        <v>300</v>
      </c>
      <c r="H820" s="1">
        <v>250</v>
      </c>
      <c r="I820" s="1">
        <v>50</v>
      </c>
      <c r="J820" s="2">
        <f>Resorts_World[[#This Row],[Rake]]/Resorts_World[[#This Row],[Buy In]]</f>
        <v>0.16666666666666666</v>
      </c>
      <c r="K820" s="3">
        <f t="shared" si="56"/>
        <v>40</v>
      </c>
      <c r="L820" s="4">
        <v>61</v>
      </c>
      <c r="M820" s="1">
        <f t="shared" si="57"/>
        <v>15250</v>
      </c>
      <c r="N820" s="1">
        <f>IF(Resorts_World[[#This Row],[Overlay]]="Yes",Resorts_World[[#This Row],[Guarantee]],Resorts_World[[#This Row],[Prize Pool Collected]])</f>
        <v>15250</v>
      </c>
      <c r="O820" s="1">
        <f t="shared" si="58"/>
        <v>3050</v>
      </c>
      <c r="P820" s="1">
        <f>IF(Resorts_World[[#This Row],[Overlay]]="Yes",Resorts_World[[#This Row],[Guarantee]]-Resorts_World[[#This Row],[Prize Pool Collected]],0)</f>
        <v>0</v>
      </c>
      <c r="Q820" t="str">
        <f t="shared" si="59"/>
        <v>No</v>
      </c>
    </row>
    <row r="821" spans="1:17" x14ac:dyDescent="0.25">
      <c r="A821" s="5">
        <v>45073</v>
      </c>
      <c r="B821" t="s">
        <v>174</v>
      </c>
      <c r="C821" t="s">
        <v>194</v>
      </c>
      <c r="D821" t="s">
        <v>198</v>
      </c>
      <c r="E821" t="s">
        <v>158</v>
      </c>
      <c r="F821" s="1">
        <v>10000</v>
      </c>
      <c r="G821" s="1">
        <v>300</v>
      </c>
      <c r="H821" s="1">
        <v>250</v>
      </c>
      <c r="I821" s="1">
        <v>50</v>
      </c>
      <c r="J821" s="2">
        <f>Resorts_World[[#This Row],[Rake]]/Resorts_World[[#This Row],[Buy In]]</f>
        <v>0.16666666666666666</v>
      </c>
      <c r="K821" s="3">
        <f t="shared" si="56"/>
        <v>40</v>
      </c>
      <c r="L821" s="4">
        <v>77</v>
      </c>
      <c r="M821" s="1">
        <f t="shared" si="57"/>
        <v>19250</v>
      </c>
      <c r="N821" s="1">
        <f>IF(Resorts_World[[#This Row],[Overlay]]="Yes",Resorts_World[[#This Row],[Guarantee]],Resorts_World[[#This Row],[Prize Pool Collected]])</f>
        <v>19250</v>
      </c>
      <c r="O821" s="1">
        <f t="shared" si="58"/>
        <v>3850</v>
      </c>
      <c r="P821" s="1">
        <f>IF(Resorts_World[[#This Row],[Overlay]]="Yes",Resorts_World[[#This Row],[Guarantee]]-Resorts_World[[#This Row],[Prize Pool Collected]],0)</f>
        <v>0</v>
      </c>
      <c r="Q821" t="str">
        <f t="shared" si="59"/>
        <v>No</v>
      </c>
    </row>
    <row r="822" spans="1:17" x14ac:dyDescent="0.25">
      <c r="A822" s="5">
        <v>45075</v>
      </c>
      <c r="B822" t="s">
        <v>174</v>
      </c>
      <c r="C822" t="s">
        <v>194</v>
      </c>
      <c r="D822" t="s">
        <v>180</v>
      </c>
      <c r="E822" t="s">
        <v>180</v>
      </c>
      <c r="F822" s="1">
        <v>750000</v>
      </c>
      <c r="G822" s="1">
        <v>1600</v>
      </c>
      <c r="H822" s="1">
        <v>1425</v>
      </c>
      <c r="I822" s="1">
        <v>175</v>
      </c>
      <c r="J822" s="2">
        <f>Resorts_World[[#This Row],[Rake]]/Resorts_World[[#This Row],[Buy In]]</f>
        <v>0.109375</v>
      </c>
      <c r="K822" s="3">
        <f t="shared" si="56"/>
        <v>526.31578947368416</v>
      </c>
      <c r="L822" s="4">
        <v>701</v>
      </c>
      <c r="M822" s="1">
        <f t="shared" si="57"/>
        <v>998925</v>
      </c>
      <c r="N822" s="1">
        <f>IF(Resorts_World[[#This Row],[Overlay]]="Yes",Resorts_World[[#This Row],[Guarantee]],Resorts_World[[#This Row],[Prize Pool Collected]])</f>
        <v>998925</v>
      </c>
      <c r="O822" s="1">
        <f t="shared" si="58"/>
        <v>122675</v>
      </c>
      <c r="P822" s="1">
        <f>IF(Resorts_World[[#This Row],[Overlay]]="Yes",Resorts_World[[#This Row],[Guarantee]]-Resorts_World[[#This Row],[Prize Pool Collected]],0)</f>
        <v>0</v>
      </c>
      <c r="Q822" t="str">
        <f t="shared" si="59"/>
        <v>No</v>
      </c>
    </row>
    <row r="823" spans="1:17" x14ac:dyDescent="0.25">
      <c r="A823" s="5">
        <v>45075</v>
      </c>
      <c r="B823" t="s">
        <v>174</v>
      </c>
      <c r="C823" t="s">
        <v>194</v>
      </c>
      <c r="D823" t="s">
        <v>50</v>
      </c>
      <c r="E823" t="s">
        <v>50</v>
      </c>
      <c r="F823" s="1">
        <v>30000</v>
      </c>
      <c r="G823" s="1">
        <v>600</v>
      </c>
      <c r="H823" s="1">
        <v>505</v>
      </c>
      <c r="I823" s="1">
        <v>95</v>
      </c>
      <c r="J823" s="2">
        <f>Resorts_World[[#This Row],[Rake]]/Resorts_World[[#This Row],[Buy In]]</f>
        <v>0.15833333333333333</v>
      </c>
      <c r="K823" s="3">
        <f t="shared" si="56"/>
        <v>59.405940594059409</v>
      </c>
      <c r="L823" s="4">
        <v>138</v>
      </c>
      <c r="M823" s="1">
        <f t="shared" si="57"/>
        <v>69690</v>
      </c>
      <c r="N823" s="1">
        <f>IF(Resorts_World[[#This Row],[Overlay]]="Yes",Resorts_World[[#This Row],[Guarantee]],Resorts_World[[#This Row],[Prize Pool Collected]])</f>
        <v>69690</v>
      </c>
      <c r="O823" s="1">
        <f t="shared" si="58"/>
        <v>13110</v>
      </c>
      <c r="P823" s="1">
        <f>IF(Resorts_World[[#This Row],[Overlay]]="Yes",Resorts_World[[#This Row],[Guarantee]]-Resorts_World[[#This Row],[Prize Pool Collected]],0)</f>
        <v>0</v>
      </c>
      <c r="Q823" t="str">
        <f t="shared" si="59"/>
        <v>No</v>
      </c>
    </row>
    <row r="824" spans="1:17" x14ac:dyDescent="0.25">
      <c r="A824" s="5">
        <v>45076</v>
      </c>
      <c r="B824" t="s">
        <v>174</v>
      </c>
      <c r="C824" t="s">
        <v>194</v>
      </c>
      <c r="D824" t="s">
        <v>200</v>
      </c>
      <c r="E824" t="s">
        <v>158</v>
      </c>
      <c r="F824" s="1">
        <v>15000</v>
      </c>
      <c r="G824" s="1">
        <v>400</v>
      </c>
      <c r="H824" s="1">
        <v>340</v>
      </c>
      <c r="I824" s="1">
        <v>60</v>
      </c>
      <c r="J824" s="2">
        <f>Resorts_World[[#This Row],[Rake]]/Resorts_World[[#This Row],[Buy In]]</f>
        <v>0.15</v>
      </c>
      <c r="K824" s="3">
        <f t="shared" si="56"/>
        <v>44.117647058823529</v>
      </c>
      <c r="L824" s="4">
        <v>109</v>
      </c>
      <c r="M824" s="1">
        <f t="shared" si="57"/>
        <v>37060</v>
      </c>
      <c r="N824" s="1">
        <f>IF(Resorts_World[[#This Row],[Overlay]]="Yes",Resorts_World[[#This Row],[Guarantee]],Resorts_World[[#This Row],[Prize Pool Collected]])</f>
        <v>37060</v>
      </c>
      <c r="O824" s="1">
        <f t="shared" si="58"/>
        <v>6540</v>
      </c>
      <c r="P824" s="1">
        <f>IF(Resorts_World[[#This Row],[Overlay]]="Yes",Resorts_World[[#This Row],[Guarantee]]-Resorts_World[[#This Row],[Prize Pool Collected]],0)</f>
        <v>0</v>
      </c>
      <c r="Q824" t="str">
        <f t="shared" si="59"/>
        <v>No</v>
      </c>
    </row>
    <row r="825" spans="1:17" x14ac:dyDescent="0.25">
      <c r="A825" s="5">
        <v>45078</v>
      </c>
      <c r="B825" t="s">
        <v>174</v>
      </c>
      <c r="C825" t="s">
        <v>194</v>
      </c>
      <c r="D825" t="s">
        <v>199</v>
      </c>
      <c r="E825" t="s">
        <v>20</v>
      </c>
      <c r="F825" s="1">
        <v>75000</v>
      </c>
      <c r="G825" s="1">
        <v>800</v>
      </c>
      <c r="H825" s="1">
        <v>695</v>
      </c>
      <c r="I825" s="1">
        <v>105</v>
      </c>
      <c r="J825" s="2">
        <f>Resorts_World[[#This Row],[Rake]]/Resorts_World[[#This Row],[Buy In]]</f>
        <v>0.13125000000000001</v>
      </c>
      <c r="K825" s="3">
        <f t="shared" si="56"/>
        <v>107.91366906474821</v>
      </c>
      <c r="L825" s="4">
        <v>257</v>
      </c>
      <c r="M825" s="1">
        <f t="shared" si="57"/>
        <v>178615</v>
      </c>
      <c r="N825" s="1">
        <f>IF(Resorts_World[[#This Row],[Overlay]]="Yes",Resorts_World[[#This Row],[Guarantee]],Resorts_World[[#This Row],[Prize Pool Collected]])</f>
        <v>178615</v>
      </c>
      <c r="O825" s="1">
        <f t="shared" si="58"/>
        <v>26985</v>
      </c>
      <c r="P825" s="1">
        <f>IF(Resorts_World[[#This Row],[Overlay]]="Yes",Resorts_World[[#This Row],[Guarantee]]-Resorts_World[[#This Row],[Prize Pool Collected]],0)</f>
        <v>0</v>
      </c>
      <c r="Q825" t="str">
        <f t="shared" si="59"/>
        <v>No</v>
      </c>
    </row>
    <row r="826" spans="1:17" x14ac:dyDescent="0.25">
      <c r="A826" s="5">
        <v>45079</v>
      </c>
      <c r="B826" t="s">
        <v>174</v>
      </c>
      <c r="C826" t="s">
        <v>194</v>
      </c>
      <c r="D826" t="s">
        <v>199</v>
      </c>
      <c r="E826" t="s">
        <v>20</v>
      </c>
      <c r="F826" s="1">
        <v>50000</v>
      </c>
      <c r="G826" s="1">
        <v>600</v>
      </c>
      <c r="H826" s="1">
        <v>505</v>
      </c>
      <c r="I826" s="1">
        <v>95</v>
      </c>
      <c r="J826" s="2">
        <f>Resorts_World[[#This Row],[Rake]]/Resorts_World[[#This Row],[Buy In]]</f>
        <v>0.15833333333333333</v>
      </c>
      <c r="K826" s="3">
        <f t="shared" si="56"/>
        <v>99.009900990099013</v>
      </c>
      <c r="L826" s="4">
        <v>271</v>
      </c>
      <c r="M826" s="1">
        <f t="shared" si="57"/>
        <v>136855</v>
      </c>
      <c r="N826" s="1">
        <f>IF(Resorts_World[[#This Row],[Overlay]]="Yes",Resorts_World[[#This Row],[Guarantee]],Resorts_World[[#This Row],[Prize Pool Collected]])</f>
        <v>136855</v>
      </c>
      <c r="O826" s="1">
        <f t="shared" si="58"/>
        <v>25745</v>
      </c>
      <c r="P826" s="1">
        <f>IF(Resorts_World[[#This Row],[Overlay]]="Yes",Resorts_World[[#This Row],[Guarantee]]-Resorts_World[[#This Row],[Prize Pool Collected]],0)</f>
        <v>0</v>
      </c>
      <c r="Q826" t="str">
        <f t="shared" si="59"/>
        <v>No</v>
      </c>
    </row>
    <row r="827" spans="1:17" x14ac:dyDescent="0.25">
      <c r="A827" s="5">
        <v>45079</v>
      </c>
      <c r="B827" t="s">
        <v>174</v>
      </c>
      <c r="C827" t="s">
        <v>194</v>
      </c>
      <c r="D827" t="s">
        <v>66</v>
      </c>
      <c r="E827" t="s">
        <v>66</v>
      </c>
      <c r="F827" s="1">
        <v>60000</v>
      </c>
      <c r="G827" s="1">
        <v>800</v>
      </c>
      <c r="H827" s="1">
        <v>703</v>
      </c>
      <c r="I827" s="1">
        <v>97</v>
      </c>
      <c r="J827" s="2">
        <f>Resorts_World[[#This Row],[Rake]]/Resorts_World[[#This Row],[Buy In]]</f>
        <v>0.12125</v>
      </c>
      <c r="K827" s="3">
        <f t="shared" si="56"/>
        <v>85.348506401137982</v>
      </c>
      <c r="L827" s="4">
        <v>297</v>
      </c>
      <c r="M827" s="1">
        <f t="shared" si="57"/>
        <v>208791</v>
      </c>
      <c r="N827" s="1">
        <f>IF(Resorts_World[[#This Row],[Overlay]]="Yes",Resorts_World[[#This Row],[Guarantee]],Resorts_World[[#This Row],[Prize Pool Collected]])</f>
        <v>208791</v>
      </c>
      <c r="O827" s="1">
        <f t="shared" si="58"/>
        <v>28809</v>
      </c>
      <c r="P827" s="1">
        <f>IF(Resorts_World[[#This Row],[Overlay]]="Yes",Resorts_World[[#This Row],[Guarantee]]-Resorts_World[[#This Row],[Prize Pool Collected]],0)</f>
        <v>0</v>
      </c>
      <c r="Q827" t="str">
        <f t="shared" si="59"/>
        <v>No</v>
      </c>
    </row>
    <row r="828" spans="1:17" x14ac:dyDescent="0.25">
      <c r="A828" s="5">
        <v>45080</v>
      </c>
      <c r="B828" t="s">
        <v>174</v>
      </c>
      <c r="C828" t="s">
        <v>194</v>
      </c>
      <c r="D828" t="s">
        <v>199</v>
      </c>
      <c r="E828" t="s">
        <v>20</v>
      </c>
      <c r="F828" s="1">
        <v>50000</v>
      </c>
      <c r="G828" s="1">
        <v>600</v>
      </c>
      <c r="H828" s="1">
        <v>505</v>
      </c>
      <c r="I828" s="1">
        <v>95</v>
      </c>
      <c r="J828" s="2">
        <f>Resorts_World[[#This Row],[Rake]]/Resorts_World[[#This Row],[Buy In]]</f>
        <v>0.15833333333333333</v>
      </c>
      <c r="K828" s="3">
        <f t="shared" si="56"/>
        <v>99.009900990099013</v>
      </c>
      <c r="L828" s="4">
        <v>280</v>
      </c>
      <c r="M828" s="1">
        <f t="shared" si="57"/>
        <v>141400</v>
      </c>
      <c r="N828" s="1">
        <f>IF(Resorts_World[[#This Row],[Overlay]]="Yes",Resorts_World[[#This Row],[Guarantee]],Resorts_World[[#This Row],[Prize Pool Collected]])</f>
        <v>141400</v>
      </c>
      <c r="O828" s="1">
        <f t="shared" si="58"/>
        <v>26600</v>
      </c>
      <c r="P828" s="1">
        <f>IF(Resorts_World[[#This Row],[Overlay]]="Yes",Resorts_World[[#This Row],[Guarantee]]-Resorts_World[[#This Row],[Prize Pool Collected]],0)</f>
        <v>0</v>
      </c>
      <c r="Q828" t="str">
        <f t="shared" si="59"/>
        <v>No</v>
      </c>
    </row>
    <row r="829" spans="1:17" x14ac:dyDescent="0.25">
      <c r="A829" s="5">
        <v>45080</v>
      </c>
      <c r="B829" t="s">
        <v>174</v>
      </c>
      <c r="C829" t="s">
        <v>194</v>
      </c>
      <c r="D829" t="s">
        <v>39</v>
      </c>
      <c r="E829" t="s">
        <v>39</v>
      </c>
      <c r="F829" s="1">
        <v>60000</v>
      </c>
      <c r="G829" s="1">
        <v>800</v>
      </c>
      <c r="H829" s="1">
        <v>703</v>
      </c>
      <c r="I829" s="1">
        <v>97</v>
      </c>
      <c r="J829" s="2">
        <f>Resorts_World[[#This Row],[Rake]]/Resorts_World[[#This Row],[Buy In]]</f>
        <v>0.12125</v>
      </c>
      <c r="K829" s="3">
        <f t="shared" si="56"/>
        <v>85.348506401137982</v>
      </c>
      <c r="L829" s="4">
        <v>253</v>
      </c>
      <c r="M829" s="1">
        <f t="shared" si="57"/>
        <v>177859</v>
      </c>
      <c r="N829" s="1">
        <f>IF(Resorts_World[[#This Row],[Overlay]]="Yes",Resorts_World[[#This Row],[Guarantee]],Resorts_World[[#This Row],[Prize Pool Collected]])</f>
        <v>177859</v>
      </c>
      <c r="O829" s="1">
        <f t="shared" si="58"/>
        <v>24541</v>
      </c>
      <c r="P829" s="1">
        <f>IF(Resorts_World[[#This Row],[Overlay]]="Yes",Resorts_World[[#This Row],[Guarantee]]-Resorts_World[[#This Row],[Prize Pool Collected]],0)</f>
        <v>0</v>
      </c>
      <c r="Q829" t="str">
        <f t="shared" si="59"/>
        <v>No</v>
      </c>
    </row>
    <row r="830" spans="1:17" x14ac:dyDescent="0.25">
      <c r="A830" s="5">
        <v>45081</v>
      </c>
      <c r="B830" t="s">
        <v>174</v>
      </c>
      <c r="C830" t="s">
        <v>194</v>
      </c>
      <c r="D830" t="s">
        <v>201</v>
      </c>
      <c r="E830" t="s">
        <v>84</v>
      </c>
      <c r="F830" s="1">
        <v>750000</v>
      </c>
      <c r="G830" s="1">
        <v>1600</v>
      </c>
      <c r="H830" s="1">
        <v>1420</v>
      </c>
      <c r="I830" s="1">
        <v>180</v>
      </c>
      <c r="J830" s="2">
        <f>Resorts_World[[#This Row],[Rake]]/Resorts_World[[#This Row],[Buy In]]</f>
        <v>0.1125</v>
      </c>
      <c r="K830" s="3">
        <f t="shared" si="56"/>
        <v>528.16901408450701</v>
      </c>
      <c r="L830" s="4">
        <v>677</v>
      </c>
      <c r="M830" s="1">
        <f t="shared" si="57"/>
        <v>961340</v>
      </c>
      <c r="N830" s="1">
        <f>IF(Resorts_World[[#This Row],[Overlay]]="Yes",Resorts_World[[#This Row],[Guarantee]],Resorts_World[[#This Row],[Prize Pool Collected]])</f>
        <v>961340</v>
      </c>
      <c r="O830" s="1">
        <f t="shared" si="58"/>
        <v>121860</v>
      </c>
      <c r="P830" s="1">
        <f>IF(Resorts_World[[#This Row],[Overlay]]="Yes",Resorts_World[[#This Row],[Guarantee]]-Resorts_World[[#This Row],[Prize Pool Collected]],0)</f>
        <v>0</v>
      </c>
      <c r="Q830" t="str">
        <f t="shared" si="59"/>
        <v>No</v>
      </c>
    </row>
    <row r="831" spans="1:17" x14ac:dyDescent="0.25">
      <c r="A831" s="5">
        <v>45081</v>
      </c>
      <c r="B831" t="s">
        <v>174</v>
      </c>
      <c r="C831" t="s">
        <v>194</v>
      </c>
      <c r="D831" t="s">
        <v>34</v>
      </c>
      <c r="E831" t="s">
        <v>34</v>
      </c>
      <c r="F831" s="1">
        <v>60000</v>
      </c>
      <c r="G831" s="1">
        <v>800</v>
      </c>
      <c r="H831" s="1">
        <v>703</v>
      </c>
      <c r="I831" s="1">
        <v>97</v>
      </c>
      <c r="J831" s="2">
        <f>Resorts_World[[#This Row],[Rake]]/Resorts_World[[#This Row],[Buy In]]</f>
        <v>0.12125</v>
      </c>
      <c r="K831" s="3">
        <f t="shared" si="56"/>
        <v>85.348506401137982</v>
      </c>
      <c r="L831" s="4">
        <v>294</v>
      </c>
      <c r="M831" s="1">
        <f t="shared" si="57"/>
        <v>206682</v>
      </c>
      <c r="N831" s="1">
        <f>IF(Resorts_World[[#This Row],[Overlay]]="Yes",Resorts_World[[#This Row],[Guarantee]],Resorts_World[[#This Row],[Prize Pool Collected]])</f>
        <v>206682</v>
      </c>
      <c r="O831" s="1">
        <f t="shared" si="58"/>
        <v>28518</v>
      </c>
      <c r="P831" s="1">
        <f>IF(Resorts_World[[#This Row],[Overlay]]="Yes",Resorts_World[[#This Row],[Guarantee]]-Resorts_World[[#This Row],[Prize Pool Collected]],0)</f>
        <v>0</v>
      </c>
      <c r="Q831" t="str">
        <f t="shared" si="59"/>
        <v>No</v>
      </c>
    </row>
    <row r="832" spans="1:17" x14ac:dyDescent="0.25">
      <c r="A832" s="5">
        <v>45083</v>
      </c>
      <c r="B832" t="s">
        <v>174</v>
      </c>
      <c r="C832" t="s">
        <v>194</v>
      </c>
      <c r="D832" t="s">
        <v>201</v>
      </c>
      <c r="E832" t="s">
        <v>20</v>
      </c>
      <c r="F832" s="1">
        <v>100000</v>
      </c>
      <c r="G832" s="1">
        <v>800</v>
      </c>
      <c r="H832" s="1">
        <v>700</v>
      </c>
      <c r="I832" s="1">
        <v>100</v>
      </c>
      <c r="J832" s="2">
        <f>Resorts_World[[#This Row],[Rake]]/Resorts_World[[#This Row],[Buy In]]</f>
        <v>0.125</v>
      </c>
      <c r="K832" s="3">
        <f t="shared" si="56"/>
        <v>142.85714285714286</v>
      </c>
      <c r="L832" s="4">
        <v>429</v>
      </c>
      <c r="M832" s="1">
        <f t="shared" si="57"/>
        <v>300300</v>
      </c>
      <c r="N832" s="1">
        <f>IF(Resorts_World[[#This Row],[Overlay]]="Yes",Resorts_World[[#This Row],[Guarantee]],Resorts_World[[#This Row],[Prize Pool Collected]])</f>
        <v>300300</v>
      </c>
      <c r="O832" s="1">
        <f t="shared" si="58"/>
        <v>42900</v>
      </c>
      <c r="P832" s="1">
        <f>IF(Resorts_World[[#This Row],[Overlay]]="Yes",Resorts_World[[#This Row],[Guarantee]]-Resorts_World[[#This Row],[Prize Pool Collected]],0)</f>
        <v>0</v>
      </c>
      <c r="Q832" t="str">
        <f t="shared" si="59"/>
        <v>No</v>
      </c>
    </row>
    <row r="833" spans="1:17" x14ac:dyDescent="0.25">
      <c r="A833" s="5">
        <v>45084</v>
      </c>
      <c r="B833" t="s">
        <v>174</v>
      </c>
      <c r="C833" t="s">
        <v>194</v>
      </c>
      <c r="D833" t="s">
        <v>202</v>
      </c>
      <c r="E833" t="s">
        <v>66</v>
      </c>
      <c r="F833" s="1">
        <v>100000</v>
      </c>
      <c r="G833" s="1">
        <v>1100</v>
      </c>
      <c r="H833" s="1">
        <v>970</v>
      </c>
      <c r="I833" s="1">
        <v>130</v>
      </c>
      <c r="J833" s="2">
        <f>Resorts_World[[#This Row],[Rake]]/Resorts_World[[#This Row],[Buy In]]</f>
        <v>0.11818181818181818</v>
      </c>
      <c r="K833" s="3">
        <f t="shared" si="56"/>
        <v>103.09278350515464</v>
      </c>
      <c r="L833" s="4">
        <v>445</v>
      </c>
      <c r="M833" s="1">
        <f t="shared" si="57"/>
        <v>431650</v>
      </c>
      <c r="N833" s="1">
        <f>IF(Resorts_World[[#This Row],[Overlay]]="Yes",Resorts_World[[#This Row],[Guarantee]],Resorts_World[[#This Row],[Prize Pool Collected]])</f>
        <v>431650</v>
      </c>
      <c r="O833" s="1">
        <f t="shared" si="58"/>
        <v>57850</v>
      </c>
      <c r="P833" s="1">
        <f>IF(Resorts_World[[#This Row],[Overlay]]="Yes",Resorts_World[[#This Row],[Guarantee]]-Resorts_World[[#This Row],[Prize Pool Collected]],0)</f>
        <v>0</v>
      </c>
      <c r="Q833" t="str">
        <f t="shared" si="59"/>
        <v>No</v>
      </c>
    </row>
    <row r="834" spans="1:17" x14ac:dyDescent="0.25">
      <c r="A834" s="5">
        <v>45085</v>
      </c>
      <c r="B834" t="s">
        <v>174</v>
      </c>
      <c r="C834" t="s">
        <v>194</v>
      </c>
      <c r="D834" t="s">
        <v>201</v>
      </c>
      <c r="E834" t="s">
        <v>84</v>
      </c>
      <c r="F834" s="1">
        <v>750000</v>
      </c>
      <c r="G834" s="1">
        <v>1600</v>
      </c>
      <c r="H834" s="1">
        <v>1420</v>
      </c>
      <c r="I834" s="1">
        <v>180</v>
      </c>
      <c r="J834" s="2">
        <f>Resorts_World[[#This Row],[Rake]]/Resorts_World[[#This Row],[Buy In]]</f>
        <v>0.1125</v>
      </c>
      <c r="K834" s="3">
        <f t="shared" si="56"/>
        <v>528.16901408450701</v>
      </c>
      <c r="L834" s="4">
        <v>944</v>
      </c>
      <c r="M834" s="1">
        <f t="shared" si="57"/>
        <v>1340480</v>
      </c>
      <c r="N834" s="1">
        <f>IF(Resorts_World[[#This Row],[Overlay]]="Yes",Resorts_World[[#This Row],[Guarantee]],Resorts_World[[#This Row],[Prize Pool Collected]])</f>
        <v>1340480</v>
      </c>
      <c r="O834" s="1">
        <f t="shared" si="58"/>
        <v>169920</v>
      </c>
      <c r="P834" s="1">
        <f>IF(Resorts_World[[#This Row],[Overlay]]="Yes",Resorts_World[[#This Row],[Guarantee]]-Resorts_World[[#This Row],[Prize Pool Collected]],0)</f>
        <v>0</v>
      </c>
      <c r="Q834" t="str">
        <f t="shared" si="59"/>
        <v>No</v>
      </c>
    </row>
    <row r="835" spans="1:17" x14ac:dyDescent="0.25">
      <c r="A835" s="5">
        <v>45087</v>
      </c>
      <c r="B835" t="s">
        <v>174</v>
      </c>
      <c r="C835" t="s">
        <v>194</v>
      </c>
      <c r="D835" t="s">
        <v>201</v>
      </c>
      <c r="E835" t="s">
        <v>20</v>
      </c>
      <c r="F835" s="1">
        <v>100000</v>
      </c>
      <c r="G835" s="1">
        <v>800</v>
      </c>
      <c r="H835" s="1">
        <v>700</v>
      </c>
      <c r="I835" s="1">
        <v>100</v>
      </c>
      <c r="J835" s="2">
        <f>Resorts_World[[#This Row],[Rake]]/Resorts_World[[#This Row],[Buy In]]</f>
        <v>0.125</v>
      </c>
      <c r="K835" s="3">
        <f t="shared" si="56"/>
        <v>142.85714285714286</v>
      </c>
      <c r="L835" s="4">
        <v>380</v>
      </c>
      <c r="M835" s="1">
        <f t="shared" si="57"/>
        <v>266000</v>
      </c>
      <c r="N835" s="1">
        <f>IF(Resorts_World[[#This Row],[Overlay]]="Yes",Resorts_World[[#This Row],[Guarantee]],Resorts_World[[#This Row],[Prize Pool Collected]])</f>
        <v>266000</v>
      </c>
      <c r="O835" s="1">
        <f t="shared" si="58"/>
        <v>38000</v>
      </c>
      <c r="P835" s="1">
        <f>IF(Resorts_World[[#This Row],[Overlay]]="Yes",Resorts_World[[#This Row],[Guarantee]]-Resorts_World[[#This Row],[Prize Pool Collected]],0)</f>
        <v>0</v>
      </c>
      <c r="Q835" t="str">
        <f t="shared" si="59"/>
        <v>No</v>
      </c>
    </row>
    <row r="836" spans="1:17" x14ac:dyDescent="0.25">
      <c r="A836" s="5">
        <v>45088</v>
      </c>
      <c r="B836" t="s">
        <v>174</v>
      </c>
      <c r="C836" t="s">
        <v>194</v>
      </c>
      <c r="D836" t="s">
        <v>201</v>
      </c>
      <c r="E836" t="s">
        <v>84</v>
      </c>
      <c r="F836" s="1">
        <v>400000</v>
      </c>
      <c r="G836" s="1">
        <v>1100</v>
      </c>
      <c r="H836" s="1">
        <v>960</v>
      </c>
      <c r="I836" s="1">
        <v>140</v>
      </c>
      <c r="J836" s="2">
        <f>Resorts_World[[#This Row],[Rake]]/Resorts_World[[#This Row],[Buy In]]</f>
        <v>0.12727272727272726</v>
      </c>
      <c r="K836" s="3">
        <f t="shared" si="56"/>
        <v>416.66666666666669</v>
      </c>
      <c r="L836" s="4">
        <v>611</v>
      </c>
      <c r="M836" s="1">
        <f t="shared" si="57"/>
        <v>586560</v>
      </c>
      <c r="N836" s="1">
        <f>IF(Resorts_World[[#This Row],[Overlay]]="Yes",Resorts_World[[#This Row],[Guarantee]],Resorts_World[[#This Row],[Prize Pool Collected]])</f>
        <v>586560</v>
      </c>
      <c r="O836" s="1">
        <f t="shared" si="58"/>
        <v>85540</v>
      </c>
      <c r="P836" s="1">
        <f>IF(Resorts_World[[#This Row],[Overlay]]="Yes",Resorts_World[[#This Row],[Guarantee]]-Resorts_World[[#This Row],[Prize Pool Collected]],0)</f>
        <v>0</v>
      </c>
      <c r="Q836" t="str">
        <f t="shared" si="59"/>
        <v>No</v>
      </c>
    </row>
    <row r="837" spans="1:17" x14ac:dyDescent="0.25">
      <c r="A837" s="5">
        <v>45090</v>
      </c>
      <c r="B837" t="s">
        <v>174</v>
      </c>
      <c r="C837" t="s">
        <v>194</v>
      </c>
      <c r="D837" t="s">
        <v>201</v>
      </c>
      <c r="E837" t="s">
        <v>20</v>
      </c>
      <c r="F837" s="1">
        <v>150000</v>
      </c>
      <c r="G837" s="1">
        <v>1100</v>
      </c>
      <c r="H837" s="1">
        <v>965</v>
      </c>
      <c r="I837" s="1">
        <v>135</v>
      </c>
      <c r="J837" s="2">
        <f>Resorts_World[[#This Row],[Rake]]/Resorts_World[[#This Row],[Buy In]]</f>
        <v>0.12272727272727273</v>
      </c>
      <c r="K837" s="3">
        <f t="shared" si="56"/>
        <v>155.44041450777203</v>
      </c>
      <c r="L837" s="4">
        <v>263</v>
      </c>
      <c r="M837" s="1">
        <f t="shared" si="57"/>
        <v>253795</v>
      </c>
      <c r="N837" s="1">
        <f>IF(Resorts_World[[#This Row],[Overlay]]="Yes",Resorts_World[[#This Row],[Guarantee]],Resorts_World[[#This Row],[Prize Pool Collected]])</f>
        <v>253795</v>
      </c>
      <c r="O837" s="1">
        <f t="shared" si="58"/>
        <v>35505</v>
      </c>
      <c r="P837" s="1">
        <f>IF(Resorts_World[[#This Row],[Overlay]]="Yes",Resorts_World[[#This Row],[Guarantee]]-Resorts_World[[#This Row],[Prize Pool Collected]],0)</f>
        <v>0</v>
      </c>
      <c r="Q837" t="str">
        <f t="shared" si="59"/>
        <v>No</v>
      </c>
    </row>
    <row r="838" spans="1:17" x14ac:dyDescent="0.25">
      <c r="A838" s="5">
        <v>45091</v>
      </c>
      <c r="B838" t="s">
        <v>174</v>
      </c>
      <c r="C838" t="s">
        <v>194</v>
      </c>
      <c r="D838" t="s">
        <v>203</v>
      </c>
      <c r="E838" t="s">
        <v>68</v>
      </c>
      <c r="F838" s="1">
        <v>1000000</v>
      </c>
      <c r="G838" s="1">
        <v>2500</v>
      </c>
      <c r="H838" s="1">
        <v>2260</v>
      </c>
      <c r="I838" s="1">
        <v>240</v>
      </c>
      <c r="J838" s="2">
        <f>Resorts_World[[#This Row],[Rake]]/Resorts_World[[#This Row],[Buy In]]</f>
        <v>9.6000000000000002E-2</v>
      </c>
      <c r="K838" s="3">
        <f t="shared" si="56"/>
        <v>442.47787610619469</v>
      </c>
      <c r="L838" s="4">
        <v>390</v>
      </c>
      <c r="M838" s="1">
        <f t="shared" si="57"/>
        <v>881400</v>
      </c>
      <c r="N838" s="1">
        <f>IF(Resorts_World[[#This Row],[Overlay]]="Yes",Resorts_World[[#This Row],[Guarantee]],Resorts_World[[#This Row],[Prize Pool Collected]])</f>
        <v>1000000</v>
      </c>
      <c r="O838" s="1">
        <f t="shared" si="58"/>
        <v>93600</v>
      </c>
      <c r="P838" s="1">
        <f>IF(Resorts_World[[#This Row],[Overlay]]="Yes",Resorts_World[[#This Row],[Guarantee]]-Resorts_World[[#This Row],[Prize Pool Collected]],0)</f>
        <v>118600</v>
      </c>
      <c r="Q838" t="str">
        <f t="shared" si="59"/>
        <v>Yes</v>
      </c>
    </row>
    <row r="839" spans="1:17" x14ac:dyDescent="0.25">
      <c r="A839" s="5">
        <v>45093</v>
      </c>
      <c r="B839" t="s">
        <v>174</v>
      </c>
      <c r="C839" t="s">
        <v>194</v>
      </c>
      <c r="D839" t="s">
        <v>184</v>
      </c>
      <c r="E839" t="s">
        <v>184</v>
      </c>
      <c r="F839" s="1">
        <v>100000</v>
      </c>
      <c r="G839" s="1">
        <v>1100</v>
      </c>
      <c r="H839" s="1">
        <v>970</v>
      </c>
      <c r="I839" s="1">
        <v>130</v>
      </c>
      <c r="J839" s="2">
        <f>Resorts_World[[#This Row],[Rake]]/Resorts_World[[#This Row],[Buy In]]</f>
        <v>0.11818181818181818</v>
      </c>
      <c r="K839" s="3">
        <f t="shared" si="56"/>
        <v>103.09278350515464</v>
      </c>
      <c r="L839" s="4">
        <v>413</v>
      </c>
      <c r="M839" s="1">
        <f t="shared" si="57"/>
        <v>400610</v>
      </c>
      <c r="N839" s="1">
        <f>IF(Resorts_World[[#This Row],[Overlay]]="Yes",Resorts_World[[#This Row],[Guarantee]],Resorts_World[[#This Row],[Prize Pool Collected]])</f>
        <v>400610</v>
      </c>
      <c r="O839" s="1">
        <f t="shared" si="58"/>
        <v>53690</v>
      </c>
      <c r="P839" s="1">
        <f>IF(Resorts_World[[#This Row],[Overlay]]="Yes",Resorts_World[[#This Row],[Guarantee]]-Resorts_World[[#This Row],[Prize Pool Collected]],0)</f>
        <v>0</v>
      </c>
      <c r="Q839" t="str">
        <f t="shared" si="59"/>
        <v>No</v>
      </c>
    </row>
    <row r="840" spans="1:17" x14ac:dyDescent="0.25">
      <c r="A840" s="5">
        <v>45094</v>
      </c>
      <c r="B840" t="s">
        <v>174</v>
      </c>
      <c r="C840" t="s">
        <v>194</v>
      </c>
      <c r="D840" t="s">
        <v>203</v>
      </c>
      <c r="E840" t="s">
        <v>68</v>
      </c>
      <c r="F840" s="1">
        <v>150000</v>
      </c>
      <c r="G840" s="1">
        <v>1100</v>
      </c>
      <c r="H840" s="1">
        <v>965</v>
      </c>
      <c r="I840" s="1">
        <v>135</v>
      </c>
      <c r="J840" s="2">
        <f>Resorts_World[[#This Row],[Rake]]/Resorts_World[[#This Row],[Buy In]]</f>
        <v>0.12272727272727273</v>
      </c>
      <c r="K840" s="3">
        <f t="shared" si="56"/>
        <v>155.44041450777203</v>
      </c>
      <c r="L840" s="4">
        <v>294</v>
      </c>
      <c r="M840" s="1">
        <f t="shared" si="57"/>
        <v>283710</v>
      </c>
      <c r="N840" s="1">
        <f>IF(Resorts_World[[#This Row],[Overlay]]="Yes",Resorts_World[[#This Row],[Guarantee]],Resorts_World[[#This Row],[Prize Pool Collected]])</f>
        <v>283710</v>
      </c>
      <c r="O840" s="1">
        <f t="shared" si="58"/>
        <v>39690</v>
      </c>
      <c r="P840" s="1">
        <f>IF(Resorts_World[[#This Row],[Overlay]]="Yes",Resorts_World[[#This Row],[Guarantee]]-Resorts_World[[#This Row],[Prize Pool Collected]],0)</f>
        <v>0</v>
      </c>
      <c r="Q840" t="str">
        <f t="shared" si="59"/>
        <v>No</v>
      </c>
    </row>
    <row r="841" spans="1:17" x14ac:dyDescent="0.25">
      <c r="A841" s="5">
        <v>45095</v>
      </c>
      <c r="B841" t="s">
        <v>174</v>
      </c>
      <c r="C841" t="s">
        <v>194</v>
      </c>
      <c r="D841" t="s">
        <v>204</v>
      </c>
      <c r="E841" t="s">
        <v>20</v>
      </c>
      <c r="F841" s="1">
        <v>250000</v>
      </c>
      <c r="G841" s="1">
        <v>1600</v>
      </c>
      <c r="H841" s="1">
        <v>1425</v>
      </c>
      <c r="I841" s="1">
        <v>175</v>
      </c>
      <c r="J841" s="2">
        <f>Resorts_World[[#This Row],[Rake]]/Resorts_World[[#This Row],[Buy In]]</f>
        <v>0.109375</v>
      </c>
      <c r="K841" s="3">
        <f t="shared" si="56"/>
        <v>175.43859649122808</v>
      </c>
      <c r="L841" s="4">
        <v>244</v>
      </c>
      <c r="M841" s="1">
        <f t="shared" si="57"/>
        <v>347700</v>
      </c>
      <c r="N841" s="1">
        <f>IF(Resorts_World[[#This Row],[Overlay]]="Yes",Resorts_World[[#This Row],[Guarantee]],Resorts_World[[#This Row],[Prize Pool Collected]])</f>
        <v>347700</v>
      </c>
      <c r="O841" s="1">
        <f t="shared" si="58"/>
        <v>42700</v>
      </c>
      <c r="P841" s="1">
        <f>IF(Resorts_World[[#This Row],[Overlay]]="Yes",Resorts_World[[#This Row],[Guarantee]]-Resorts_World[[#This Row],[Prize Pool Collected]],0)</f>
        <v>0</v>
      </c>
      <c r="Q841" t="str">
        <f t="shared" si="59"/>
        <v>No</v>
      </c>
    </row>
    <row r="842" spans="1:17" x14ac:dyDescent="0.25">
      <c r="A842" s="5">
        <v>45096</v>
      </c>
      <c r="B842" t="s">
        <v>174</v>
      </c>
      <c r="C842" t="s">
        <v>194</v>
      </c>
      <c r="D842" t="s">
        <v>201</v>
      </c>
      <c r="E842" t="s">
        <v>84</v>
      </c>
      <c r="F842" s="1">
        <v>500000</v>
      </c>
      <c r="G842" s="1">
        <v>1100</v>
      </c>
      <c r="H842" s="1">
        <v>960</v>
      </c>
      <c r="I842" s="1">
        <v>140</v>
      </c>
      <c r="J842" s="2">
        <f>Resorts_World[[#This Row],[Rake]]/Resorts_World[[#This Row],[Buy In]]</f>
        <v>0.12727272727272726</v>
      </c>
      <c r="K842" s="3">
        <f t="shared" si="56"/>
        <v>520.83333333333337</v>
      </c>
      <c r="L842" s="4">
        <v>1336</v>
      </c>
      <c r="M842" s="1">
        <f t="shared" si="57"/>
        <v>1282560</v>
      </c>
      <c r="N842" s="1">
        <f>IF(Resorts_World[[#This Row],[Overlay]]="Yes",Resorts_World[[#This Row],[Guarantee]],Resorts_World[[#This Row],[Prize Pool Collected]])</f>
        <v>1282560</v>
      </c>
      <c r="O842" s="1">
        <f t="shared" si="58"/>
        <v>187040</v>
      </c>
      <c r="P842" s="1">
        <f>IF(Resorts_World[[#This Row],[Overlay]]="Yes",Resorts_World[[#This Row],[Guarantee]]-Resorts_World[[#This Row],[Prize Pool Collected]],0)</f>
        <v>0</v>
      </c>
      <c r="Q842" t="str">
        <f t="shared" si="59"/>
        <v>No</v>
      </c>
    </row>
    <row r="843" spans="1:17" x14ac:dyDescent="0.25">
      <c r="A843" s="5">
        <v>45098</v>
      </c>
      <c r="B843" t="s">
        <v>174</v>
      </c>
      <c r="C843" t="s">
        <v>194</v>
      </c>
      <c r="D843" t="s">
        <v>201</v>
      </c>
      <c r="E843" t="s">
        <v>20</v>
      </c>
      <c r="F843" s="1">
        <v>100000</v>
      </c>
      <c r="G843" s="1">
        <v>800</v>
      </c>
      <c r="H843" s="1">
        <v>700</v>
      </c>
      <c r="I843" s="1">
        <v>100</v>
      </c>
      <c r="J843" s="2">
        <f>Resorts_World[[#This Row],[Rake]]/Resorts_World[[#This Row],[Buy In]]</f>
        <v>0.125</v>
      </c>
      <c r="K843" s="3">
        <f t="shared" si="56"/>
        <v>142.85714285714286</v>
      </c>
      <c r="L843" s="4">
        <v>590</v>
      </c>
      <c r="M843" s="1">
        <f t="shared" si="57"/>
        <v>413000</v>
      </c>
      <c r="N843" s="1">
        <f>IF(Resorts_World[[#This Row],[Overlay]]="Yes",Resorts_World[[#This Row],[Guarantee]],Resorts_World[[#This Row],[Prize Pool Collected]])</f>
        <v>413000</v>
      </c>
      <c r="O843" s="1">
        <f t="shared" si="58"/>
        <v>59000</v>
      </c>
      <c r="P843" s="1">
        <f>IF(Resorts_World[[#This Row],[Overlay]]="Yes",Resorts_World[[#This Row],[Guarantee]]-Resorts_World[[#This Row],[Prize Pool Collected]],0)</f>
        <v>0</v>
      </c>
      <c r="Q843" t="str">
        <f t="shared" si="59"/>
        <v>No</v>
      </c>
    </row>
    <row r="844" spans="1:17" x14ac:dyDescent="0.25">
      <c r="A844" s="5">
        <v>45099</v>
      </c>
      <c r="B844" t="s">
        <v>174</v>
      </c>
      <c r="C844" t="s">
        <v>194</v>
      </c>
      <c r="D844" t="s">
        <v>205</v>
      </c>
      <c r="E844" t="s">
        <v>38</v>
      </c>
      <c r="F844" s="1">
        <v>1000000</v>
      </c>
      <c r="G844" s="1">
        <v>2500</v>
      </c>
      <c r="H844" s="1">
        <v>2250</v>
      </c>
      <c r="I844" s="1">
        <v>250</v>
      </c>
      <c r="J844" s="2">
        <f>Resorts_World[[#This Row],[Rake]]/Resorts_World[[#This Row],[Buy In]]</f>
        <v>0.1</v>
      </c>
      <c r="K844" s="3">
        <f t="shared" si="56"/>
        <v>444.44444444444446</v>
      </c>
      <c r="L844" s="4">
        <v>422</v>
      </c>
      <c r="M844" s="1">
        <f t="shared" si="57"/>
        <v>949500</v>
      </c>
      <c r="N844" s="1">
        <f>IF(Resorts_World[[#This Row],[Overlay]]="Yes",Resorts_World[[#This Row],[Guarantee]],Resorts_World[[#This Row],[Prize Pool Collected]])</f>
        <v>1000000</v>
      </c>
      <c r="O844" s="1">
        <f t="shared" si="58"/>
        <v>105500</v>
      </c>
      <c r="P844" s="1">
        <f>IF(Resorts_World[[#This Row],[Overlay]]="Yes",Resorts_World[[#This Row],[Guarantee]]-Resorts_World[[#This Row],[Prize Pool Collected]],0)</f>
        <v>50500</v>
      </c>
      <c r="Q844" t="str">
        <f t="shared" si="59"/>
        <v>Yes</v>
      </c>
    </row>
    <row r="845" spans="1:17" x14ac:dyDescent="0.25">
      <c r="A845" s="5">
        <v>45101</v>
      </c>
      <c r="B845" t="s">
        <v>174</v>
      </c>
      <c r="C845" t="s">
        <v>194</v>
      </c>
      <c r="D845" t="s">
        <v>35</v>
      </c>
      <c r="E845" t="s">
        <v>35</v>
      </c>
      <c r="F845" s="1">
        <v>750000</v>
      </c>
      <c r="G845" s="1">
        <v>1600</v>
      </c>
      <c r="H845" s="1">
        <v>1420</v>
      </c>
      <c r="I845" s="1">
        <v>180</v>
      </c>
      <c r="J845" s="2">
        <f>Resorts_World[[#This Row],[Rake]]/Resorts_World[[#This Row],[Buy In]]</f>
        <v>0.1125</v>
      </c>
      <c r="K845" s="3">
        <f t="shared" si="56"/>
        <v>528.16901408450701</v>
      </c>
      <c r="L845" s="4">
        <v>798</v>
      </c>
      <c r="M845" s="1">
        <f t="shared" si="57"/>
        <v>1133160</v>
      </c>
      <c r="N845" s="1">
        <f>IF(Resorts_World[[#This Row],[Overlay]]="Yes",Resorts_World[[#This Row],[Guarantee]],Resorts_World[[#This Row],[Prize Pool Collected]])</f>
        <v>1133160</v>
      </c>
      <c r="O845" s="1">
        <f t="shared" si="58"/>
        <v>143640</v>
      </c>
      <c r="P845" s="1">
        <f>IF(Resorts_World[[#This Row],[Overlay]]="Yes",Resorts_World[[#This Row],[Guarantee]]-Resorts_World[[#This Row],[Prize Pool Collected]],0)</f>
        <v>0</v>
      </c>
      <c r="Q845" t="str">
        <f t="shared" si="59"/>
        <v>No</v>
      </c>
    </row>
    <row r="846" spans="1:17" x14ac:dyDescent="0.25">
      <c r="A846" s="5">
        <v>45103</v>
      </c>
      <c r="B846" t="s">
        <v>174</v>
      </c>
      <c r="C846" t="s">
        <v>194</v>
      </c>
      <c r="D846" t="s">
        <v>201</v>
      </c>
      <c r="E846" t="s">
        <v>20</v>
      </c>
      <c r="F846" s="1">
        <v>150000</v>
      </c>
      <c r="G846" s="1">
        <v>1100</v>
      </c>
      <c r="H846" s="1">
        <v>965</v>
      </c>
      <c r="I846" s="1">
        <v>135</v>
      </c>
      <c r="J846" s="2">
        <f>Resorts_World[[#This Row],[Rake]]/Resorts_World[[#This Row],[Buy In]]</f>
        <v>0.12272727272727273</v>
      </c>
      <c r="K846" s="3">
        <f t="shared" si="56"/>
        <v>155.44041450777203</v>
      </c>
      <c r="L846" s="4">
        <v>525</v>
      </c>
      <c r="M846" s="1">
        <f t="shared" si="57"/>
        <v>506625</v>
      </c>
      <c r="N846" s="1">
        <f>IF(Resorts_World[[#This Row],[Overlay]]="Yes",Resorts_World[[#This Row],[Guarantee]],Resorts_World[[#This Row],[Prize Pool Collected]])</f>
        <v>506625</v>
      </c>
      <c r="O846" s="1">
        <f t="shared" si="58"/>
        <v>70875</v>
      </c>
      <c r="P846" s="1">
        <f>IF(Resorts_World[[#This Row],[Overlay]]="Yes",Resorts_World[[#This Row],[Guarantee]]-Resorts_World[[#This Row],[Prize Pool Collected]],0)</f>
        <v>0</v>
      </c>
      <c r="Q846" t="str">
        <f t="shared" si="59"/>
        <v>No</v>
      </c>
    </row>
    <row r="847" spans="1:17" x14ac:dyDescent="0.25">
      <c r="A847" s="5">
        <v>45104</v>
      </c>
      <c r="B847" t="s">
        <v>174</v>
      </c>
      <c r="C847" t="s">
        <v>194</v>
      </c>
      <c r="D847" t="s">
        <v>203</v>
      </c>
      <c r="E847" t="s">
        <v>68</v>
      </c>
      <c r="F847" s="1">
        <v>300000</v>
      </c>
      <c r="G847" s="1">
        <v>1600</v>
      </c>
      <c r="H847" s="1">
        <v>1425</v>
      </c>
      <c r="I847" s="1">
        <v>175</v>
      </c>
      <c r="J847" s="2">
        <f>Resorts_World[[#This Row],[Rake]]/Resorts_World[[#This Row],[Buy In]]</f>
        <v>0.109375</v>
      </c>
      <c r="K847" s="3">
        <f t="shared" si="56"/>
        <v>210.52631578947367</v>
      </c>
      <c r="L847" s="4">
        <v>580</v>
      </c>
      <c r="M847" s="1">
        <f t="shared" si="57"/>
        <v>826500</v>
      </c>
      <c r="N847" s="1">
        <f>IF(Resorts_World[[#This Row],[Overlay]]="Yes",Resorts_World[[#This Row],[Guarantee]],Resorts_World[[#This Row],[Prize Pool Collected]])</f>
        <v>826500</v>
      </c>
      <c r="O847" s="1">
        <f t="shared" si="58"/>
        <v>101500</v>
      </c>
      <c r="P847" s="1">
        <f>IF(Resorts_World[[#This Row],[Overlay]]="Yes",Resorts_World[[#This Row],[Guarantee]]-Resorts_World[[#This Row],[Prize Pool Collected]],0)</f>
        <v>0</v>
      </c>
      <c r="Q847" t="str">
        <f t="shared" si="59"/>
        <v>No</v>
      </c>
    </row>
    <row r="848" spans="1:17" x14ac:dyDescent="0.25">
      <c r="A848" s="5">
        <v>45105</v>
      </c>
      <c r="B848" t="s">
        <v>174</v>
      </c>
      <c r="C848" t="s">
        <v>194</v>
      </c>
      <c r="D848" t="s">
        <v>201</v>
      </c>
      <c r="E848" t="s">
        <v>20</v>
      </c>
      <c r="F848" s="1">
        <v>100000</v>
      </c>
      <c r="G848" s="1">
        <v>800</v>
      </c>
      <c r="H848" s="1">
        <v>700</v>
      </c>
      <c r="I848" s="1">
        <v>100</v>
      </c>
      <c r="J848" s="2">
        <f>Resorts_World[[#This Row],[Rake]]/Resorts_World[[#This Row],[Buy In]]</f>
        <v>0.125</v>
      </c>
      <c r="K848" s="3">
        <f t="shared" si="56"/>
        <v>142.85714285714286</v>
      </c>
      <c r="L848" s="4">
        <v>407</v>
      </c>
      <c r="M848" s="1">
        <f t="shared" si="57"/>
        <v>284900</v>
      </c>
      <c r="N848" s="1">
        <f>IF(Resorts_World[[#This Row],[Overlay]]="Yes",Resorts_World[[#This Row],[Guarantee]],Resorts_World[[#This Row],[Prize Pool Collected]])</f>
        <v>284900</v>
      </c>
      <c r="O848" s="1">
        <f t="shared" si="58"/>
        <v>40700</v>
      </c>
      <c r="P848" s="1">
        <f>IF(Resorts_World[[#This Row],[Overlay]]="Yes",Resorts_World[[#This Row],[Guarantee]]-Resorts_World[[#This Row],[Prize Pool Collected]],0)</f>
        <v>0</v>
      </c>
      <c r="Q848" t="str">
        <f t="shared" si="59"/>
        <v>No</v>
      </c>
    </row>
    <row r="849" spans="1:18" x14ac:dyDescent="0.25">
      <c r="A849" s="5">
        <v>45105</v>
      </c>
      <c r="B849" t="s">
        <v>174</v>
      </c>
      <c r="C849" t="s">
        <v>194</v>
      </c>
      <c r="D849" t="s">
        <v>26</v>
      </c>
      <c r="E849" t="s">
        <v>26</v>
      </c>
      <c r="F849" s="1">
        <v>30000</v>
      </c>
      <c r="G849" s="1">
        <v>500</v>
      </c>
      <c r="H849" s="1">
        <v>422</v>
      </c>
      <c r="I849" s="1">
        <v>78</v>
      </c>
      <c r="J849" s="2">
        <f>Resorts_World[[#This Row],[Rake]]/Resorts_World[[#This Row],[Buy In]]</f>
        <v>0.156</v>
      </c>
      <c r="K849" s="3">
        <f t="shared" si="56"/>
        <v>71.090047393364927</v>
      </c>
      <c r="L849" s="4">
        <v>273</v>
      </c>
      <c r="M849" s="1">
        <f t="shared" si="57"/>
        <v>115206</v>
      </c>
      <c r="N849" s="1">
        <f>IF(Resorts_World[[#This Row],[Overlay]]="Yes",Resorts_World[[#This Row],[Guarantee]],Resorts_World[[#This Row],[Prize Pool Collected]])</f>
        <v>115206</v>
      </c>
      <c r="O849" s="1">
        <f t="shared" si="58"/>
        <v>21294</v>
      </c>
      <c r="P849" s="1">
        <f>IF(Resorts_World[[#This Row],[Overlay]]="Yes",Resorts_World[[#This Row],[Guarantee]]-Resorts_World[[#This Row],[Prize Pool Collected]],0)</f>
        <v>0</v>
      </c>
      <c r="Q849" t="str">
        <f t="shared" si="59"/>
        <v>No</v>
      </c>
    </row>
    <row r="850" spans="1:18" x14ac:dyDescent="0.25">
      <c r="A850" s="5">
        <v>45106</v>
      </c>
      <c r="B850" t="s">
        <v>174</v>
      </c>
      <c r="C850" t="s">
        <v>194</v>
      </c>
      <c r="D850" t="s">
        <v>206</v>
      </c>
      <c r="E850" t="s">
        <v>20</v>
      </c>
      <c r="F850" s="1">
        <v>250000</v>
      </c>
      <c r="G850" s="1">
        <v>1600</v>
      </c>
      <c r="H850" s="1">
        <v>1425</v>
      </c>
      <c r="I850" s="1">
        <v>175</v>
      </c>
      <c r="J850" s="2">
        <f>Resorts_World[[#This Row],[Rake]]/Resorts_World[[#This Row],[Buy In]]</f>
        <v>0.109375</v>
      </c>
      <c r="K850" s="3">
        <f t="shared" si="56"/>
        <v>175.43859649122808</v>
      </c>
      <c r="L850" s="4">
        <v>380</v>
      </c>
      <c r="M850" s="1">
        <f t="shared" si="57"/>
        <v>541500</v>
      </c>
      <c r="N850" s="1">
        <f>IF(Resorts_World[[#This Row],[Overlay]]="Yes",Resorts_World[[#This Row],[Guarantee]],Resorts_World[[#This Row],[Prize Pool Collected]])</f>
        <v>541500</v>
      </c>
      <c r="O850" s="1">
        <f t="shared" si="58"/>
        <v>66500</v>
      </c>
      <c r="P850" s="1">
        <f>IF(Resorts_World[[#This Row],[Overlay]]="Yes",Resorts_World[[#This Row],[Guarantee]]-Resorts_World[[#This Row],[Prize Pool Collected]],0)</f>
        <v>0</v>
      </c>
      <c r="Q850" t="str">
        <f t="shared" si="59"/>
        <v>No</v>
      </c>
    </row>
    <row r="851" spans="1:18" x14ac:dyDescent="0.25">
      <c r="A851" s="5">
        <v>45107</v>
      </c>
      <c r="B851" t="s">
        <v>174</v>
      </c>
      <c r="C851" t="s">
        <v>194</v>
      </c>
      <c r="D851" t="s">
        <v>201</v>
      </c>
      <c r="E851" t="s">
        <v>20</v>
      </c>
      <c r="F851" s="1">
        <v>150000</v>
      </c>
      <c r="G851" s="1">
        <v>1100</v>
      </c>
      <c r="H851" s="1">
        <v>965</v>
      </c>
      <c r="I851" s="1">
        <v>135</v>
      </c>
      <c r="J851" s="2">
        <f>Resorts_World[[#This Row],[Rake]]/Resorts_World[[#This Row],[Buy In]]</f>
        <v>0.12272727272727273</v>
      </c>
      <c r="K851" s="3">
        <f t="shared" si="56"/>
        <v>155.44041450777203</v>
      </c>
      <c r="L851" s="4">
        <v>767</v>
      </c>
      <c r="M851" s="1">
        <f t="shared" si="57"/>
        <v>740155</v>
      </c>
      <c r="N851" s="1">
        <f>IF(Resorts_World[[#This Row],[Overlay]]="Yes",Resorts_World[[#This Row],[Guarantee]],Resorts_World[[#This Row],[Prize Pool Collected]])</f>
        <v>740155</v>
      </c>
      <c r="O851" s="1">
        <f t="shared" si="58"/>
        <v>103545</v>
      </c>
      <c r="P851" s="1">
        <f>IF(Resorts_World[[#This Row],[Overlay]]="Yes",Resorts_World[[#This Row],[Guarantee]]-Resorts_World[[#This Row],[Prize Pool Collected]],0)</f>
        <v>0</v>
      </c>
      <c r="Q851" t="str">
        <f t="shared" si="59"/>
        <v>No</v>
      </c>
    </row>
    <row r="852" spans="1:18" x14ac:dyDescent="0.25">
      <c r="A852" s="6">
        <v>45108</v>
      </c>
      <c r="B852" s="7" t="s">
        <v>174</v>
      </c>
      <c r="C852" s="7" t="s">
        <v>194</v>
      </c>
      <c r="D852" s="7" t="s">
        <v>77</v>
      </c>
      <c r="E852" s="7" t="s">
        <v>35</v>
      </c>
      <c r="F852" s="8">
        <v>100000</v>
      </c>
      <c r="G852" s="8">
        <v>1100</v>
      </c>
      <c r="H852" s="8">
        <v>960</v>
      </c>
      <c r="I852" s="8">
        <v>140</v>
      </c>
      <c r="J852" s="9">
        <f>Resorts_World[[#This Row],[Rake]]/Resorts_World[[#This Row],[Buy In]]</f>
        <v>0.12727272727272726</v>
      </c>
      <c r="K852" s="10">
        <f t="shared" si="56"/>
        <v>104.16666666666667</v>
      </c>
      <c r="L852" s="11">
        <v>258</v>
      </c>
      <c r="M852" s="8">
        <f t="shared" si="57"/>
        <v>247680</v>
      </c>
      <c r="N852" s="8">
        <f>IF(Resorts_World[[#This Row],[Overlay]]="Yes",Resorts_World[[#This Row],[Guarantee]],Resorts_World[[#This Row],[Prize Pool Collected]])</f>
        <v>247680</v>
      </c>
      <c r="O852" s="8">
        <f t="shared" si="58"/>
        <v>36120</v>
      </c>
      <c r="P852" s="8">
        <f>IF(Resorts_World[[#This Row],[Overlay]]="Yes",Resorts_World[[#This Row],[Guarantee]]-Resorts_World[[#This Row],[Prize Pool Collected]],0)</f>
        <v>0</v>
      </c>
      <c r="Q852" s="7" t="str">
        <f t="shared" si="59"/>
        <v>No</v>
      </c>
      <c r="R852" s="24">
        <v>15</v>
      </c>
    </row>
    <row r="853" spans="1:18" x14ac:dyDescent="0.25">
      <c r="A853" s="5">
        <v>45108</v>
      </c>
      <c r="B853" t="s">
        <v>174</v>
      </c>
      <c r="C853" t="s">
        <v>194</v>
      </c>
      <c r="D853" t="s">
        <v>34</v>
      </c>
      <c r="E853" t="s">
        <v>34</v>
      </c>
      <c r="F853" s="1">
        <v>60000</v>
      </c>
      <c r="G853" s="1">
        <v>800</v>
      </c>
      <c r="H853" s="1">
        <v>703</v>
      </c>
      <c r="I853" s="1">
        <v>97</v>
      </c>
      <c r="J853" s="2">
        <f>Resorts_World[[#This Row],[Rake]]/Resorts_World[[#This Row],[Buy In]]</f>
        <v>0.12125</v>
      </c>
      <c r="K853" s="3">
        <f t="shared" si="56"/>
        <v>85.348506401137982</v>
      </c>
      <c r="L853" s="4">
        <v>214</v>
      </c>
      <c r="M853" s="1">
        <f t="shared" si="57"/>
        <v>150442</v>
      </c>
      <c r="N853" s="1">
        <f>IF(Resorts_World[[#This Row],[Overlay]]="Yes",Resorts_World[[#This Row],[Guarantee]],Resorts_World[[#This Row],[Prize Pool Collected]])</f>
        <v>150442</v>
      </c>
      <c r="O853" s="1">
        <f t="shared" si="58"/>
        <v>20758</v>
      </c>
      <c r="P853" s="1">
        <f>IF(Resorts_World[[#This Row],[Overlay]]="Yes",Resorts_World[[#This Row],[Guarantee]]-Resorts_World[[#This Row],[Prize Pool Collected]],0)</f>
        <v>0</v>
      </c>
      <c r="Q853" t="str">
        <f t="shared" si="59"/>
        <v>No</v>
      </c>
    </row>
    <row r="854" spans="1:18" x14ac:dyDescent="0.25">
      <c r="A854" s="5">
        <v>45109</v>
      </c>
      <c r="B854" t="s">
        <v>174</v>
      </c>
      <c r="C854" t="s">
        <v>194</v>
      </c>
      <c r="D854" t="s">
        <v>201</v>
      </c>
      <c r="E854" t="s">
        <v>20</v>
      </c>
      <c r="F854" s="1">
        <v>150000</v>
      </c>
      <c r="G854" s="1">
        <v>1100</v>
      </c>
      <c r="H854" s="1">
        <v>965</v>
      </c>
      <c r="I854" s="1">
        <v>135</v>
      </c>
      <c r="J854" s="2">
        <f>Resorts_World[[#This Row],[Rake]]/Resorts_World[[#This Row],[Buy In]]</f>
        <v>0.12272727272727273</v>
      </c>
      <c r="K854" s="3">
        <f t="shared" si="56"/>
        <v>155.44041450777203</v>
      </c>
      <c r="L854" s="4">
        <v>418</v>
      </c>
      <c r="M854" s="1">
        <f t="shared" si="57"/>
        <v>403370</v>
      </c>
      <c r="N854" s="1">
        <f>IF(Resorts_World[[#This Row],[Overlay]]="Yes",Resorts_World[[#This Row],[Guarantee]],Resorts_World[[#This Row],[Prize Pool Collected]])</f>
        <v>403370</v>
      </c>
      <c r="O854" s="1">
        <f t="shared" si="58"/>
        <v>56430</v>
      </c>
      <c r="P854" s="1">
        <f>IF(Resorts_World[[#This Row],[Overlay]]="Yes",Resorts_World[[#This Row],[Guarantee]]-Resorts_World[[#This Row],[Prize Pool Collected]],0)</f>
        <v>0</v>
      </c>
      <c r="Q854" t="str">
        <f t="shared" si="59"/>
        <v>No</v>
      </c>
    </row>
    <row r="855" spans="1:18" x14ac:dyDescent="0.25">
      <c r="A855" s="5">
        <v>45110</v>
      </c>
      <c r="B855" t="s">
        <v>174</v>
      </c>
      <c r="C855" t="s">
        <v>194</v>
      </c>
      <c r="D855" t="s">
        <v>203</v>
      </c>
      <c r="E855" t="s">
        <v>68</v>
      </c>
      <c r="F855" s="1">
        <v>150000</v>
      </c>
      <c r="G855" s="1">
        <v>1100</v>
      </c>
      <c r="H855" s="1">
        <v>965</v>
      </c>
      <c r="I855" s="1">
        <v>135</v>
      </c>
      <c r="J855" s="2">
        <f>Resorts_World[[#This Row],[Rake]]/Resorts_World[[#This Row],[Buy In]]</f>
        <v>0.12272727272727273</v>
      </c>
      <c r="K855" s="3">
        <f t="shared" si="56"/>
        <v>155.44041450777203</v>
      </c>
      <c r="L855" s="4">
        <v>641</v>
      </c>
      <c r="M855" s="1">
        <f t="shared" si="57"/>
        <v>618565</v>
      </c>
      <c r="N855" s="1">
        <f>IF(Resorts_World[[#This Row],[Overlay]]="Yes",Resorts_World[[#This Row],[Guarantee]],Resorts_World[[#This Row],[Prize Pool Collected]])</f>
        <v>618565</v>
      </c>
      <c r="O855" s="1">
        <f t="shared" si="58"/>
        <v>86535</v>
      </c>
      <c r="P855" s="1">
        <f>IF(Resorts_World[[#This Row],[Overlay]]="Yes",Resorts_World[[#This Row],[Guarantee]]-Resorts_World[[#This Row],[Prize Pool Collected]],0)</f>
        <v>0</v>
      </c>
      <c r="Q855" t="str">
        <f t="shared" si="59"/>
        <v>No</v>
      </c>
    </row>
    <row r="856" spans="1:18" x14ac:dyDescent="0.25">
      <c r="A856" s="5">
        <v>45111</v>
      </c>
      <c r="B856" t="s">
        <v>174</v>
      </c>
      <c r="C856" t="s">
        <v>194</v>
      </c>
      <c r="D856" t="s">
        <v>201</v>
      </c>
      <c r="E856" t="s">
        <v>20</v>
      </c>
      <c r="F856" s="1">
        <v>100000</v>
      </c>
      <c r="G856" s="1">
        <v>800</v>
      </c>
      <c r="H856" s="1">
        <v>700</v>
      </c>
      <c r="I856" s="1">
        <v>100</v>
      </c>
      <c r="J856" s="2">
        <f>Resorts_World[[#This Row],[Rake]]/Resorts_World[[#This Row],[Buy In]]</f>
        <v>0.125</v>
      </c>
      <c r="K856" s="3">
        <f t="shared" si="56"/>
        <v>142.85714285714286</v>
      </c>
      <c r="L856" s="4">
        <v>686</v>
      </c>
      <c r="M856" s="1">
        <f t="shared" si="57"/>
        <v>480200</v>
      </c>
      <c r="N856" s="1">
        <f>IF(Resorts_World[[#This Row],[Overlay]]="Yes",Resorts_World[[#This Row],[Guarantee]],Resorts_World[[#This Row],[Prize Pool Collected]])</f>
        <v>480200</v>
      </c>
      <c r="O856" s="1">
        <f t="shared" si="58"/>
        <v>68600</v>
      </c>
      <c r="P856" s="1">
        <f>IF(Resorts_World[[#This Row],[Overlay]]="Yes",Resorts_World[[#This Row],[Guarantee]]-Resorts_World[[#This Row],[Prize Pool Collected]],0)</f>
        <v>0</v>
      </c>
      <c r="Q856" t="str">
        <f t="shared" si="59"/>
        <v>No</v>
      </c>
    </row>
    <row r="857" spans="1:18" x14ac:dyDescent="0.25">
      <c r="A857" s="5">
        <v>45112</v>
      </c>
      <c r="B857" t="s">
        <v>174</v>
      </c>
      <c r="C857" t="s">
        <v>194</v>
      </c>
      <c r="D857" t="s">
        <v>201</v>
      </c>
      <c r="E857" t="s">
        <v>20</v>
      </c>
      <c r="F857" s="1">
        <v>150000</v>
      </c>
      <c r="G857" s="1">
        <v>1100</v>
      </c>
      <c r="H857" s="1">
        <v>965</v>
      </c>
      <c r="I857" s="1">
        <v>135</v>
      </c>
      <c r="J857" s="2">
        <f>Resorts_World[[#This Row],[Rake]]/Resorts_World[[#This Row],[Buy In]]</f>
        <v>0.12272727272727273</v>
      </c>
      <c r="K857" s="3">
        <f t="shared" si="56"/>
        <v>155.44041450777203</v>
      </c>
      <c r="L857" s="4">
        <v>693</v>
      </c>
      <c r="M857" s="1">
        <f t="shared" si="57"/>
        <v>668745</v>
      </c>
      <c r="N857" s="1">
        <f>IF(Resorts_World[[#This Row],[Overlay]]="Yes",Resorts_World[[#This Row],[Guarantee]],Resorts_World[[#This Row],[Prize Pool Collected]])</f>
        <v>668745</v>
      </c>
      <c r="O857" s="1">
        <f t="shared" si="58"/>
        <v>93555</v>
      </c>
      <c r="P857" s="1">
        <f>IF(Resorts_World[[#This Row],[Overlay]]="Yes",Resorts_World[[#This Row],[Guarantee]]-Resorts_World[[#This Row],[Prize Pool Collected]],0)</f>
        <v>0</v>
      </c>
      <c r="Q857" t="str">
        <f t="shared" si="59"/>
        <v>No</v>
      </c>
    </row>
    <row r="858" spans="1:18" x14ac:dyDescent="0.25">
      <c r="A858" s="5">
        <v>45113</v>
      </c>
      <c r="B858" t="s">
        <v>174</v>
      </c>
      <c r="C858" t="s">
        <v>194</v>
      </c>
      <c r="D858" t="s">
        <v>203</v>
      </c>
      <c r="E858" t="s">
        <v>68</v>
      </c>
      <c r="F858" s="1">
        <v>100000</v>
      </c>
      <c r="G858" s="1">
        <v>800</v>
      </c>
      <c r="H858" s="1">
        <v>700</v>
      </c>
      <c r="I858" s="1">
        <v>100</v>
      </c>
      <c r="J858" s="2">
        <f>Resorts_World[[#This Row],[Rake]]/Resorts_World[[#This Row],[Buy In]]</f>
        <v>0.125</v>
      </c>
      <c r="K858" s="3">
        <f t="shared" si="56"/>
        <v>142.85714285714286</v>
      </c>
      <c r="L858" s="4">
        <v>648</v>
      </c>
      <c r="M858" s="1">
        <f t="shared" si="57"/>
        <v>453600</v>
      </c>
      <c r="N858" s="1">
        <f>IF(Resorts_World[[#This Row],[Overlay]]="Yes",Resorts_World[[#This Row],[Guarantee]],Resorts_World[[#This Row],[Prize Pool Collected]])</f>
        <v>453600</v>
      </c>
      <c r="O858" s="1">
        <f t="shared" si="58"/>
        <v>64800</v>
      </c>
      <c r="P858" s="1">
        <f>IF(Resorts_World[[#This Row],[Overlay]]="Yes",Resorts_World[[#This Row],[Guarantee]]-Resorts_World[[#This Row],[Prize Pool Collected]],0)</f>
        <v>0</v>
      </c>
      <c r="Q858" t="str">
        <f t="shared" si="59"/>
        <v>No</v>
      </c>
    </row>
    <row r="859" spans="1:18" x14ac:dyDescent="0.25">
      <c r="A859" s="5">
        <v>45114</v>
      </c>
      <c r="B859" t="s">
        <v>174</v>
      </c>
      <c r="C859" t="s">
        <v>194</v>
      </c>
      <c r="D859" t="s">
        <v>36</v>
      </c>
      <c r="E859" t="s">
        <v>86</v>
      </c>
      <c r="F859" s="1">
        <v>1000000</v>
      </c>
      <c r="G859" s="1">
        <v>2500</v>
      </c>
      <c r="H859" s="1">
        <v>2260</v>
      </c>
      <c r="I859" s="1">
        <v>240</v>
      </c>
      <c r="J859" s="2">
        <f>Resorts_World[[#This Row],[Rake]]/Resorts_World[[#This Row],[Buy In]]</f>
        <v>9.6000000000000002E-2</v>
      </c>
      <c r="K859" s="3">
        <f t="shared" si="56"/>
        <v>442.47787610619469</v>
      </c>
      <c r="L859" s="4">
        <v>671</v>
      </c>
      <c r="M859" s="1">
        <f t="shared" si="57"/>
        <v>1516460</v>
      </c>
      <c r="N859" s="1">
        <f>IF(Resorts_World[[#This Row],[Overlay]]="Yes",Resorts_World[[#This Row],[Guarantee]],Resorts_World[[#This Row],[Prize Pool Collected]])</f>
        <v>1516460</v>
      </c>
      <c r="O859" s="1">
        <f t="shared" si="58"/>
        <v>161040</v>
      </c>
      <c r="P859" s="1">
        <f>IF(Resorts_World[[#This Row],[Overlay]]="Yes",Resorts_World[[#This Row],[Guarantee]]-Resorts_World[[#This Row],[Prize Pool Collected]],0)</f>
        <v>0</v>
      </c>
      <c r="Q859" t="str">
        <f t="shared" si="59"/>
        <v>No</v>
      </c>
    </row>
    <row r="860" spans="1:18" x14ac:dyDescent="0.25">
      <c r="A860" s="5">
        <v>45116</v>
      </c>
      <c r="B860" t="s">
        <v>174</v>
      </c>
      <c r="C860" t="s">
        <v>194</v>
      </c>
      <c r="D860" t="s">
        <v>201</v>
      </c>
      <c r="E860" t="s">
        <v>20</v>
      </c>
      <c r="F860" s="1">
        <v>150000</v>
      </c>
      <c r="G860" s="1">
        <v>1100</v>
      </c>
      <c r="H860" s="1">
        <v>965</v>
      </c>
      <c r="I860" s="1">
        <v>135</v>
      </c>
      <c r="J860" s="2">
        <f>Resorts_World[[#This Row],[Rake]]/Resorts_World[[#This Row],[Buy In]]</f>
        <v>0.12272727272727273</v>
      </c>
      <c r="K860" s="3">
        <f t="shared" si="56"/>
        <v>155.44041450777203</v>
      </c>
      <c r="L860" s="4">
        <v>570</v>
      </c>
      <c r="M860" s="1">
        <f t="shared" si="57"/>
        <v>550050</v>
      </c>
      <c r="N860" s="1">
        <f>IF(Resorts_World[[#This Row],[Overlay]]="Yes",Resorts_World[[#This Row],[Guarantee]],Resorts_World[[#This Row],[Prize Pool Collected]])</f>
        <v>550050</v>
      </c>
      <c r="O860" s="1">
        <f t="shared" si="58"/>
        <v>76950</v>
      </c>
      <c r="P860" s="1">
        <f>IF(Resorts_World[[#This Row],[Overlay]]="Yes",Resorts_World[[#This Row],[Guarantee]]-Resorts_World[[#This Row],[Prize Pool Collected]],0)</f>
        <v>0</v>
      </c>
      <c r="Q860" t="str">
        <f t="shared" si="59"/>
        <v>No</v>
      </c>
    </row>
    <row r="861" spans="1:18" x14ac:dyDescent="0.25">
      <c r="A861" s="5">
        <v>45117</v>
      </c>
      <c r="B861" t="s">
        <v>174</v>
      </c>
      <c r="C861" t="s">
        <v>194</v>
      </c>
      <c r="D861" t="s">
        <v>201</v>
      </c>
      <c r="E861" t="s">
        <v>20</v>
      </c>
      <c r="F861" s="1">
        <v>150000</v>
      </c>
      <c r="G861" s="1">
        <v>1100</v>
      </c>
      <c r="H861" s="1">
        <v>965</v>
      </c>
      <c r="I861" s="1">
        <v>135</v>
      </c>
      <c r="J861" s="2">
        <f>Resorts_World[[#This Row],[Rake]]/Resorts_World[[#This Row],[Buy In]]</f>
        <v>0.12272727272727273</v>
      </c>
      <c r="K861" s="3">
        <f t="shared" si="56"/>
        <v>155.44041450777203</v>
      </c>
      <c r="L861" s="4">
        <v>765</v>
      </c>
      <c r="M861" s="1">
        <f t="shared" si="57"/>
        <v>738225</v>
      </c>
      <c r="N861" s="1">
        <f>IF(Resorts_World[[#This Row],[Overlay]]="Yes",Resorts_World[[#This Row],[Guarantee]],Resorts_World[[#This Row],[Prize Pool Collected]])</f>
        <v>738225</v>
      </c>
      <c r="O861" s="1">
        <f t="shared" si="58"/>
        <v>103275</v>
      </c>
      <c r="P861" s="1">
        <f>IF(Resorts_World[[#This Row],[Overlay]]="Yes",Resorts_World[[#This Row],[Guarantee]]-Resorts_World[[#This Row],[Prize Pool Collected]],0)</f>
        <v>0</v>
      </c>
      <c r="Q861" t="str">
        <f t="shared" si="59"/>
        <v>No</v>
      </c>
    </row>
    <row r="862" spans="1:18" x14ac:dyDescent="0.25">
      <c r="A862" s="5">
        <v>45118</v>
      </c>
      <c r="B862" t="s">
        <v>174</v>
      </c>
      <c r="C862" t="s">
        <v>194</v>
      </c>
      <c r="D862" t="s">
        <v>203</v>
      </c>
      <c r="E862" t="s">
        <v>68</v>
      </c>
      <c r="F862" s="1">
        <v>100000</v>
      </c>
      <c r="G862" s="1">
        <v>800</v>
      </c>
      <c r="H862" s="1">
        <v>700</v>
      </c>
      <c r="I862" s="1">
        <v>100</v>
      </c>
      <c r="J862" s="2">
        <f>Resorts_World[[#This Row],[Rake]]/Resorts_World[[#This Row],[Buy In]]</f>
        <v>0.125</v>
      </c>
      <c r="K862" s="3">
        <f t="shared" si="56"/>
        <v>142.85714285714286</v>
      </c>
      <c r="L862" s="4">
        <v>688</v>
      </c>
      <c r="M862" s="1">
        <f t="shared" si="57"/>
        <v>481600</v>
      </c>
      <c r="N862" s="1">
        <f>IF(Resorts_World[[#This Row],[Overlay]]="Yes",Resorts_World[[#This Row],[Guarantee]],Resorts_World[[#This Row],[Prize Pool Collected]])</f>
        <v>481600</v>
      </c>
      <c r="O862" s="1">
        <f t="shared" si="58"/>
        <v>68800</v>
      </c>
      <c r="P862" s="1">
        <f>IF(Resorts_World[[#This Row],[Overlay]]="Yes",Resorts_World[[#This Row],[Guarantee]]-Resorts_World[[#This Row],[Prize Pool Collected]],0)</f>
        <v>0</v>
      </c>
      <c r="Q862" t="str">
        <f t="shared" si="59"/>
        <v>No</v>
      </c>
    </row>
    <row r="863" spans="1:18" x14ac:dyDescent="0.25">
      <c r="A863" s="5">
        <v>45119</v>
      </c>
      <c r="B863" t="s">
        <v>174</v>
      </c>
      <c r="C863" t="s">
        <v>194</v>
      </c>
      <c r="D863" t="s">
        <v>201</v>
      </c>
      <c r="E863" t="s">
        <v>84</v>
      </c>
      <c r="F863" s="1">
        <v>1000000</v>
      </c>
      <c r="G863" s="1">
        <v>1600</v>
      </c>
      <c r="H863" s="1">
        <v>1420</v>
      </c>
      <c r="I863" s="1">
        <v>180</v>
      </c>
      <c r="J863" s="2">
        <f>Resorts_World[[#This Row],[Rake]]/Resorts_World[[#This Row],[Buy In]]</f>
        <v>0.1125</v>
      </c>
      <c r="K863" s="3">
        <f t="shared" si="56"/>
        <v>704.22535211267609</v>
      </c>
      <c r="L863" s="4">
        <v>1379</v>
      </c>
      <c r="M863" s="1">
        <f t="shared" si="57"/>
        <v>1958180</v>
      </c>
      <c r="N863" s="1">
        <f>IF(Resorts_World[[#This Row],[Overlay]]="Yes",Resorts_World[[#This Row],[Guarantee]],Resorts_World[[#This Row],[Prize Pool Collected]])</f>
        <v>1958180</v>
      </c>
      <c r="O863" s="1">
        <f t="shared" si="58"/>
        <v>248220</v>
      </c>
      <c r="P863" s="1">
        <f>IF(Resorts_World[[#This Row],[Overlay]]="Yes",Resorts_World[[#This Row],[Guarantee]]-Resorts_World[[#This Row],[Prize Pool Collected]],0)</f>
        <v>0</v>
      </c>
      <c r="Q863" t="str">
        <f t="shared" si="59"/>
        <v>No</v>
      </c>
    </row>
    <row r="864" spans="1:18" x14ac:dyDescent="0.25">
      <c r="A864" s="5">
        <v>45119</v>
      </c>
      <c r="B864" t="s">
        <v>174</v>
      </c>
      <c r="C864" t="s">
        <v>194</v>
      </c>
      <c r="D864" t="s">
        <v>66</v>
      </c>
      <c r="E864" t="s">
        <v>66</v>
      </c>
      <c r="F864" s="1">
        <v>60000</v>
      </c>
      <c r="G864" s="1">
        <v>800</v>
      </c>
      <c r="H864" s="1">
        <v>703</v>
      </c>
      <c r="I864" s="1">
        <v>97</v>
      </c>
      <c r="J864" s="2">
        <f>Resorts_World[[#This Row],[Rake]]/Resorts_World[[#This Row],[Buy In]]</f>
        <v>0.12125</v>
      </c>
      <c r="K864" s="3">
        <f t="shared" si="56"/>
        <v>85.348506401137982</v>
      </c>
      <c r="L864" s="4">
        <v>258</v>
      </c>
      <c r="M864" s="1">
        <f t="shared" si="57"/>
        <v>181374</v>
      </c>
      <c r="N864" s="1">
        <f>IF(Resorts_World[[#This Row],[Overlay]]="Yes",Resorts_World[[#This Row],[Guarantee]],Resorts_World[[#This Row],[Prize Pool Collected]])</f>
        <v>181374</v>
      </c>
      <c r="O864" s="1">
        <f t="shared" si="58"/>
        <v>25026</v>
      </c>
      <c r="P864" s="1">
        <f>IF(Resorts_World[[#This Row],[Overlay]]="Yes",Resorts_World[[#This Row],[Guarantee]]-Resorts_World[[#This Row],[Prize Pool Collected]],0)</f>
        <v>0</v>
      </c>
      <c r="Q864" t="str">
        <f t="shared" si="59"/>
        <v>No</v>
      </c>
    </row>
    <row r="865" spans="1:17" x14ac:dyDescent="0.25">
      <c r="A865" s="5">
        <v>45122</v>
      </c>
      <c r="B865" t="s">
        <v>174</v>
      </c>
      <c r="C865" t="s">
        <v>194</v>
      </c>
      <c r="D865" t="s">
        <v>201</v>
      </c>
      <c r="E865" t="s">
        <v>20</v>
      </c>
      <c r="F865" s="1">
        <v>60000</v>
      </c>
      <c r="G865" s="1">
        <v>800</v>
      </c>
      <c r="H865" s="1">
        <v>700</v>
      </c>
      <c r="I865" s="1">
        <v>100</v>
      </c>
      <c r="J865" s="2">
        <f>Resorts_World[[#This Row],[Rake]]/Resorts_World[[#This Row],[Buy In]]</f>
        <v>0.125</v>
      </c>
      <c r="K865" s="3">
        <f t="shared" si="56"/>
        <v>85.714285714285708</v>
      </c>
      <c r="L865" s="4">
        <v>282</v>
      </c>
      <c r="M865" s="1">
        <f t="shared" si="57"/>
        <v>197400</v>
      </c>
      <c r="N865" s="1">
        <f>IF(Resorts_World[[#This Row],[Overlay]]="Yes",Resorts_World[[#This Row],[Guarantee]],Resorts_World[[#This Row],[Prize Pool Collected]])</f>
        <v>197400</v>
      </c>
      <c r="O865" s="1">
        <f t="shared" si="58"/>
        <v>28200</v>
      </c>
      <c r="P865" s="1">
        <f>IF(Resorts_World[[#This Row],[Overlay]]="Yes",Resorts_World[[#This Row],[Guarantee]]-Resorts_World[[#This Row],[Prize Pool Collected]],0)</f>
        <v>0</v>
      </c>
      <c r="Q865" t="str">
        <f t="shared" si="59"/>
        <v>No</v>
      </c>
    </row>
    <row r="866" spans="1:17" x14ac:dyDescent="0.25">
      <c r="A866" s="5">
        <v>45123</v>
      </c>
      <c r="B866" t="s">
        <v>174</v>
      </c>
      <c r="C866" t="s">
        <v>194</v>
      </c>
      <c r="D866" t="s">
        <v>201</v>
      </c>
      <c r="E866" t="s">
        <v>20</v>
      </c>
      <c r="F866" s="1">
        <v>60000</v>
      </c>
      <c r="G866" s="1">
        <v>800</v>
      </c>
      <c r="H866" s="1">
        <v>700</v>
      </c>
      <c r="I866" s="1">
        <v>100</v>
      </c>
      <c r="J866" s="2">
        <f>Resorts_World[[#This Row],[Rake]]/Resorts_World[[#This Row],[Buy In]]</f>
        <v>0.125</v>
      </c>
      <c r="K866" s="3">
        <f t="shared" si="56"/>
        <v>85.714285714285708</v>
      </c>
      <c r="L866" s="4">
        <v>226</v>
      </c>
      <c r="M866" s="1">
        <f t="shared" si="57"/>
        <v>158200</v>
      </c>
      <c r="N866" s="1">
        <f>IF(Resorts_World[[#This Row],[Overlay]]="Yes",Resorts_World[[#This Row],[Guarantee]],Resorts_World[[#This Row],[Prize Pool Collected]])</f>
        <v>158200</v>
      </c>
      <c r="O866" s="1">
        <f t="shared" si="58"/>
        <v>22600</v>
      </c>
      <c r="P866" s="1">
        <f>IF(Resorts_World[[#This Row],[Overlay]]="Yes",Resorts_World[[#This Row],[Guarantee]]-Resorts_World[[#This Row],[Prize Pool Collected]],0)</f>
        <v>0</v>
      </c>
      <c r="Q866" t="str">
        <f t="shared" si="59"/>
        <v>No</v>
      </c>
    </row>
    <row r="867" spans="1:17" x14ac:dyDescent="0.25">
      <c r="A867" s="5">
        <v>45124</v>
      </c>
      <c r="B867" t="s">
        <v>174</v>
      </c>
      <c r="C867" t="s">
        <v>194</v>
      </c>
      <c r="D867" t="s">
        <v>201</v>
      </c>
      <c r="E867" t="s">
        <v>84</v>
      </c>
      <c r="F867" s="1">
        <v>500000</v>
      </c>
      <c r="G867" s="1">
        <v>1100</v>
      </c>
      <c r="H867" s="1">
        <v>960</v>
      </c>
      <c r="I867" s="1">
        <v>140</v>
      </c>
      <c r="J867" s="2">
        <f>Resorts_World[[#This Row],[Rake]]/Resorts_World[[#This Row],[Buy In]]</f>
        <v>0.12727272727272726</v>
      </c>
      <c r="K867" s="3">
        <f t="shared" si="56"/>
        <v>520.83333333333337</v>
      </c>
      <c r="L867" s="4">
        <v>923</v>
      </c>
      <c r="M867" s="1">
        <f t="shared" si="57"/>
        <v>886080</v>
      </c>
      <c r="N867" s="1">
        <f>IF(Resorts_World[[#This Row],[Overlay]]="Yes",Resorts_World[[#This Row],[Guarantee]],Resorts_World[[#This Row],[Prize Pool Collected]])</f>
        <v>886080</v>
      </c>
      <c r="O867" s="1">
        <f t="shared" si="58"/>
        <v>129220</v>
      </c>
      <c r="P867" s="1">
        <f>IF(Resorts_World[[#This Row],[Overlay]]="Yes",Resorts_World[[#This Row],[Guarantee]]-Resorts_World[[#This Row],[Prize Pool Collected]],0)</f>
        <v>0</v>
      </c>
      <c r="Q867" t="str">
        <f t="shared" si="59"/>
        <v>No</v>
      </c>
    </row>
    <row r="868" spans="1:17" x14ac:dyDescent="0.25">
      <c r="A868" s="5">
        <v>45124</v>
      </c>
      <c r="B868" t="s">
        <v>174</v>
      </c>
      <c r="C868" t="s">
        <v>194</v>
      </c>
      <c r="D868" t="s">
        <v>184</v>
      </c>
      <c r="E868" t="s">
        <v>184</v>
      </c>
      <c r="F868" s="1">
        <v>60000</v>
      </c>
      <c r="G868" s="1">
        <v>800</v>
      </c>
      <c r="H868" s="1">
        <v>703</v>
      </c>
      <c r="I868" s="1">
        <v>97</v>
      </c>
      <c r="J868" s="2">
        <f>Resorts_World[[#This Row],[Rake]]/Resorts_World[[#This Row],[Buy In]]</f>
        <v>0.12125</v>
      </c>
      <c r="K868" s="3">
        <f t="shared" si="56"/>
        <v>85.348506401137982</v>
      </c>
      <c r="L868" s="4">
        <v>234</v>
      </c>
      <c r="M868" s="1">
        <f t="shared" si="57"/>
        <v>164502</v>
      </c>
      <c r="N868" s="1">
        <f>IF(Resorts_World[[#This Row],[Overlay]]="Yes",Resorts_World[[#This Row],[Guarantee]],Resorts_World[[#This Row],[Prize Pool Collected]])</f>
        <v>164502</v>
      </c>
      <c r="O868" s="1">
        <f t="shared" si="58"/>
        <v>22698</v>
      </c>
      <c r="P868" s="1">
        <f>IF(Resorts_World[[#This Row],[Overlay]]="Yes",Resorts_World[[#This Row],[Guarantee]]-Resorts_World[[#This Row],[Prize Pool Collected]],0)</f>
        <v>0</v>
      </c>
      <c r="Q868" t="str">
        <f t="shared" si="59"/>
        <v>No</v>
      </c>
    </row>
    <row r="869" spans="1:17" x14ac:dyDescent="0.25">
      <c r="A869" s="5">
        <v>45127</v>
      </c>
      <c r="B869" t="s">
        <v>174</v>
      </c>
      <c r="C869" t="s">
        <v>194</v>
      </c>
      <c r="D869" t="s">
        <v>199</v>
      </c>
      <c r="E869" t="s">
        <v>20</v>
      </c>
      <c r="F869" s="1">
        <v>50000</v>
      </c>
      <c r="G869" s="1">
        <v>600</v>
      </c>
      <c r="H869" s="1">
        <v>505</v>
      </c>
      <c r="I869" s="1">
        <v>95</v>
      </c>
      <c r="J869" s="2">
        <f>Resorts_World[[#This Row],[Rake]]/Resorts_World[[#This Row],[Buy In]]</f>
        <v>0.15833333333333333</v>
      </c>
      <c r="K869" s="3">
        <f t="shared" si="56"/>
        <v>99.009900990099013</v>
      </c>
      <c r="L869" s="4">
        <v>224</v>
      </c>
      <c r="M869" s="1">
        <f t="shared" si="57"/>
        <v>113120</v>
      </c>
      <c r="N869" s="1">
        <f>IF(Resorts_World[[#This Row],[Overlay]]="Yes",Resorts_World[[#This Row],[Guarantee]],Resorts_World[[#This Row],[Prize Pool Collected]])</f>
        <v>113120</v>
      </c>
      <c r="O869" s="1">
        <f t="shared" si="58"/>
        <v>21280</v>
      </c>
      <c r="P869" s="1">
        <f>IF(Resorts_World[[#This Row],[Overlay]]="Yes",Resorts_World[[#This Row],[Guarantee]]-Resorts_World[[#This Row],[Prize Pool Collected]],0)</f>
        <v>0</v>
      </c>
      <c r="Q869" t="str">
        <f t="shared" si="59"/>
        <v>No</v>
      </c>
    </row>
    <row r="870" spans="1:17" x14ac:dyDescent="0.25">
      <c r="A870" s="5">
        <v>45128</v>
      </c>
      <c r="B870" t="s">
        <v>174</v>
      </c>
      <c r="C870" t="s">
        <v>194</v>
      </c>
      <c r="D870" t="s">
        <v>36</v>
      </c>
      <c r="E870" t="s">
        <v>86</v>
      </c>
      <c r="F870" s="1">
        <v>300000</v>
      </c>
      <c r="G870" s="1">
        <v>800</v>
      </c>
      <c r="H870" s="1">
        <v>690</v>
      </c>
      <c r="I870" s="1">
        <v>110</v>
      </c>
      <c r="J870" s="2">
        <f>Resorts_World[[#This Row],[Rake]]/Resorts_World[[#This Row],[Buy In]]</f>
        <v>0.13750000000000001</v>
      </c>
      <c r="K870" s="3">
        <f t="shared" si="56"/>
        <v>434.78260869565219</v>
      </c>
      <c r="L870" s="4">
        <v>680</v>
      </c>
      <c r="M870" s="1">
        <f t="shared" si="57"/>
        <v>469200</v>
      </c>
      <c r="N870" s="1">
        <f>IF(Resorts_World[[#This Row],[Overlay]]="Yes",Resorts_World[[#This Row],[Guarantee]],Resorts_World[[#This Row],[Prize Pool Collected]])</f>
        <v>469200</v>
      </c>
      <c r="O870" s="1">
        <f t="shared" si="58"/>
        <v>74800</v>
      </c>
      <c r="P870" s="1">
        <f>IF(Resorts_World[[#This Row],[Overlay]]="Yes",Resorts_World[[#This Row],[Guarantee]]-Resorts_World[[#This Row],[Prize Pool Collected]],0)</f>
        <v>0</v>
      </c>
      <c r="Q870" t="str">
        <f t="shared" si="59"/>
        <v>No</v>
      </c>
    </row>
    <row r="871" spans="1:17" x14ac:dyDescent="0.25">
      <c r="A871" s="5">
        <v>45128</v>
      </c>
      <c r="B871" t="s">
        <v>174</v>
      </c>
      <c r="C871" t="s">
        <v>194</v>
      </c>
      <c r="D871" t="s">
        <v>50</v>
      </c>
      <c r="E871" t="s">
        <v>50</v>
      </c>
      <c r="F871" s="1">
        <v>30000</v>
      </c>
      <c r="G871" s="1">
        <v>600</v>
      </c>
      <c r="H871" s="1">
        <v>505</v>
      </c>
      <c r="I871" s="1">
        <v>95</v>
      </c>
      <c r="J871" s="2">
        <f>Resorts_World[[#This Row],[Rake]]/Resorts_World[[#This Row],[Buy In]]</f>
        <v>0.15833333333333333</v>
      </c>
      <c r="K871" s="3">
        <f t="shared" si="56"/>
        <v>59.405940594059409</v>
      </c>
      <c r="L871" s="4">
        <v>69</v>
      </c>
      <c r="M871" s="1">
        <f t="shared" si="57"/>
        <v>34845</v>
      </c>
      <c r="N871" s="1">
        <f>IF(Resorts_World[[#This Row],[Overlay]]="Yes",Resorts_World[[#This Row],[Guarantee]],Resorts_World[[#This Row],[Prize Pool Collected]])</f>
        <v>34845</v>
      </c>
      <c r="O871" s="1">
        <f t="shared" si="58"/>
        <v>6555</v>
      </c>
      <c r="P871" s="1">
        <f>IF(Resorts_World[[#This Row],[Overlay]]="Yes",Resorts_World[[#This Row],[Guarantee]]-Resorts_World[[#This Row],[Prize Pool Collected]],0)</f>
        <v>0</v>
      </c>
      <c r="Q871" t="str">
        <f t="shared" si="59"/>
        <v>No</v>
      </c>
    </row>
    <row r="872" spans="1:17" x14ac:dyDescent="0.25">
      <c r="A872" s="5">
        <v>45131</v>
      </c>
      <c r="B872" t="s">
        <v>174</v>
      </c>
      <c r="C872" t="s">
        <v>194</v>
      </c>
      <c r="D872" t="s">
        <v>199</v>
      </c>
      <c r="E872" t="s">
        <v>20</v>
      </c>
      <c r="F872" s="1">
        <v>50000</v>
      </c>
      <c r="G872" s="1">
        <v>600</v>
      </c>
      <c r="H872" s="1">
        <v>505</v>
      </c>
      <c r="I872" s="1">
        <v>95</v>
      </c>
      <c r="J872" s="2">
        <f>Resorts_World[[#This Row],[Rake]]/Resorts_World[[#This Row],[Buy In]]</f>
        <v>0.15833333333333333</v>
      </c>
      <c r="K872" s="3">
        <f t="shared" si="56"/>
        <v>99.009900990099013</v>
      </c>
      <c r="L872" s="4">
        <v>160</v>
      </c>
      <c r="M872" s="1">
        <f t="shared" si="57"/>
        <v>80800</v>
      </c>
      <c r="N872" s="1">
        <f>IF(Resorts_World[[#This Row],[Overlay]]="Yes",Resorts_World[[#This Row],[Guarantee]],Resorts_World[[#This Row],[Prize Pool Collected]])</f>
        <v>80800</v>
      </c>
      <c r="O872" s="1">
        <f t="shared" si="58"/>
        <v>15200</v>
      </c>
      <c r="P872" s="1">
        <f>IF(Resorts_World[[#This Row],[Overlay]]="Yes",Resorts_World[[#This Row],[Guarantee]]-Resorts_World[[#This Row],[Prize Pool Collected]],0)</f>
        <v>0</v>
      </c>
      <c r="Q872" t="str">
        <f t="shared" si="59"/>
        <v>No</v>
      </c>
    </row>
    <row r="873" spans="1:17" x14ac:dyDescent="0.25">
      <c r="A873" s="5">
        <v>45132</v>
      </c>
      <c r="B873" t="s">
        <v>174</v>
      </c>
      <c r="C873" t="s">
        <v>194</v>
      </c>
      <c r="D873" t="s">
        <v>201</v>
      </c>
      <c r="E873" t="s">
        <v>84</v>
      </c>
      <c r="F873" s="1">
        <v>100000</v>
      </c>
      <c r="G873" s="1">
        <v>400</v>
      </c>
      <c r="H873" s="1">
        <v>330</v>
      </c>
      <c r="I873" s="1">
        <v>70</v>
      </c>
      <c r="J873" s="2">
        <f>Resorts_World[[#This Row],[Rake]]/Resorts_World[[#This Row],[Buy In]]</f>
        <v>0.17499999999999999</v>
      </c>
      <c r="K873" s="3">
        <f t="shared" si="56"/>
        <v>303.030303030303</v>
      </c>
      <c r="L873" s="4">
        <v>469</v>
      </c>
      <c r="M873" s="1">
        <f t="shared" si="57"/>
        <v>154770</v>
      </c>
      <c r="N873" s="1">
        <f>IF(Resorts_World[[#This Row],[Overlay]]="Yes",Resorts_World[[#This Row],[Guarantee]],Resorts_World[[#This Row],[Prize Pool Collected]])</f>
        <v>154770</v>
      </c>
      <c r="O873" s="1">
        <f t="shared" si="58"/>
        <v>32830</v>
      </c>
      <c r="P873" s="1">
        <f>IF(Resorts_World[[#This Row],[Overlay]]="Yes",Resorts_World[[#This Row],[Guarantee]]-Resorts_World[[#This Row],[Prize Pool Collected]],0)</f>
        <v>0</v>
      </c>
      <c r="Q873" t="str">
        <f t="shared" si="59"/>
        <v>No</v>
      </c>
    </row>
    <row r="874" spans="1:17" x14ac:dyDescent="0.25">
      <c r="A874" s="5">
        <v>45132</v>
      </c>
      <c r="B874" t="s">
        <v>174</v>
      </c>
      <c r="C874" t="s">
        <v>194</v>
      </c>
      <c r="D874" t="s">
        <v>207</v>
      </c>
      <c r="E874" t="s">
        <v>208</v>
      </c>
      <c r="F874" s="1">
        <v>10000</v>
      </c>
      <c r="G874" s="1">
        <v>300</v>
      </c>
      <c r="H874" s="1">
        <v>250</v>
      </c>
      <c r="I874" s="1">
        <v>50</v>
      </c>
      <c r="J874" s="2">
        <f>Resorts_World[[#This Row],[Rake]]/Resorts_World[[#This Row],[Buy In]]</f>
        <v>0.16666666666666666</v>
      </c>
      <c r="K874" s="3">
        <f t="shared" si="56"/>
        <v>40</v>
      </c>
      <c r="L874" s="4">
        <v>69</v>
      </c>
      <c r="M874" s="1">
        <f t="shared" si="57"/>
        <v>17250</v>
      </c>
      <c r="N874" s="1">
        <f>IF(Resorts_World[[#This Row],[Overlay]]="Yes",Resorts_World[[#This Row],[Guarantee]],Resorts_World[[#This Row],[Prize Pool Collected]])</f>
        <v>17250</v>
      </c>
      <c r="O874" s="1">
        <f t="shared" si="58"/>
        <v>3450</v>
      </c>
      <c r="P874" s="1">
        <f>IF(Resorts_World[[#This Row],[Overlay]]="Yes",Resorts_World[[#This Row],[Guarantee]]-Resorts_World[[#This Row],[Prize Pool Collected]],0)</f>
        <v>0</v>
      </c>
      <c r="Q874" t="str">
        <f t="shared" si="59"/>
        <v>No</v>
      </c>
    </row>
    <row r="875" spans="1:17" x14ac:dyDescent="0.25">
      <c r="A875" s="5">
        <v>45133</v>
      </c>
      <c r="B875" t="s">
        <v>174</v>
      </c>
      <c r="C875" t="s">
        <v>194</v>
      </c>
      <c r="D875" t="s">
        <v>207</v>
      </c>
      <c r="E875" t="s">
        <v>208</v>
      </c>
      <c r="F875" s="1">
        <v>10000</v>
      </c>
      <c r="G875" s="1">
        <v>300</v>
      </c>
      <c r="H875" s="1">
        <v>250</v>
      </c>
      <c r="I875" s="1">
        <v>50</v>
      </c>
      <c r="J875" s="2">
        <f>Resorts_World[[#This Row],[Rake]]/Resorts_World[[#This Row],[Buy In]]</f>
        <v>0.16666666666666666</v>
      </c>
      <c r="K875" s="3">
        <f t="shared" si="56"/>
        <v>40</v>
      </c>
      <c r="L875" s="4">
        <v>46</v>
      </c>
      <c r="M875" s="1">
        <f t="shared" si="57"/>
        <v>11500</v>
      </c>
      <c r="N875" s="1">
        <f>IF(Resorts_World[[#This Row],[Overlay]]="Yes",Resorts_World[[#This Row],[Guarantee]],Resorts_World[[#This Row],[Prize Pool Collected]])</f>
        <v>11500</v>
      </c>
      <c r="O875" s="1">
        <f t="shared" si="58"/>
        <v>2300</v>
      </c>
      <c r="P875" s="1">
        <f>IF(Resorts_World[[#This Row],[Overlay]]="Yes",Resorts_World[[#This Row],[Guarantee]]-Resorts_World[[#This Row],[Prize Pool Collected]],0)</f>
        <v>0</v>
      </c>
      <c r="Q875" t="str">
        <f t="shared" si="59"/>
        <v>No</v>
      </c>
    </row>
    <row r="876" spans="1:17" x14ac:dyDescent="0.25">
      <c r="A876" s="5">
        <v>45134</v>
      </c>
      <c r="B876" t="s">
        <v>174</v>
      </c>
      <c r="C876" t="s">
        <v>194</v>
      </c>
      <c r="D876" t="s">
        <v>199</v>
      </c>
      <c r="E876" t="s">
        <v>20</v>
      </c>
      <c r="F876" s="1">
        <v>25000</v>
      </c>
      <c r="G876" s="1">
        <v>500</v>
      </c>
      <c r="H876" s="1">
        <v>422</v>
      </c>
      <c r="I876" s="1">
        <v>78</v>
      </c>
      <c r="J876" s="2">
        <f>Resorts_World[[#This Row],[Rake]]/Resorts_World[[#This Row],[Buy In]]</f>
        <v>0.156</v>
      </c>
      <c r="K876" s="3">
        <f t="shared" ref="K876:K939" si="60">F876/H876</f>
        <v>59.241706161137444</v>
      </c>
      <c r="L876" s="4">
        <v>75</v>
      </c>
      <c r="M876" s="1">
        <f t="shared" ref="M876:M939" si="61">L876*H876</f>
        <v>31650</v>
      </c>
      <c r="N876" s="1">
        <f>IF(Resorts_World[[#This Row],[Overlay]]="Yes",Resorts_World[[#This Row],[Guarantee]],Resorts_World[[#This Row],[Prize Pool Collected]])</f>
        <v>31650</v>
      </c>
      <c r="O876" s="1">
        <f t="shared" ref="O876:O939" si="62">L876*I876</f>
        <v>5850</v>
      </c>
      <c r="P876" s="1">
        <f>IF(Resorts_World[[#This Row],[Overlay]]="Yes",Resorts_World[[#This Row],[Guarantee]]-Resorts_World[[#This Row],[Prize Pool Collected]],0)</f>
        <v>0</v>
      </c>
      <c r="Q876" t="str">
        <f t="shared" ref="Q876:Q939" si="63">IF(ISBLANK(L876),"",IF(M876&gt;=F876,"No","Yes"))</f>
        <v>No</v>
      </c>
    </row>
    <row r="877" spans="1:17" x14ac:dyDescent="0.25">
      <c r="A877" s="5">
        <v>45135</v>
      </c>
      <c r="B877" t="s">
        <v>174</v>
      </c>
      <c r="C877" t="s">
        <v>194</v>
      </c>
      <c r="D877" t="s">
        <v>199</v>
      </c>
      <c r="E877" t="s">
        <v>84</v>
      </c>
      <c r="F877" s="1">
        <v>200000</v>
      </c>
      <c r="G877" s="1">
        <v>600</v>
      </c>
      <c r="H877" s="1">
        <v>500</v>
      </c>
      <c r="I877" s="1">
        <v>100</v>
      </c>
      <c r="J877" s="2">
        <f>Resorts_World[[#This Row],[Rake]]/Resorts_World[[#This Row],[Buy In]]</f>
        <v>0.16666666666666666</v>
      </c>
      <c r="K877" s="3">
        <f t="shared" si="60"/>
        <v>400</v>
      </c>
      <c r="L877" s="4">
        <v>514</v>
      </c>
      <c r="M877" s="1">
        <f t="shared" si="61"/>
        <v>257000</v>
      </c>
      <c r="N877" s="1">
        <f>IF(Resorts_World[[#This Row],[Overlay]]="Yes",Resorts_World[[#This Row],[Guarantee]],Resorts_World[[#This Row],[Prize Pool Collected]])</f>
        <v>257000</v>
      </c>
      <c r="O877" s="1">
        <f t="shared" si="62"/>
        <v>51400</v>
      </c>
      <c r="P877" s="1">
        <f>IF(Resorts_World[[#This Row],[Overlay]]="Yes",Resorts_World[[#This Row],[Guarantee]]-Resorts_World[[#This Row],[Prize Pool Collected]],0)</f>
        <v>0</v>
      </c>
      <c r="Q877" t="str">
        <f t="shared" si="63"/>
        <v>No</v>
      </c>
    </row>
    <row r="878" spans="1:17" x14ac:dyDescent="0.25">
      <c r="A878" s="5">
        <v>45135</v>
      </c>
      <c r="B878" t="s">
        <v>174</v>
      </c>
      <c r="C878" t="s">
        <v>194</v>
      </c>
      <c r="D878" t="s">
        <v>207</v>
      </c>
      <c r="E878" t="s">
        <v>208</v>
      </c>
      <c r="F878" s="1">
        <v>10000</v>
      </c>
      <c r="G878" s="1">
        <v>300</v>
      </c>
      <c r="H878" s="1">
        <v>250</v>
      </c>
      <c r="I878" s="1">
        <v>50</v>
      </c>
      <c r="J878" s="2">
        <f>Resorts_World[[#This Row],[Rake]]/Resorts_World[[#This Row],[Buy In]]</f>
        <v>0.16666666666666666</v>
      </c>
      <c r="K878" s="3">
        <f t="shared" si="60"/>
        <v>40</v>
      </c>
      <c r="L878" s="4">
        <v>44</v>
      </c>
      <c r="M878" s="1">
        <f t="shared" si="61"/>
        <v>11000</v>
      </c>
      <c r="N878" s="1">
        <f>IF(Resorts_World[[#This Row],[Overlay]]="Yes",Resorts_World[[#This Row],[Guarantee]],Resorts_World[[#This Row],[Prize Pool Collected]])</f>
        <v>11000</v>
      </c>
      <c r="O878" s="1">
        <f t="shared" si="62"/>
        <v>2200</v>
      </c>
      <c r="P878" s="1">
        <f>IF(Resorts_World[[#This Row],[Overlay]]="Yes",Resorts_World[[#This Row],[Guarantee]]-Resorts_World[[#This Row],[Prize Pool Collected]],0)</f>
        <v>0</v>
      </c>
      <c r="Q878" t="str">
        <f t="shared" si="63"/>
        <v>No</v>
      </c>
    </row>
    <row r="879" spans="1:17" x14ac:dyDescent="0.25">
      <c r="A879" s="5">
        <v>45138</v>
      </c>
      <c r="B879" t="s">
        <v>174</v>
      </c>
      <c r="C879" t="s">
        <v>194</v>
      </c>
      <c r="D879" t="s">
        <v>199</v>
      </c>
      <c r="E879" t="s">
        <v>20</v>
      </c>
      <c r="F879" s="1">
        <v>25000</v>
      </c>
      <c r="G879" s="1">
        <v>500</v>
      </c>
      <c r="H879" s="1">
        <v>422</v>
      </c>
      <c r="I879" s="1">
        <v>78</v>
      </c>
      <c r="J879" s="2">
        <f>Resorts_World[[#This Row],[Rake]]/Resorts_World[[#This Row],[Buy In]]</f>
        <v>0.156</v>
      </c>
      <c r="K879" s="3">
        <f t="shared" si="60"/>
        <v>59.241706161137444</v>
      </c>
      <c r="L879" s="4">
        <v>92</v>
      </c>
      <c r="M879" s="1">
        <f t="shared" si="61"/>
        <v>38824</v>
      </c>
      <c r="N879" s="1">
        <f>IF(Resorts_World[[#This Row],[Overlay]]="Yes",Resorts_World[[#This Row],[Guarantee]],Resorts_World[[#This Row],[Prize Pool Collected]])</f>
        <v>38824</v>
      </c>
      <c r="O879" s="1">
        <f t="shared" si="62"/>
        <v>7176</v>
      </c>
      <c r="P879" s="1">
        <f>IF(Resorts_World[[#This Row],[Overlay]]="Yes",Resorts_World[[#This Row],[Guarantee]]-Resorts_World[[#This Row],[Prize Pool Collected]],0)</f>
        <v>0</v>
      </c>
      <c r="Q879" t="str">
        <f t="shared" si="63"/>
        <v>No</v>
      </c>
    </row>
    <row r="880" spans="1:17" x14ac:dyDescent="0.25">
      <c r="A880" s="5">
        <v>45138</v>
      </c>
      <c r="B880" t="s">
        <v>174</v>
      </c>
      <c r="C880" t="s">
        <v>194</v>
      </c>
      <c r="D880" t="s">
        <v>207</v>
      </c>
      <c r="E880" t="s">
        <v>208</v>
      </c>
      <c r="F880" s="1">
        <v>10000</v>
      </c>
      <c r="G880" s="1">
        <v>300</v>
      </c>
      <c r="H880" s="1">
        <v>250</v>
      </c>
      <c r="I880" s="1">
        <v>50</v>
      </c>
      <c r="J880" s="2">
        <f>Resorts_World[[#This Row],[Rake]]/Resorts_World[[#This Row],[Buy In]]</f>
        <v>0.16666666666666666</v>
      </c>
      <c r="K880" s="3">
        <f t="shared" si="60"/>
        <v>40</v>
      </c>
      <c r="L880" s="4">
        <v>46</v>
      </c>
      <c r="M880" s="1">
        <f t="shared" si="61"/>
        <v>11500</v>
      </c>
      <c r="N880" s="1">
        <f>IF(Resorts_World[[#This Row],[Overlay]]="Yes",Resorts_World[[#This Row],[Guarantee]],Resorts_World[[#This Row],[Prize Pool Collected]])</f>
        <v>11500</v>
      </c>
      <c r="O880" s="1">
        <f t="shared" si="62"/>
        <v>2300</v>
      </c>
      <c r="P880" s="1">
        <f>IF(Resorts_World[[#This Row],[Overlay]]="Yes",Resorts_World[[#This Row],[Guarantee]]-Resorts_World[[#This Row],[Prize Pool Collected]],0)</f>
        <v>0</v>
      </c>
      <c r="Q880" t="str">
        <f t="shared" si="63"/>
        <v>No</v>
      </c>
    </row>
    <row r="881" spans="1:17" x14ac:dyDescent="0.25">
      <c r="A881" s="5">
        <v>45434</v>
      </c>
      <c r="B881" t="s">
        <v>209</v>
      </c>
      <c r="C881" t="s">
        <v>210</v>
      </c>
      <c r="D881" t="s">
        <v>35</v>
      </c>
      <c r="E881" t="s">
        <v>35</v>
      </c>
      <c r="F881" s="1">
        <v>50000</v>
      </c>
      <c r="G881" s="1">
        <v>500</v>
      </c>
      <c r="H881" s="1">
        <v>430</v>
      </c>
      <c r="I881" s="1">
        <v>70</v>
      </c>
      <c r="J881" s="2">
        <v>0.14000000000000001</v>
      </c>
      <c r="K881" s="3">
        <f t="shared" si="60"/>
        <v>116.27906976744185</v>
      </c>
      <c r="L881" s="4">
        <v>236</v>
      </c>
      <c r="M881" s="1">
        <f t="shared" si="61"/>
        <v>101480</v>
      </c>
      <c r="N881" s="1">
        <f>IF(Resorts_World[[#This Row],[Overlay]]="Yes",Resorts_World[[#This Row],[Guarantee]],Resorts_World[[#This Row],[Prize Pool Collected]])</f>
        <v>101480</v>
      </c>
      <c r="O881" s="1">
        <f t="shared" si="62"/>
        <v>16520</v>
      </c>
      <c r="P881" s="1">
        <f>IF(Resorts_World[[#This Row],[Overlay]]="Yes",Resorts_World[[#This Row],[Guarantee]]-Resorts_World[[#This Row],[Prize Pool Collected]],0)</f>
        <v>0</v>
      </c>
      <c r="Q881" t="str">
        <f t="shared" si="63"/>
        <v>No</v>
      </c>
    </row>
    <row r="882" spans="1:17" x14ac:dyDescent="0.25">
      <c r="A882" s="5">
        <v>45434</v>
      </c>
      <c r="B882" t="s">
        <v>209</v>
      </c>
      <c r="C882" t="s">
        <v>210</v>
      </c>
      <c r="D882" t="s">
        <v>211</v>
      </c>
      <c r="E882" t="s">
        <v>48</v>
      </c>
      <c r="F882" s="1">
        <v>50000</v>
      </c>
      <c r="G882" s="1">
        <v>1100</v>
      </c>
      <c r="H882" s="1">
        <v>970</v>
      </c>
      <c r="I882" s="1">
        <v>130</v>
      </c>
      <c r="J882" s="2">
        <v>0.11818181818181818</v>
      </c>
      <c r="K882" s="3">
        <f t="shared" si="60"/>
        <v>51.546391752577321</v>
      </c>
      <c r="L882" s="4">
        <v>73</v>
      </c>
      <c r="M882" s="1">
        <f t="shared" si="61"/>
        <v>70810</v>
      </c>
      <c r="N882" s="1">
        <f>IF(Resorts_World[[#This Row],[Overlay]]="Yes",Resorts_World[[#This Row],[Guarantee]],Resorts_World[[#This Row],[Prize Pool Collected]])</f>
        <v>70810</v>
      </c>
      <c r="O882" s="1">
        <f t="shared" si="62"/>
        <v>9490</v>
      </c>
      <c r="P882" s="1">
        <f>IF(Resorts_World[[#This Row],[Overlay]]="Yes",Resorts_World[[#This Row],[Guarantee]]-Resorts_World[[#This Row],[Prize Pool Collected]],0)</f>
        <v>0</v>
      </c>
      <c r="Q882" t="str">
        <f t="shared" si="63"/>
        <v>No</v>
      </c>
    </row>
    <row r="883" spans="1:17" x14ac:dyDescent="0.25">
      <c r="A883" s="5">
        <v>45435</v>
      </c>
      <c r="B883" t="s">
        <v>209</v>
      </c>
      <c r="C883" t="s">
        <v>210</v>
      </c>
      <c r="D883" t="s">
        <v>55</v>
      </c>
      <c r="E883" t="s">
        <v>24</v>
      </c>
      <c r="F883" s="1">
        <v>300000</v>
      </c>
      <c r="G883" s="1">
        <v>600</v>
      </c>
      <c r="H883" s="1">
        <v>515</v>
      </c>
      <c r="I883" s="1">
        <v>85</v>
      </c>
      <c r="J883" s="2">
        <v>0.14166666666666666</v>
      </c>
      <c r="K883" s="3">
        <f t="shared" si="60"/>
        <v>582.52427184466023</v>
      </c>
      <c r="L883" s="4">
        <v>1320</v>
      </c>
      <c r="M883" s="1">
        <f t="shared" si="61"/>
        <v>679800</v>
      </c>
      <c r="N883" s="1">
        <f>IF(Resorts_World[[#This Row],[Overlay]]="Yes",Resorts_World[[#This Row],[Guarantee]],Resorts_World[[#This Row],[Prize Pool Collected]])</f>
        <v>679800</v>
      </c>
      <c r="O883" s="1">
        <f t="shared" si="62"/>
        <v>112200</v>
      </c>
      <c r="P883" s="1">
        <f>IF(Resorts_World[[#This Row],[Overlay]]="Yes",Resorts_World[[#This Row],[Guarantee]]-Resorts_World[[#This Row],[Prize Pool Collected]],0)</f>
        <v>0</v>
      </c>
      <c r="Q883" t="str">
        <f t="shared" si="63"/>
        <v>No</v>
      </c>
    </row>
    <row r="884" spans="1:17" x14ac:dyDescent="0.25">
      <c r="A884" s="5">
        <v>45448</v>
      </c>
      <c r="B884" t="s">
        <v>52</v>
      </c>
      <c r="C884" t="s">
        <v>53</v>
      </c>
      <c r="D884" t="s">
        <v>58</v>
      </c>
      <c r="E884" t="s">
        <v>59</v>
      </c>
      <c r="F884" s="1">
        <v>5000</v>
      </c>
      <c r="G884" s="1">
        <v>200</v>
      </c>
      <c r="H884" s="1">
        <v>150</v>
      </c>
      <c r="I884" s="1">
        <v>50</v>
      </c>
      <c r="J884" s="2">
        <v>0.25</v>
      </c>
      <c r="K884" s="3">
        <f t="shared" si="60"/>
        <v>33.333333333333336</v>
      </c>
      <c r="L884" s="4">
        <v>110</v>
      </c>
      <c r="M884" s="1">
        <f t="shared" si="61"/>
        <v>16500</v>
      </c>
      <c r="N884" s="1">
        <f>IF(Resorts_World[[#This Row],[Overlay]]="Yes",Resorts_World[[#This Row],[Guarantee]],Resorts_World[[#This Row],[Prize Pool Collected]])</f>
        <v>16500</v>
      </c>
      <c r="O884" s="1">
        <f t="shared" si="62"/>
        <v>5500</v>
      </c>
      <c r="P884" s="1">
        <f>IF(Resorts_World[[#This Row],[Overlay]]="Yes",Resorts_World[[#This Row],[Guarantee]]-Resorts_World[[#This Row],[Prize Pool Collected]],0)</f>
        <v>0</v>
      </c>
      <c r="Q884" t="str">
        <f t="shared" si="63"/>
        <v>No</v>
      </c>
    </row>
    <row r="885" spans="1:17" x14ac:dyDescent="0.25">
      <c r="A885" s="5">
        <v>45436</v>
      </c>
      <c r="B885" t="s">
        <v>209</v>
      </c>
      <c r="C885" t="s">
        <v>210</v>
      </c>
      <c r="D885" t="s">
        <v>181</v>
      </c>
      <c r="E885" t="s">
        <v>50</v>
      </c>
      <c r="F885" s="1">
        <v>50000</v>
      </c>
      <c r="G885" s="1">
        <v>1100</v>
      </c>
      <c r="H885" s="1">
        <v>970</v>
      </c>
      <c r="I885" s="1">
        <v>130</v>
      </c>
      <c r="J885" s="2">
        <v>0.11818181818181818</v>
      </c>
      <c r="K885" s="3">
        <f t="shared" si="60"/>
        <v>51.546391752577321</v>
      </c>
      <c r="L885" s="4">
        <v>119</v>
      </c>
      <c r="M885" s="1">
        <f t="shared" si="61"/>
        <v>115430</v>
      </c>
      <c r="N885" s="1">
        <f>IF(Resorts_World[[#This Row],[Overlay]]="Yes",Resorts_World[[#This Row],[Guarantee]],Resorts_World[[#This Row],[Prize Pool Collected]])</f>
        <v>115430</v>
      </c>
      <c r="O885" s="1">
        <f t="shared" si="62"/>
        <v>15470</v>
      </c>
      <c r="P885" s="1">
        <f>IF(Resorts_World[[#This Row],[Overlay]]="Yes",Resorts_World[[#This Row],[Guarantee]]-Resorts_World[[#This Row],[Prize Pool Collected]],0)</f>
        <v>0</v>
      </c>
      <c r="Q885" t="str">
        <f t="shared" si="63"/>
        <v>No</v>
      </c>
    </row>
    <row r="886" spans="1:17" x14ac:dyDescent="0.25">
      <c r="A886" s="13">
        <v>45083</v>
      </c>
      <c r="B886" s="15" t="s">
        <v>52</v>
      </c>
      <c r="C886" s="15" t="s">
        <v>79</v>
      </c>
      <c r="D886" s="15" t="s">
        <v>59</v>
      </c>
      <c r="E886" s="15" t="s">
        <v>59</v>
      </c>
      <c r="F886" s="16">
        <v>5000</v>
      </c>
      <c r="G886" s="16">
        <v>200</v>
      </c>
      <c r="H886" s="16">
        <v>150</v>
      </c>
      <c r="I886" s="16">
        <v>50</v>
      </c>
      <c r="J886" s="18">
        <f>Resorts_World[[#This Row],[Rake]]/Resorts_World[[#This Row],[Buy In]]</f>
        <v>0.25</v>
      </c>
      <c r="K886" s="3">
        <f t="shared" si="60"/>
        <v>33.333333333333336</v>
      </c>
      <c r="L886" s="17">
        <v>65</v>
      </c>
      <c r="M886" s="1">
        <f t="shared" si="61"/>
        <v>9750</v>
      </c>
      <c r="N886" s="1">
        <f>IF(Resorts_World[[#This Row],[Overlay]]="Yes",Resorts_World[[#This Row],[Guarantee]],Resorts_World[[#This Row],[Prize Pool Collected]])</f>
        <v>9750</v>
      </c>
      <c r="O886" s="1">
        <f t="shared" si="62"/>
        <v>3250</v>
      </c>
      <c r="P886" s="1">
        <f>IF(Resorts_World[[#This Row],[Overlay]]="Yes",Resorts_World[[#This Row],[Guarantee]]-Resorts_World[[#This Row],[Prize Pool Collected]],0)</f>
        <v>0</v>
      </c>
      <c r="Q886" t="str">
        <f t="shared" si="63"/>
        <v>No</v>
      </c>
    </row>
    <row r="887" spans="1:17" x14ac:dyDescent="0.25">
      <c r="A887" s="5">
        <v>45438</v>
      </c>
      <c r="B887" t="s">
        <v>209</v>
      </c>
      <c r="C887" t="s">
        <v>210</v>
      </c>
      <c r="D887" t="s">
        <v>20</v>
      </c>
      <c r="E887" t="s">
        <v>20</v>
      </c>
      <c r="F887" s="1">
        <v>50000</v>
      </c>
      <c r="G887" s="1">
        <v>500</v>
      </c>
      <c r="H887" s="1">
        <v>430</v>
      </c>
      <c r="I887" s="1">
        <v>70</v>
      </c>
      <c r="J887" s="2">
        <v>0.14000000000000001</v>
      </c>
      <c r="K887" s="3">
        <f t="shared" si="60"/>
        <v>116.27906976744185</v>
      </c>
      <c r="L887" s="4">
        <v>180</v>
      </c>
      <c r="M887" s="1">
        <f t="shared" si="61"/>
        <v>77400</v>
      </c>
      <c r="N887" s="1">
        <f>IF(Resorts_World[[#This Row],[Overlay]]="Yes",Resorts_World[[#This Row],[Guarantee]],Resorts_World[[#This Row],[Prize Pool Collected]])</f>
        <v>77400</v>
      </c>
      <c r="O887" s="1">
        <f t="shared" si="62"/>
        <v>12600</v>
      </c>
      <c r="P887" s="1">
        <f>IF(Resorts_World[[#This Row],[Overlay]]="Yes",Resorts_World[[#This Row],[Guarantee]]-Resorts_World[[#This Row],[Prize Pool Collected]],0)</f>
        <v>0</v>
      </c>
      <c r="Q887" t="str">
        <f t="shared" si="63"/>
        <v>No</v>
      </c>
    </row>
    <row r="888" spans="1:17" x14ac:dyDescent="0.25">
      <c r="A888" s="5">
        <v>45438</v>
      </c>
      <c r="B888" t="s">
        <v>209</v>
      </c>
      <c r="C888" t="s">
        <v>210</v>
      </c>
      <c r="D888" t="s">
        <v>214</v>
      </c>
      <c r="E888" t="s">
        <v>147</v>
      </c>
      <c r="F888" s="1">
        <v>50000</v>
      </c>
      <c r="G888" s="1">
        <v>1100</v>
      </c>
      <c r="H888" s="1">
        <v>970</v>
      </c>
      <c r="I888" s="1">
        <v>130</v>
      </c>
      <c r="J888" s="2">
        <v>0.11818181818181818</v>
      </c>
      <c r="K888" s="3">
        <f t="shared" si="60"/>
        <v>51.546391752577321</v>
      </c>
      <c r="L888" s="4">
        <v>89</v>
      </c>
      <c r="M888" s="1">
        <f t="shared" si="61"/>
        <v>86330</v>
      </c>
      <c r="N888" s="1">
        <f>IF(Resorts_World[[#This Row],[Overlay]]="Yes",Resorts_World[[#This Row],[Guarantee]],Resorts_World[[#This Row],[Prize Pool Collected]])</f>
        <v>86330</v>
      </c>
      <c r="O888" s="1">
        <f t="shared" si="62"/>
        <v>11570</v>
      </c>
      <c r="P888" s="1">
        <f>IF(Resorts_World[[#This Row],[Overlay]]="Yes",Resorts_World[[#This Row],[Guarantee]]-Resorts_World[[#This Row],[Prize Pool Collected]],0)</f>
        <v>0</v>
      </c>
      <c r="Q888" t="str">
        <f t="shared" si="63"/>
        <v>No</v>
      </c>
    </row>
    <row r="889" spans="1:17" x14ac:dyDescent="0.25">
      <c r="A889" s="5">
        <v>45439</v>
      </c>
      <c r="B889" t="s">
        <v>209</v>
      </c>
      <c r="C889" t="s">
        <v>210</v>
      </c>
      <c r="D889" t="s">
        <v>20</v>
      </c>
      <c r="E889" t="s">
        <v>20</v>
      </c>
      <c r="F889" s="1">
        <v>100000</v>
      </c>
      <c r="G889" s="1">
        <v>600</v>
      </c>
      <c r="H889" s="1">
        <v>515</v>
      </c>
      <c r="I889" s="1">
        <v>85</v>
      </c>
      <c r="J889" s="2">
        <v>0.14166666666666666</v>
      </c>
      <c r="K889" s="3">
        <f t="shared" si="60"/>
        <v>194.17475728155341</v>
      </c>
      <c r="L889" s="4">
        <v>290</v>
      </c>
      <c r="M889" s="1">
        <f t="shared" si="61"/>
        <v>149350</v>
      </c>
      <c r="N889" s="1">
        <f>IF(Resorts_World[[#This Row],[Overlay]]="Yes",Resorts_World[[#This Row],[Guarantee]],Resorts_World[[#This Row],[Prize Pool Collected]])</f>
        <v>149350</v>
      </c>
      <c r="O889" s="1">
        <f t="shared" si="62"/>
        <v>24650</v>
      </c>
      <c r="P889" s="1">
        <f>IF(Resorts_World[[#This Row],[Overlay]]="Yes",Resorts_World[[#This Row],[Guarantee]]-Resorts_World[[#This Row],[Prize Pool Collected]],0)</f>
        <v>0</v>
      </c>
      <c r="Q889" t="str">
        <f t="shared" si="63"/>
        <v>No</v>
      </c>
    </row>
    <row r="890" spans="1:17" x14ac:dyDescent="0.25">
      <c r="A890" s="5">
        <v>45439</v>
      </c>
      <c r="B890" t="s">
        <v>209</v>
      </c>
      <c r="C890" t="s">
        <v>210</v>
      </c>
      <c r="D890" t="s">
        <v>39</v>
      </c>
      <c r="E890" t="s">
        <v>39</v>
      </c>
      <c r="F890" s="1">
        <v>50000</v>
      </c>
      <c r="G890" s="1">
        <v>1100</v>
      </c>
      <c r="H890" s="1">
        <v>970</v>
      </c>
      <c r="I890" s="1">
        <v>130</v>
      </c>
      <c r="J890" s="2">
        <v>0.11818181818181818</v>
      </c>
      <c r="K890" s="3">
        <f t="shared" si="60"/>
        <v>51.546391752577321</v>
      </c>
      <c r="L890" s="4">
        <v>112</v>
      </c>
      <c r="M890" s="1">
        <f t="shared" si="61"/>
        <v>108640</v>
      </c>
      <c r="N890" s="1">
        <f>IF(Resorts_World[[#This Row],[Overlay]]="Yes",Resorts_World[[#This Row],[Guarantee]],Resorts_World[[#This Row],[Prize Pool Collected]])</f>
        <v>108640</v>
      </c>
      <c r="O890" s="1">
        <f t="shared" si="62"/>
        <v>14560</v>
      </c>
      <c r="P890" s="1">
        <f>IF(Resorts_World[[#This Row],[Overlay]]="Yes",Resorts_World[[#This Row],[Guarantee]]-Resorts_World[[#This Row],[Prize Pool Collected]],0)</f>
        <v>0</v>
      </c>
      <c r="Q890" t="str">
        <f t="shared" si="63"/>
        <v>No</v>
      </c>
    </row>
    <row r="891" spans="1:17" x14ac:dyDescent="0.25">
      <c r="A891" s="5">
        <v>45080</v>
      </c>
      <c r="B891" t="s">
        <v>125</v>
      </c>
      <c r="C891" t="s">
        <v>126</v>
      </c>
      <c r="D891" t="s">
        <v>59</v>
      </c>
      <c r="E891" t="s">
        <v>59</v>
      </c>
      <c r="F891" s="1">
        <v>10000</v>
      </c>
      <c r="G891" s="1">
        <v>240</v>
      </c>
      <c r="H891" s="1">
        <v>200</v>
      </c>
      <c r="I891" s="1">
        <v>40</v>
      </c>
      <c r="J891" s="2">
        <f>Resorts_World[[#This Row],[Rake]]/Resorts_World[[#This Row],[Buy In]]</f>
        <v>0.16666666666666666</v>
      </c>
      <c r="K891" s="3">
        <f t="shared" si="60"/>
        <v>50</v>
      </c>
      <c r="L891" s="4">
        <v>115</v>
      </c>
      <c r="M891" s="1">
        <f t="shared" si="61"/>
        <v>23000</v>
      </c>
      <c r="N891" s="1">
        <f>IF(Resorts_World[[#This Row],[Overlay]]="Yes",Resorts_World[[#This Row],[Guarantee]],Resorts_World[[#This Row],[Prize Pool Collected]])</f>
        <v>23000</v>
      </c>
      <c r="O891" s="1">
        <f t="shared" si="62"/>
        <v>4600</v>
      </c>
      <c r="P891" s="1">
        <f>IF(Resorts_World[[#This Row],[Overlay]]="Yes",Resorts_World[[#This Row],[Guarantee]]-Resorts_World[[#This Row],[Prize Pool Collected]],0)</f>
        <v>0</v>
      </c>
      <c r="Q891" t="str">
        <f t="shared" si="63"/>
        <v>No</v>
      </c>
    </row>
    <row r="892" spans="1:17" x14ac:dyDescent="0.25">
      <c r="A892" s="5">
        <v>45440</v>
      </c>
      <c r="B892" t="s">
        <v>209</v>
      </c>
      <c r="C892" t="s">
        <v>210</v>
      </c>
      <c r="D892" t="s">
        <v>55</v>
      </c>
      <c r="E892" t="s">
        <v>24</v>
      </c>
      <c r="F892" s="1">
        <v>2000000</v>
      </c>
      <c r="G892" s="1">
        <v>1100</v>
      </c>
      <c r="H892" s="1">
        <v>970</v>
      </c>
      <c r="I892" s="1">
        <v>130</v>
      </c>
      <c r="J892" s="2">
        <v>0.11818181818181818</v>
      </c>
      <c r="K892" s="3">
        <f t="shared" si="60"/>
        <v>2061.855670103093</v>
      </c>
      <c r="L892" s="4">
        <v>2532</v>
      </c>
      <c r="M892" s="1">
        <f t="shared" si="61"/>
        <v>2456040</v>
      </c>
      <c r="N892" s="1">
        <f>IF(Resorts_World[[#This Row],[Overlay]]="Yes",Resorts_World[[#This Row],[Guarantee]],Resorts_World[[#This Row],[Prize Pool Collected]])</f>
        <v>2456040</v>
      </c>
      <c r="O892" s="1">
        <f t="shared" si="62"/>
        <v>329160</v>
      </c>
      <c r="P892" s="1">
        <f>IF(Resorts_World[[#This Row],[Overlay]]="Yes",Resorts_World[[#This Row],[Guarantee]]-Resorts_World[[#This Row],[Prize Pool Collected]],0)</f>
        <v>0</v>
      </c>
      <c r="Q892" t="str">
        <f t="shared" si="63"/>
        <v>No</v>
      </c>
    </row>
    <row r="893" spans="1:17" x14ac:dyDescent="0.25">
      <c r="A893" s="5">
        <v>45443</v>
      </c>
      <c r="B893" t="s">
        <v>209</v>
      </c>
      <c r="C893" t="s">
        <v>210</v>
      </c>
      <c r="D893" t="s">
        <v>88</v>
      </c>
      <c r="E893" t="s">
        <v>88</v>
      </c>
      <c r="F893" s="1">
        <v>100000</v>
      </c>
      <c r="G893" s="1">
        <v>1100</v>
      </c>
      <c r="H893" s="1">
        <v>970</v>
      </c>
      <c r="I893" s="1">
        <v>130</v>
      </c>
      <c r="J893" s="2">
        <v>0.11818181818181818</v>
      </c>
      <c r="K893" s="3">
        <f t="shared" si="60"/>
        <v>103.09278350515464</v>
      </c>
      <c r="L893" s="4">
        <v>190</v>
      </c>
      <c r="M893" s="1">
        <f t="shared" si="61"/>
        <v>184300</v>
      </c>
      <c r="N893" s="1">
        <f>IF(Resorts_World[[#This Row],[Overlay]]="Yes",Resorts_World[[#This Row],[Guarantee]],Resorts_World[[#This Row],[Prize Pool Collected]])</f>
        <v>184300</v>
      </c>
      <c r="O893" s="1">
        <f t="shared" si="62"/>
        <v>24700</v>
      </c>
      <c r="P893" s="1">
        <f>IF(Resorts_World[[#This Row],[Overlay]]="Yes",Resorts_World[[#This Row],[Guarantee]]-Resorts_World[[#This Row],[Prize Pool Collected]],0)</f>
        <v>0</v>
      </c>
      <c r="Q893" t="str">
        <f t="shared" si="63"/>
        <v>No</v>
      </c>
    </row>
    <row r="894" spans="1:17" x14ac:dyDescent="0.25">
      <c r="A894" s="5">
        <v>45444</v>
      </c>
      <c r="B894" t="s">
        <v>209</v>
      </c>
      <c r="C894" t="s">
        <v>210</v>
      </c>
      <c r="D894" t="s">
        <v>20</v>
      </c>
      <c r="E894" t="s">
        <v>20</v>
      </c>
      <c r="F894" s="1">
        <v>250000</v>
      </c>
      <c r="G894" s="1">
        <v>1100</v>
      </c>
      <c r="H894" s="1">
        <v>970</v>
      </c>
      <c r="I894" s="1">
        <v>130</v>
      </c>
      <c r="J894" s="2">
        <v>0.11818181818181818</v>
      </c>
      <c r="K894" s="3">
        <f t="shared" si="60"/>
        <v>257.73195876288662</v>
      </c>
      <c r="L894" s="4">
        <v>236</v>
      </c>
      <c r="M894" s="1">
        <f t="shared" si="61"/>
        <v>228920</v>
      </c>
      <c r="N894" s="1">
        <f>IF(Resorts_World[[#This Row],[Overlay]]="Yes",Resorts_World[[#This Row],[Guarantee]],Resorts_World[[#This Row],[Prize Pool Collected]])</f>
        <v>250000</v>
      </c>
      <c r="O894" s="1">
        <f t="shared" si="62"/>
        <v>30680</v>
      </c>
      <c r="P894" s="1">
        <f>IF(Resorts_World[[#This Row],[Overlay]]="Yes",Resorts_World[[#This Row],[Guarantee]]-Resorts_World[[#This Row],[Prize Pool Collected]],0)</f>
        <v>21080</v>
      </c>
      <c r="Q894" t="str">
        <f t="shared" si="63"/>
        <v>Yes</v>
      </c>
    </row>
    <row r="895" spans="1:17" x14ac:dyDescent="0.25">
      <c r="A895" s="5">
        <v>45444</v>
      </c>
      <c r="B895" t="s">
        <v>209</v>
      </c>
      <c r="C895" t="s">
        <v>210</v>
      </c>
      <c r="D895" t="s">
        <v>88</v>
      </c>
      <c r="E895" t="s">
        <v>88</v>
      </c>
      <c r="F895" s="1">
        <v>100000</v>
      </c>
      <c r="G895" s="1">
        <v>1100</v>
      </c>
      <c r="H895" s="1">
        <v>970</v>
      </c>
      <c r="I895" s="1">
        <v>130</v>
      </c>
      <c r="J895" s="2">
        <v>0.11818181818181818</v>
      </c>
      <c r="K895" s="3">
        <f t="shared" si="60"/>
        <v>103.09278350515464</v>
      </c>
      <c r="L895" s="4">
        <v>199</v>
      </c>
      <c r="M895" s="1">
        <f t="shared" si="61"/>
        <v>193030</v>
      </c>
      <c r="N895" s="1">
        <f>IF(Resorts_World[[#This Row],[Overlay]]="Yes",Resorts_World[[#This Row],[Guarantee]],Resorts_World[[#This Row],[Prize Pool Collected]])</f>
        <v>193030</v>
      </c>
      <c r="O895" s="1">
        <f t="shared" si="62"/>
        <v>25870</v>
      </c>
      <c r="P895" s="1">
        <f>IF(Resorts_World[[#This Row],[Overlay]]="Yes",Resorts_World[[#This Row],[Guarantee]]-Resorts_World[[#This Row],[Prize Pool Collected]],0)</f>
        <v>0</v>
      </c>
      <c r="Q895" t="str">
        <f t="shared" si="63"/>
        <v>No</v>
      </c>
    </row>
    <row r="896" spans="1:17" x14ac:dyDescent="0.25">
      <c r="A896" s="5">
        <v>45445</v>
      </c>
      <c r="B896" t="s">
        <v>209</v>
      </c>
      <c r="C896" t="s">
        <v>210</v>
      </c>
      <c r="D896" t="s">
        <v>20</v>
      </c>
      <c r="E896" t="s">
        <v>20</v>
      </c>
      <c r="F896" s="1">
        <v>250000</v>
      </c>
      <c r="G896" s="1">
        <v>1100</v>
      </c>
      <c r="H896" s="1">
        <v>970</v>
      </c>
      <c r="I896" s="1">
        <v>130</v>
      </c>
      <c r="J896" s="2">
        <v>0.11818181818181818</v>
      </c>
      <c r="K896" s="3">
        <f t="shared" si="60"/>
        <v>257.73195876288662</v>
      </c>
      <c r="L896" s="4">
        <v>298</v>
      </c>
      <c r="M896" s="1">
        <f t="shared" si="61"/>
        <v>289060</v>
      </c>
      <c r="N896" s="1">
        <f>IF(Resorts_World[[#This Row],[Overlay]]="Yes",Resorts_World[[#This Row],[Guarantee]],Resorts_World[[#This Row],[Prize Pool Collected]])</f>
        <v>289060</v>
      </c>
      <c r="O896" s="1">
        <f t="shared" si="62"/>
        <v>38740</v>
      </c>
      <c r="P896" s="1">
        <f>IF(Resorts_World[[#This Row],[Overlay]]="Yes",Resorts_World[[#This Row],[Guarantee]]-Resorts_World[[#This Row],[Prize Pool Collected]],0)</f>
        <v>0</v>
      </c>
      <c r="Q896" t="str">
        <f t="shared" si="63"/>
        <v>No</v>
      </c>
    </row>
    <row r="897" spans="1:17" x14ac:dyDescent="0.25">
      <c r="A897" s="5">
        <v>45445</v>
      </c>
      <c r="B897" t="s">
        <v>209</v>
      </c>
      <c r="C897" t="s">
        <v>210</v>
      </c>
      <c r="D897" t="s">
        <v>88</v>
      </c>
      <c r="E897" t="s">
        <v>88</v>
      </c>
      <c r="F897" s="1">
        <v>100000</v>
      </c>
      <c r="G897" s="1">
        <v>1100</v>
      </c>
      <c r="H897" s="1">
        <v>970</v>
      </c>
      <c r="I897" s="1">
        <v>130</v>
      </c>
      <c r="J897" s="2">
        <v>0.11818181818181818</v>
      </c>
      <c r="K897" s="3">
        <f t="shared" si="60"/>
        <v>103.09278350515464</v>
      </c>
      <c r="L897" s="4">
        <v>241</v>
      </c>
      <c r="M897" s="1">
        <f t="shared" si="61"/>
        <v>233770</v>
      </c>
      <c r="N897" s="1">
        <f>IF(Resorts_World[[#This Row],[Overlay]]="Yes",Resorts_World[[#This Row],[Guarantee]],Resorts_World[[#This Row],[Prize Pool Collected]])</f>
        <v>233770</v>
      </c>
      <c r="O897" s="1">
        <f t="shared" si="62"/>
        <v>31330</v>
      </c>
      <c r="P897" s="1">
        <f>IF(Resorts_World[[#This Row],[Overlay]]="Yes",Resorts_World[[#This Row],[Guarantee]]-Resorts_World[[#This Row],[Prize Pool Collected]],0)</f>
        <v>0</v>
      </c>
      <c r="Q897" t="str">
        <f t="shared" si="63"/>
        <v>No</v>
      </c>
    </row>
    <row r="898" spans="1:17" x14ac:dyDescent="0.25">
      <c r="A898" s="5">
        <v>45446</v>
      </c>
      <c r="B898" t="s">
        <v>209</v>
      </c>
      <c r="C898" t="s">
        <v>210</v>
      </c>
      <c r="D898" t="s">
        <v>88</v>
      </c>
      <c r="E898" t="s">
        <v>88</v>
      </c>
      <c r="F898" s="12">
        <v>100000</v>
      </c>
      <c r="G898" s="12">
        <v>1100</v>
      </c>
      <c r="H898" s="12">
        <v>970</v>
      </c>
      <c r="I898" s="12">
        <v>130</v>
      </c>
      <c r="J898" s="2">
        <v>0.11818181818181818</v>
      </c>
      <c r="K898" s="3">
        <f t="shared" si="60"/>
        <v>103.09278350515464</v>
      </c>
      <c r="L898" s="4">
        <v>331</v>
      </c>
      <c r="M898" s="1">
        <f t="shared" si="61"/>
        <v>321070</v>
      </c>
      <c r="N898" s="1">
        <f>IF(Resorts_World[[#This Row],[Overlay]]="Yes",Resorts_World[[#This Row],[Guarantee]],Resorts_World[[#This Row],[Prize Pool Collected]])</f>
        <v>321070</v>
      </c>
      <c r="O898" s="1">
        <f t="shared" si="62"/>
        <v>43030</v>
      </c>
      <c r="P898" s="1">
        <f>IF(Resorts_World[[#This Row],[Overlay]]="Yes",Resorts_World[[#This Row],[Guarantee]]-Resorts_World[[#This Row],[Prize Pool Collected]],0)</f>
        <v>0</v>
      </c>
      <c r="Q898" t="str">
        <f t="shared" si="63"/>
        <v>No</v>
      </c>
    </row>
    <row r="899" spans="1:17" x14ac:dyDescent="0.25">
      <c r="A899" s="5">
        <v>45446</v>
      </c>
      <c r="B899" t="s">
        <v>209</v>
      </c>
      <c r="C899" t="s">
        <v>210</v>
      </c>
      <c r="D899" t="s">
        <v>215</v>
      </c>
      <c r="E899" t="s">
        <v>35</v>
      </c>
      <c r="F899" s="1">
        <v>500000</v>
      </c>
      <c r="G899" s="1">
        <v>1600</v>
      </c>
      <c r="H899" s="1">
        <v>1440</v>
      </c>
      <c r="I899" s="1">
        <v>160</v>
      </c>
      <c r="J899" s="2">
        <v>0.1</v>
      </c>
      <c r="K899" s="3">
        <f t="shared" si="60"/>
        <v>347.22222222222223</v>
      </c>
      <c r="L899" s="4">
        <v>498</v>
      </c>
      <c r="M899" s="1">
        <f t="shared" si="61"/>
        <v>717120</v>
      </c>
      <c r="N899" s="1">
        <f>IF(Resorts_World[[#This Row],[Overlay]]="Yes",Resorts_World[[#This Row],[Guarantee]],Resorts_World[[#This Row],[Prize Pool Collected]])</f>
        <v>717120</v>
      </c>
      <c r="O899" s="1">
        <f t="shared" si="62"/>
        <v>79680</v>
      </c>
      <c r="P899" s="1">
        <f>IF(Resorts_World[[#This Row],[Overlay]]="Yes",Resorts_World[[#This Row],[Guarantee]]-Resorts_World[[#This Row],[Prize Pool Collected]],0)</f>
        <v>0</v>
      </c>
      <c r="Q899" t="str">
        <f t="shared" si="63"/>
        <v>No</v>
      </c>
    </row>
    <row r="900" spans="1:17" x14ac:dyDescent="0.25">
      <c r="A900" s="5">
        <v>45447</v>
      </c>
      <c r="B900" t="s">
        <v>209</v>
      </c>
      <c r="C900" t="s">
        <v>210</v>
      </c>
      <c r="D900" t="s">
        <v>88</v>
      </c>
      <c r="E900" t="s">
        <v>88</v>
      </c>
      <c r="F900" s="1">
        <v>100000</v>
      </c>
      <c r="G900" s="1">
        <v>1100</v>
      </c>
      <c r="H900" s="1">
        <v>970</v>
      </c>
      <c r="I900" s="1">
        <v>130</v>
      </c>
      <c r="J900" s="2">
        <v>0.11818181818181818</v>
      </c>
      <c r="K900" s="3">
        <f t="shared" si="60"/>
        <v>103.09278350515464</v>
      </c>
      <c r="L900" s="4">
        <v>373</v>
      </c>
      <c r="M900" s="1">
        <f t="shared" si="61"/>
        <v>361810</v>
      </c>
      <c r="N900" s="1">
        <f>IF(Resorts_World[[#This Row],[Overlay]]="Yes",Resorts_World[[#This Row],[Guarantee]],Resorts_World[[#This Row],[Prize Pool Collected]])</f>
        <v>361810</v>
      </c>
      <c r="O900" s="1">
        <f t="shared" si="62"/>
        <v>48490</v>
      </c>
      <c r="P900" s="1">
        <f>IF(Resorts_World[[#This Row],[Overlay]]="Yes",Resorts_World[[#This Row],[Guarantee]]-Resorts_World[[#This Row],[Prize Pool Collected]],0)</f>
        <v>0</v>
      </c>
      <c r="Q900" t="str">
        <f t="shared" si="63"/>
        <v>No</v>
      </c>
    </row>
    <row r="901" spans="1:17" x14ac:dyDescent="0.25">
      <c r="A901" s="5">
        <v>45447</v>
      </c>
      <c r="B901" t="s">
        <v>209</v>
      </c>
      <c r="C901" t="s">
        <v>210</v>
      </c>
      <c r="D901" t="s">
        <v>55</v>
      </c>
      <c r="E901" t="s">
        <v>24</v>
      </c>
      <c r="F901" s="1">
        <v>2000000</v>
      </c>
      <c r="G901" s="1">
        <v>1600</v>
      </c>
      <c r="H901" s="1">
        <v>1440</v>
      </c>
      <c r="I901" s="1">
        <v>160</v>
      </c>
      <c r="J901" s="2">
        <v>0.1</v>
      </c>
      <c r="K901" s="3">
        <f t="shared" si="60"/>
        <v>1388.8888888888889</v>
      </c>
      <c r="L901" s="4">
        <v>1947</v>
      </c>
      <c r="M901" s="1">
        <f t="shared" si="61"/>
        <v>2803680</v>
      </c>
      <c r="N901" s="1">
        <f>IF(Resorts_World[[#This Row],[Overlay]]="Yes",Resorts_World[[#This Row],[Guarantee]],Resorts_World[[#This Row],[Prize Pool Collected]])</f>
        <v>2803680</v>
      </c>
      <c r="O901" s="1">
        <f t="shared" si="62"/>
        <v>311520</v>
      </c>
      <c r="P901" s="1">
        <f>IF(Resorts_World[[#This Row],[Overlay]]="Yes",Resorts_World[[#This Row],[Guarantee]]-Resorts_World[[#This Row],[Prize Pool Collected]],0)</f>
        <v>0</v>
      </c>
      <c r="Q901" t="str">
        <f t="shared" si="63"/>
        <v>No</v>
      </c>
    </row>
    <row r="902" spans="1:17" x14ac:dyDescent="0.25">
      <c r="A902" s="5">
        <v>45450</v>
      </c>
      <c r="B902" t="s">
        <v>209</v>
      </c>
      <c r="C902" t="s">
        <v>210</v>
      </c>
      <c r="D902" t="s">
        <v>88</v>
      </c>
      <c r="E902" t="s">
        <v>88</v>
      </c>
      <c r="F902" s="1">
        <v>100000</v>
      </c>
      <c r="G902" s="1">
        <v>1100</v>
      </c>
      <c r="H902" s="1">
        <v>970</v>
      </c>
      <c r="I902" s="1">
        <v>130</v>
      </c>
      <c r="J902" s="2">
        <v>0.11818181818181818</v>
      </c>
      <c r="K902" s="3">
        <f t="shared" si="60"/>
        <v>103.09278350515464</v>
      </c>
      <c r="L902" s="4">
        <v>131</v>
      </c>
      <c r="M902" s="1">
        <f t="shared" si="61"/>
        <v>127070</v>
      </c>
      <c r="N902" s="1">
        <f>IF(Resorts_World[[#This Row],[Overlay]]="Yes",Resorts_World[[#This Row],[Guarantee]],Resorts_World[[#This Row],[Prize Pool Collected]])</f>
        <v>127070</v>
      </c>
      <c r="O902" s="1">
        <f t="shared" si="62"/>
        <v>17030</v>
      </c>
      <c r="P902" s="1">
        <f>IF(Resorts_World[[#This Row],[Overlay]]="Yes",Resorts_World[[#This Row],[Guarantee]]-Resorts_World[[#This Row],[Prize Pool Collected]],0)</f>
        <v>0</v>
      </c>
      <c r="Q902" t="str">
        <f t="shared" si="63"/>
        <v>No</v>
      </c>
    </row>
    <row r="903" spans="1:17" x14ac:dyDescent="0.25">
      <c r="A903" s="5">
        <v>45450</v>
      </c>
      <c r="B903" t="s">
        <v>209</v>
      </c>
      <c r="C903" t="s">
        <v>210</v>
      </c>
      <c r="D903" t="s">
        <v>32</v>
      </c>
      <c r="E903" t="s">
        <v>32</v>
      </c>
      <c r="F903" s="1">
        <v>200000</v>
      </c>
      <c r="G903" s="1">
        <v>2200</v>
      </c>
      <c r="H903" s="1">
        <v>2000</v>
      </c>
      <c r="I903" s="1">
        <v>200</v>
      </c>
      <c r="J903" s="2">
        <v>9.0909090909090912E-2</v>
      </c>
      <c r="K903" s="3">
        <f t="shared" si="60"/>
        <v>100</v>
      </c>
      <c r="L903" s="4">
        <v>300</v>
      </c>
      <c r="M903" s="1">
        <f t="shared" si="61"/>
        <v>600000</v>
      </c>
      <c r="N903" s="1">
        <f>IF(Resorts_World[[#This Row],[Overlay]]="Yes",Resorts_World[[#This Row],[Guarantee]],Resorts_World[[#This Row],[Prize Pool Collected]])</f>
        <v>600000</v>
      </c>
      <c r="O903" s="1">
        <f t="shared" si="62"/>
        <v>60000</v>
      </c>
      <c r="P903" s="1">
        <f>IF(Resorts_World[[#This Row],[Overlay]]="Yes",Resorts_World[[#This Row],[Guarantee]]-Resorts_World[[#This Row],[Prize Pool Collected]],0)</f>
        <v>0</v>
      </c>
      <c r="Q903" t="str">
        <f t="shared" si="63"/>
        <v>No</v>
      </c>
    </row>
    <row r="904" spans="1:17" x14ac:dyDescent="0.25">
      <c r="A904" s="5">
        <v>45451</v>
      </c>
      <c r="B904" t="s">
        <v>209</v>
      </c>
      <c r="C904" t="s">
        <v>210</v>
      </c>
      <c r="D904" t="s">
        <v>20</v>
      </c>
      <c r="E904" t="s">
        <v>20</v>
      </c>
      <c r="F904" s="1">
        <v>250000</v>
      </c>
      <c r="G904" s="1">
        <v>1100</v>
      </c>
      <c r="H904" s="1">
        <v>970</v>
      </c>
      <c r="I904" s="1">
        <v>130</v>
      </c>
      <c r="J904" s="2">
        <v>0.11818181818181818</v>
      </c>
      <c r="K904" s="3">
        <f t="shared" si="60"/>
        <v>257.73195876288662</v>
      </c>
      <c r="L904" s="4">
        <v>377</v>
      </c>
      <c r="M904" s="1">
        <f t="shared" si="61"/>
        <v>365690</v>
      </c>
      <c r="N904" s="1">
        <f>IF(Resorts_World[[#This Row],[Overlay]]="Yes",Resorts_World[[#This Row],[Guarantee]],Resorts_World[[#This Row],[Prize Pool Collected]])</f>
        <v>365690</v>
      </c>
      <c r="O904" s="1">
        <f t="shared" si="62"/>
        <v>49010</v>
      </c>
      <c r="P904" s="1">
        <f>IF(Resorts_World[[#This Row],[Overlay]]="Yes",Resorts_World[[#This Row],[Guarantee]]-Resorts_World[[#This Row],[Prize Pool Collected]],0)</f>
        <v>0</v>
      </c>
      <c r="Q904" t="str">
        <f t="shared" si="63"/>
        <v>No</v>
      </c>
    </row>
    <row r="905" spans="1:17" x14ac:dyDescent="0.25">
      <c r="A905" s="5">
        <v>45451</v>
      </c>
      <c r="B905" t="s">
        <v>209</v>
      </c>
      <c r="C905" t="s">
        <v>210</v>
      </c>
      <c r="D905" t="s">
        <v>216</v>
      </c>
      <c r="E905" t="s">
        <v>217</v>
      </c>
      <c r="F905" s="1">
        <v>100000</v>
      </c>
      <c r="G905" s="1">
        <v>1100</v>
      </c>
      <c r="H905" s="1">
        <v>970</v>
      </c>
      <c r="I905" s="1">
        <v>130</v>
      </c>
      <c r="J905" s="2">
        <v>0.11818181818181818</v>
      </c>
      <c r="K905" s="3">
        <f t="shared" si="60"/>
        <v>103.09278350515464</v>
      </c>
      <c r="L905" s="4">
        <v>291</v>
      </c>
      <c r="M905" s="1">
        <f t="shared" si="61"/>
        <v>282270</v>
      </c>
      <c r="N905" s="1">
        <f>IF(Resorts_World[[#This Row],[Overlay]]="Yes",Resorts_World[[#This Row],[Guarantee]],Resorts_World[[#This Row],[Prize Pool Collected]])</f>
        <v>282270</v>
      </c>
      <c r="O905" s="1">
        <f t="shared" si="62"/>
        <v>37830</v>
      </c>
      <c r="P905" s="1">
        <f>IF(Resorts_World[[#This Row],[Overlay]]="Yes",Resorts_World[[#This Row],[Guarantee]]-Resorts_World[[#This Row],[Prize Pool Collected]],0)</f>
        <v>0</v>
      </c>
      <c r="Q905" t="str">
        <f t="shared" si="63"/>
        <v>No</v>
      </c>
    </row>
    <row r="906" spans="1:17" x14ac:dyDescent="0.25">
      <c r="A906" s="5">
        <v>45452</v>
      </c>
      <c r="B906" t="s">
        <v>209</v>
      </c>
      <c r="C906" t="s">
        <v>210</v>
      </c>
      <c r="D906" t="s">
        <v>20</v>
      </c>
      <c r="E906" t="s">
        <v>20</v>
      </c>
      <c r="F906" s="1">
        <v>250000</v>
      </c>
      <c r="G906" s="1">
        <v>1100</v>
      </c>
      <c r="H906" s="1">
        <v>970</v>
      </c>
      <c r="I906" s="1">
        <v>130</v>
      </c>
      <c r="J906" s="2">
        <v>0.11818181818181818</v>
      </c>
      <c r="K906" s="3">
        <f t="shared" si="60"/>
        <v>257.73195876288662</v>
      </c>
      <c r="L906" s="4">
        <v>413</v>
      </c>
      <c r="M906" s="1">
        <f t="shared" si="61"/>
        <v>400610</v>
      </c>
      <c r="N906" s="1">
        <f>IF(Resorts_World[[#This Row],[Overlay]]="Yes",Resorts_World[[#This Row],[Guarantee]],Resorts_World[[#This Row],[Prize Pool Collected]])</f>
        <v>400610</v>
      </c>
      <c r="O906" s="1">
        <f t="shared" si="62"/>
        <v>53690</v>
      </c>
      <c r="P906" s="1">
        <f>IF(Resorts_World[[#This Row],[Overlay]]="Yes",Resorts_World[[#This Row],[Guarantee]]-Resorts_World[[#This Row],[Prize Pool Collected]],0)</f>
        <v>0</v>
      </c>
      <c r="Q906" t="str">
        <f t="shared" si="63"/>
        <v>No</v>
      </c>
    </row>
    <row r="907" spans="1:17" x14ac:dyDescent="0.25">
      <c r="A907" s="5">
        <v>45452</v>
      </c>
      <c r="B907" t="s">
        <v>209</v>
      </c>
      <c r="C907" t="s">
        <v>210</v>
      </c>
      <c r="D907" t="s">
        <v>88</v>
      </c>
      <c r="E907" t="s">
        <v>88</v>
      </c>
      <c r="F907" s="1">
        <v>100000</v>
      </c>
      <c r="G907" s="1">
        <v>1100</v>
      </c>
      <c r="H907" s="1">
        <v>970</v>
      </c>
      <c r="I907" s="1">
        <v>130</v>
      </c>
      <c r="J907" s="2">
        <v>0.11818181818181818</v>
      </c>
      <c r="K907" s="3">
        <f t="shared" si="60"/>
        <v>103.09278350515464</v>
      </c>
      <c r="L907" s="4">
        <v>173</v>
      </c>
      <c r="M907" s="1">
        <f t="shared" si="61"/>
        <v>167810</v>
      </c>
      <c r="N907" s="1">
        <f>IF(Resorts_World[[#This Row],[Overlay]]="Yes",Resorts_World[[#This Row],[Guarantee]],Resorts_World[[#This Row],[Prize Pool Collected]])</f>
        <v>167810</v>
      </c>
      <c r="O907" s="1">
        <f t="shared" si="62"/>
        <v>22490</v>
      </c>
      <c r="P907" s="1">
        <f>IF(Resorts_World[[#This Row],[Overlay]]="Yes",Resorts_World[[#This Row],[Guarantee]]-Resorts_World[[#This Row],[Prize Pool Collected]],0)</f>
        <v>0</v>
      </c>
      <c r="Q907" t="str">
        <f t="shared" si="63"/>
        <v>No</v>
      </c>
    </row>
    <row r="908" spans="1:17" x14ac:dyDescent="0.25">
      <c r="A908" s="5">
        <v>45453</v>
      </c>
      <c r="B908" t="s">
        <v>209</v>
      </c>
      <c r="C908" t="s">
        <v>210</v>
      </c>
      <c r="D908" t="s">
        <v>32</v>
      </c>
      <c r="E908" t="s">
        <v>32</v>
      </c>
      <c r="F908" s="1">
        <v>200000</v>
      </c>
      <c r="G908" s="1">
        <v>1100</v>
      </c>
      <c r="H908" s="1">
        <v>970</v>
      </c>
      <c r="I908" s="1">
        <v>130</v>
      </c>
      <c r="J908" s="2">
        <v>0.11818181818181818</v>
      </c>
      <c r="K908" s="3">
        <f t="shared" si="60"/>
        <v>206.18556701030928</v>
      </c>
      <c r="L908" s="4">
        <v>459</v>
      </c>
      <c r="M908" s="1">
        <f t="shared" si="61"/>
        <v>445230</v>
      </c>
      <c r="N908" s="1">
        <f>IF(Resorts_World[[#This Row],[Overlay]]="Yes",Resorts_World[[#This Row],[Guarantee]],Resorts_World[[#This Row],[Prize Pool Collected]])</f>
        <v>445230</v>
      </c>
      <c r="O908" s="1">
        <f t="shared" si="62"/>
        <v>59670</v>
      </c>
      <c r="P908" s="1">
        <f>IF(Resorts_World[[#This Row],[Overlay]]="Yes",Resorts_World[[#This Row],[Guarantee]]-Resorts_World[[#This Row],[Prize Pool Collected]],0)</f>
        <v>0</v>
      </c>
      <c r="Q908" t="str">
        <f t="shared" si="63"/>
        <v>No</v>
      </c>
    </row>
    <row r="909" spans="1:17" x14ac:dyDescent="0.25">
      <c r="A909" s="5">
        <v>45453</v>
      </c>
      <c r="B909" t="s">
        <v>209</v>
      </c>
      <c r="C909" t="s">
        <v>210</v>
      </c>
      <c r="D909" t="s">
        <v>218</v>
      </c>
      <c r="E909" t="s">
        <v>68</v>
      </c>
      <c r="F909" s="1">
        <v>2500000</v>
      </c>
      <c r="G909" s="1">
        <v>1600</v>
      </c>
      <c r="H909" s="1">
        <v>1440</v>
      </c>
      <c r="I909" s="1">
        <v>160</v>
      </c>
      <c r="J909" s="2">
        <v>0.1</v>
      </c>
      <c r="K909" s="3">
        <f t="shared" si="60"/>
        <v>1736.1111111111111</v>
      </c>
      <c r="L909" s="4">
        <v>2034</v>
      </c>
      <c r="M909" s="1">
        <f t="shared" si="61"/>
        <v>2928960</v>
      </c>
      <c r="N909" s="1">
        <f>IF(Resorts_World[[#This Row],[Overlay]]="Yes",Resorts_World[[#This Row],[Guarantee]],Resorts_World[[#This Row],[Prize Pool Collected]])</f>
        <v>2928960</v>
      </c>
      <c r="O909" s="1">
        <f t="shared" si="62"/>
        <v>325440</v>
      </c>
      <c r="P909" s="1">
        <f>IF(Resorts_World[[#This Row],[Overlay]]="Yes",Resorts_World[[#This Row],[Guarantee]]-Resorts_World[[#This Row],[Prize Pool Collected]],0)</f>
        <v>0</v>
      </c>
      <c r="Q909" t="str">
        <f t="shared" si="63"/>
        <v>No</v>
      </c>
    </row>
    <row r="910" spans="1:17" x14ac:dyDescent="0.25">
      <c r="A910" s="5">
        <v>45457</v>
      </c>
      <c r="B910" t="s">
        <v>209</v>
      </c>
      <c r="C910" t="s">
        <v>210</v>
      </c>
      <c r="D910" t="s">
        <v>88</v>
      </c>
      <c r="E910" t="s">
        <v>219</v>
      </c>
      <c r="F910" s="1">
        <v>100000</v>
      </c>
      <c r="G910" s="1">
        <v>1100</v>
      </c>
      <c r="H910" s="1">
        <v>970</v>
      </c>
      <c r="I910" s="1">
        <v>130</v>
      </c>
      <c r="J910" s="2">
        <v>0.11818181818181818</v>
      </c>
      <c r="K910" s="3">
        <f t="shared" si="60"/>
        <v>103.09278350515464</v>
      </c>
      <c r="L910" s="4">
        <v>185</v>
      </c>
      <c r="M910" s="1">
        <f t="shared" si="61"/>
        <v>179450</v>
      </c>
      <c r="N910" s="1">
        <f>IF(Resorts_World[[#This Row],[Overlay]]="Yes",Resorts_World[[#This Row],[Guarantee]],Resorts_World[[#This Row],[Prize Pool Collected]])</f>
        <v>179450</v>
      </c>
      <c r="O910" s="1">
        <f t="shared" si="62"/>
        <v>24050</v>
      </c>
      <c r="P910" s="1">
        <f>IF(Resorts_World[[#This Row],[Overlay]]="Yes",Resorts_World[[#This Row],[Guarantee]]-Resorts_World[[#This Row],[Prize Pool Collected]],0)</f>
        <v>0</v>
      </c>
      <c r="Q910" t="str">
        <f t="shared" si="63"/>
        <v>No</v>
      </c>
    </row>
    <row r="911" spans="1:17" x14ac:dyDescent="0.25">
      <c r="A911" s="5">
        <v>45457</v>
      </c>
      <c r="B911" t="s">
        <v>209</v>
      </c>
      <c r="C911" t="s">
        <v>210</v>
      </c>
      <c r="D911" t="s">
        <v>220</v>
      </c>
      <c r="E911" t="s">
        <v>83</v>
      </c>
      <c r="F911" s="1">
        <v>500000</v>
      </c>
      <c r="G911" s="1">
        <v>3000</v>
      </c>
      <c r="H911" s="1">
        <v>2750</v>
      </c>
      <c r="I911" s="1">
        <v>250</v>
      </c>
      <c r="J911" s="2">
        <v>0.08</v>
      </c>
      <c r="K911" s="3">
        <f t="shared" si="60"/>
        <v>181.81818181818181</v>
      </c>
      <c r="L911" s="4">
        <v>284</v>
      </c>
      <c r="M911" s="1">
        <f t="shared" si="61"/>
        <v>781000</v>
      </c>
      <c r="N911" s="1">
        <f>IF(Resorts_World[[#This Row],[Overlay]]="Yes",Resorts_World[[#This Row],[Guarantee]],Resorts_World[[#This Row],[Prize Pool Collected]])</f>
        <v>781000</v>
      </c>
      <c r="O911" s="1">
        <f t="shared" si="62"/>
        <v>71000</v>
      </c>
      <c r="P911" s="1">
        <f>IF(Resorts_World[[#This Row],[Overlay]]="Yes",Resorts_World[[#This Row],[Guarantee]]-Resorts_World[[#This Row],[Prize Pool Collected]],0)</f>
        <v>0</v>
      </c>
      <c r="Q911" t="str">
        <f t="shared" si="63"/>
        <v>No</v>
      </c>
    </row>
    <row r="912" spans="1:17" x14ac:dyDescent="0.25">
      <c r="A912" s="5">
        <v>45458</v>
      </c>
      <c r="B912" t="s">
        <v>209</v>
      </c>
      <c r="C912" t="s">
        <v>210</v>
      </c>
      <c r="D912" t="s">
        <v>20</v>
      </c>
      <c r="E912" t="s">
        <v>20</v>
      </c>
      <c r="F912" s="1">
        <v>250000</v>
      </c>
      <c r="G912" s="1">
        <v>1100</v>
      </c>
      <c r="H912" s="1">
        <v>970</v>
      </c>
      <c r="I912" s="1">
        <v>130</v>
      </c>
      <c r="J912" s="2">
        <v>0.11818181818181818</v>
      </c>
      <c r="K912" s="3">
        <f t="shared" si="60"/>
        <v>257.73195876288662</v>
      </c>
      <c r="L912" s="4">
        <v>392</v>
      </c>
      <c r="M912" s="1">
        <f t="shared" si="61"/>
        <v>380240</v>
      </c>
      <c r="N912" s="1">
        <f>IF(Resorts_World[[#This Row],[Overlay]]="Yes",Resorts_World[[#This Row],[Guarantee]],Resorts_World[[#This Row],[Prize Pool Collected]])</f>
        <v>380240</v>
      </c>
      <c r="O912" s="1">
        <f t="shared" si="62"/>
        <v>50960</v>
      </c>
      <c r="P912" s="1">
        <f>IF(Resorts_World[[#This Row],[Overlay]]="Yes",Resorts_World[[#This Row],[Guarantee]]-Resorts_World[[#This Row],[Prize Pool Collected]],0)</f>
        <v>0</v>
      </c>
      <c r="Q912" t="str">
        <f t="shared" si="63"/>
        <v>No</v>
      </c>
    </row>
    <row r="913" spans="1:17" x14ac:dyDescent="0.25">
      <c r="A913" s="5">
        <v>45458</v>
      </c>
      <c r="B913" t="s">
        <v>209</v>
      </c>
      <c r="C913" t="s">
        <v>210</v>
      </c>
      <c r="D913" t="s">
        <v>88</v>
      </c>
      <c r="E913" t="s">
        <v>88</v>
      </c>
      <c r="F913" s="1">
        <v>100000</v>
      </c>
      <c r="G913" s="1">
        <v>1100</v>
      </c>
      <c r="H913" s="1">
        <v>970</v>
      </c>
      <c r="I913" s="1">
        <v>130</v>
      </c>
      <c r="J913" s="2">
        <v>0.11818181818181818</v>
      </c>
      <c r="K913" s="3">
        <f t="shared" si="60"/>
        <v>103.09278350515464</v>
      </c>
      <c r="L913" s="4">
        <v>134</v>
      </c>
      <c r="M913" s="1">
        <f t="shared" si="61"/>
        <v>129980</v>
      </c>
      <c r="N913" s="1">
        <f>IF(Resorts_World[[#This Row],[Overlay]]="Yes",Resorts_World[[#This Row],[Guarantee]],Resorts_World[[#This Row],[Prize Pool Collected]])</f>
        <v>129980</v>
      </c>
      <c r="O913" s="1">
        <f t="shared" si="62"/>
        <v>17420</v>
      </c>
      <c r="P913" s="1">
        <f>IF(Resorts_World[[#This Row],[Overlay]]="Yes",Resorts_World[[#This Row],[Guarantee]]-Resorts_World[[#This Row],[Prize Pool Collected]],0)</f>
        <v>0</v>
      </c>
      <c r="Q913" t="str">
        <f t="shared" si="63"/>
        <v>No</v>
      </c>
    </row>
    <row r="914" spans="1:17" x14ac:dyDescent="0.25">
      <c r="A914" s="5">
        <v>45459</v>
      </c>
      <c r="B914" t="s">
        <v>209</v>
      </c>
      <c r="C914" t="s">
        <v>210</v>
      </c>
      <c r="D914" t="s">
        <v>20</v>
      </c>
      <c r="E914" t="s">
        <v>20</v>
      </c>
      <c r="F914" s="1">
        <v>250000</v>
      </c>
      <c r="G914" s="1">
        <v>1100</v>
      </c>
      <c r="H914" s="1">
        <v>970</v>
      </c>
      <c r="I914" s="1">
        <v>130</v>
      </c>
      <c r="J914" s="2">
        <v>0.11818181818181818</v>
      </c>
      <c r="K914" s="3">
        <f t="shared" si="60"/>
        <v>257.73195876288662</v>
      </c>
      <c r="L914" s="4">
        <v>405</v>
      </c>
      <c r="M914" s="1">
        <f t="shared" si="61"/>
        <v>392850</v>
      </c>
      <c r="N914" s="1">
        <f>IF(Resorts_World[[#This Row],[Overlay]]="Yes",Resorts_World[[#This Row],[Guarantee]],Resorts_World[[#This Row],[Prize Pool Collected]])</f>
        <v>392850</v>
      </c>
      <c r="O914" s="1">
        <f t="shared" si="62"/>
        <v>52650</v>
      </c>
      <c r="P914" s="1">
        <f>IF(Resorts_World[[#This Row],[Overlay]]="Yes",Resorts_World[[#This Row],[Guarantee]]-Resorts_World[[#This Row],[Prize Pool Collected]],0)</f>
        <v>0</v>
      </c>
      <c r="Q914" t="str">
        <f t="shared" si="63"/>
        <v>No</v>
      </c>
    </row>
    <row r="915" spans="1:17" x14ac:dyDescent="0.25">
      <c r="A915" s="5">
        <v>45459</v>
      </c>
      <c r="B915" t="s">
        <v>209</v>
      </c>
      <c r="C915" t="s">
        <v>210</v>
      </c>
      <c r="D915" t="s">
        <v>88</v>
      </c>
      <c r="E915" t="s">
        <v>88</v>
      </c>
      <c r="F915" s="1">
        <v>100000</v>
      </c>
      <c r="G915" s="1">
        <v>1100</v>
      </c>
      <c r="H915" s="1">
        <v>970</v>
      </c>
      <c r="I915" s="1">
        <v>130</v>
      </c>
      <c r="J915" s="2">
        <v>0.11818181818181818</v>
      </c>
      <c r="K915" s="3">
        <f t="shared" si="60"/>
        <v>103.09278350515464</v>
      </c>
      <c r="L915" s="4">
        <v>157</v>
      </c>
      <c r="M915" s="1">
        <f t="shared" si="61"/>
        <v>152290</v>
      </c>
      <c r="N915" s="1">
        <f>IF(Resorts_World[[#This Row],[Overlay]]="Yes",Resorts_World[[#This Row],[Guarantee]],Resorts_World[[#This Row],[Prize Pool Collected]])</f>
        <v>152290</v>
      </c>
      <c r="O915" s="1">
        <f t="shared" si="62"/>
        <v>20410</v>
      </c>
      <c r="P915" s="1">
        <f>IF(Resorts_World[[#This Row],[Overlay]]="Yes",Resorts_World[[#This Row],[Guarantee]]-Resorts_World[[#This Row],[Prize Pool Collected]],0)</f>
        <v>0</v>
      </c>
      <c r="Q915" t="str">
        <f t="shared" si="63"/>
        <v>No</v>
      </c>
    </row>
    <row r="916" spans="1:17" x14ac:dyDescent="0.25">
      <c r="A916" s="5">
        <v>45460</v>
      </c>
      <c r="B916" t="s">
        <v>209</v>
      </c>
      <c r="C916" t="s">
        <v>210</v>
      </c>
      <c r="D916" t="s">
        <v>26</v>
      </c>
      <c r="E916" t="s">
        <v>26</v>
      </c>
      <c r="F916" s="1">
        <v>50000</v>
      </c>
      <c r="G916" s="1">
        <v>600</v>
      </c>
      <c r="H916" s="1">
        <v>515</v>
      </c>
      <c r="I916" s="1">
        <v>85</v>
      </c>
      <c r="J916" s="2">
        <v>0.14199999999999999</v>
      </c>
      <c r="K916" s="3">
        <f t="shared" si="60"/>
        <v>97.087378640776706</v>
      </c>
      <c r="L916" s="4">
        <v>209</v>
      </c>
      <c r="M916" s="1">
        <f t="shared" si="61"/>
        <v>107635</v>
      </c>
      <c r="N916" s="1">
        <f>IF(Resorts_World[[#This Row],[Overlay]]="Yes",Resorts_World[[#This Row],[Guarantee]],Resorts_World[[#This Row],[Prize Pool Collected]])</f>
        <v>107635</v>
      </c>
      <c r="O916" s="1">
        <f t="shared" si="62"/>
        <v>17765</v>
      </c>
      <c r="P916" s="1">
        <f>IF(Resorts_World[[#This Row],[Overlay]]="Yes",Resorts_World[[#This Row],[Guarantee]]-Resorts_World[[#This Row],[Prize Pool Collected]],0)</f>
        <v>0</v>
      </c>
      <c r="Q916" t="str">
        <f t="shared" si="63"/>
        <v>No</v>
      </c>
    </row>
    <row r="917" spans="1:17" x14ac:dyDescent="0.25">
      <c r="A917" s="5">
        <v>45460</v>
      </c>
      <c r="B917" t="s">
        <v>209</v>
      </c>
      <c r="C917" t="s">
        <v>210</v>
      </c>
      <c r="D917" t="s">
        <v>88</v>
      </c>
      <c r="E917" t="s">
        <v>88</v>
      </c>
      <c r="F917" s="1">
        <v>100000</v>
      </c>
      <c r="G917" s="1">
        <v>1100</v>
      </c>
      <c r="H917" s="1">
        <v>970</v>
      </c>
      <c r="I917" s="1">
        <v>130</v>
      </c>
      <c r="J917" s="2">
        <v>0.11818181818181818</v>
      </c>
      <c r="K917" s="3">
        <f t="shared" si="60"/>
        <v>103.09278350515464</v>
      </c>
      <c r="L917" s="4">
        <v>214</v>
      </c>
      <c r="M917" s="1">
        <f t="shared" si="61"/>
        <v>207580</v>
      </c>
      <c r="N917" s="1">
        <f>IF(Resorts_World[[#This Row],[Overlay]]="Yes",Resorts_World[[#This Row],[Guarantee]],Resorts_World[[#This Row],[Prize Pool Collected]])</f>
        <v>207580</v>
      </c>
      <c r="O917" s="1">
        <f t="shared" si="62"/>
        <v>27820</v>
      </c>
      <c r="P917" s="1">
        <f>IF(Resorts_World[[#This Row],[Overlay]]="Yes",Resorts_World[[#This Row],[Guarantee]]-Resorts_World[[#This Row],[Prize Pool Collected]],0)</f>
        <v>0</v>
      </c>
      <c r="Q917" t="str">
        <f t="shared" si="63"/>
        <v>No</v>
      </c>
    </row>
    <row r="918" spans="1:17" x14ac:dyDescent="0.25">
      <c r="A918" s="5">
        <v>45460</v>
      </c>
      <c r="B918" t="s">
        <v>209</v>
      </c>
      <c r="C918" t="s">
        <v>210</v>
      </c>
      <c r="D918" t="s">
        <v>71</v>
      </c>
      <c r="E918" t="s">
        <v>72</v>
      </c>
      <c r="F918" s="1">
        <v>3000000</v>
      </c>
      <c r="G918" s="1">
        <v>2200</v>
      </c>
      <c r="H918" s="1">
        <v>2000</v>
      </c>
      <c r="I918" s="1">
        <v>200</v>
      </c>
      <c r="J918" s="2">
        <v>9.0909090909090912E-2</v>
      </c>
      <c r="K918" s="3">
        <f t="shared" si="60"/>
        <v>1500</v>
      </c>
      <c r="L918" s="4">
        <v>2598</v>
      </c>
      <c r="M918" s="1">
        <f t="shared" si="61"/>
        <v>5196000</v>
      </c>
      <c r="N918" s="1">
        <f>IF(Resorts_World[[#This Row],[Overlay]]="Yes",Resorts_World[[#This Row],[Guarantee]],Resorts_World[[#This Row],[Prize Pool Collected]])</f>
        <v>5196000</v>
      </c>
      <c r="O918" s="1">
        <f t="shared" si="62"/>
        <v>519600</v>
      </c>
      <c r="P918" s="1">
        <f>IF(Resorts_World[[#This Row],[Overlay]]="Yes",Resorts_World[[#This Row],[Guarantee]]-Resorts_World[[#This Row],[Prize Pool Collected]],0)</f>
        <v>0</v>
      </c>
      <c r="Q918" t="str">
        <f t="shared" si="63"/>
        <v>No</v>
      </c>
    </row>
    <row r="919" spans="1:17" x14ac:dyDescent="0.25">
      <c r="A919" s="5">
        <v>45461</v>
      </c>
      <c r="B919" t="s">
        <v>209</v>
      </c>
      <c r="C919" t="s">
        <v>210</v>
      </c>
      <c r="D919" t="s">
        <v>88</v>
      </c>
      <c r="E919" t="s">
        <v>88</v>
      </c>
      <c r="F919" s="1">
        <v>100000</v>
      </c>
      <c r="G919" s="1">
        <v>1100</v>
      </c>
      <c r="H919" s="1">
        <v>970</v>
      </c>
      <c r="I919" s="1">
        <v>130</v>
      </c>
      <c r="J919" s="2">
        <v>0.11818181818181818</v>
      </c>
      <c r="K919" s="3">
        <f t="shared" si="60"/>
        <v>103.09278350515464</v>
      </c>
      <c r="L919" s="4">
        <v>184</v>
      </c>
      <c r="M919" s="1">
        <f t="shared" si="61"/>
        <v>178480</v>
      </c>
      <c r="N919" s="1">
        <f>IF(Resorts_World[[#This Row],[Overlay]]="Yes",Resorts_World[[#This Row],[Guarantee]],Resorts_World[[#This Row],[Prize Pool Collected]])</f>
        <v>178480</v>
      </c>
      <c r="O919" s="1">
        <f t="shared" si="62"/>
        <v>23920</v>
      </c>
      <c r="P919" s="1">
        <f>IF(Resorts_World[[#This Row],[Overlay]]="Yes",Resorts_World[[#This Row],[Guarantee]]-Resorts_World[[#This Row],[Prize Pool Collected]],0)</f>
        <v>0</v>
      </c>
      <c r="Q919" t="str">
        <f t="shared" si="63"/>
        <v>No</v>
      </c>
    </row>
    <row r="920" spans="1:17" x14ac:dyDescent="0.25">
      <c r="A920" s="5">
        <v>45462</v>
      </c>
      <c r="B920" t="s">
        <v>209</v>
      </c>
      <c r="C920" t="s">
        <v>210</v>
      </c>
      <c r="D920" t="s">
        <v>88</v>
      </c>
      <c r="E920" t="s">
        <v>88</v>
      </c>
      <c r="F920" s="1">
        <v>100000</v>
      </c>
      <c r="G920" s="1">
        <v>1100</v>
      </c>
      <c r="H920" s="1">
        <v>970</v>
      </c>
      <c r="I920" s="1">
        <v>130</v>
      </c>
      <c r="J920" s="2">
        <v>0.11818181818181818</v>
      </c>
      <c r="K920" s="3">
        <f t="shared" si="60"/>
        <v>103.09278350515464</v>
      </c>
      <c r="L920" s="4">
        <v>261</v>
      </c>
      <c r="M920" s="1">
        <f t="shared" si="61"/>
        <v>253170</v>
      </c>
      <c r="N920" s="1">
        <f>IF(Resorts_World[[#This Row],[Overlay]]="Yes",Resorts_World[[#This Row],[Guarantee]],Resorts_World[[#This Row],[Prize Pool Collected]])</f>
        <v>253170</v>
      </c>
      <c r="O920" s="1">
        <f t="shared" si="62"/>
        <v>33930</v>
      </c>
      <c r="P920" s="1">
        <f>IF(Resorts_World[[#This Row],[Overlay]]="Yes",Resorts_World[[#This Row],[Guarantee]]-Resorts_World[[#This Row],[Prize Pool Collected]],0)</f>
        <v>0</v>
      </c>
      <c r="Q920" t="str">
        <f t="shared" si="63"/>
        <v>No</v>
      </c>
    </row>
    <row r="921" spans="1:17" x14ac:dyDescent="0.25">
      <c r="A921" s="5">
        <v>45464</v>
      </c>
      <c r="B921" t="s">
        <v>209</v>
      </c>
      <c r="C921" t="s">
        <v>210</v>
      </c>
      <c r="D921" t="s">
        <v>88</v>
      </c>
      <c r="E921" t="s">
        <v>88</v>
      </c>
      <c r="F921" s="1">
        <v>100000</v>
      </c>
      <c r="G921" s="1">
        <v>1100</v>
      </c>
      <c r="H921" s="1">
        <v>970</v>
      </c>
      <c r="I921" s="1">
        <v>130</v>
      </c>
      <c r="J921" s="2">
        <v>0.11818181818181818</v>
      </c>
      <c r="K921" s="3">
        <f t="shared" si="60"/>
        <v>103.09278350515464</v>
      </c>
      <c r="L921" s="4">
        <v>202</v>
      </c>
      <c r="M921" s="1">
        <f t="shared" si="61"/>
        <v>195940</v>
      </c>
      <c r="N921" s="1">
        <f>IF(Resorts_World[[#This Row],[Overlay]]="Yes",Resorts_World[[#This Row],[Guarantee]],Resorts_World[[#This Row],[Prize Pool Collected]])</f>
        <v>195940</v>
      </c>
      <c r="O921" s="1">
        <f t="shared" si="62"/>
        <v>26260</v>
      </c>
      <c r="P921" s="1">
        <f>IF(Resorts_World[[#This Row],[Overlay]]="Yes",Resorts_World[[#This Row],[Guarantee]]-Resorts_World[[#This Row],[Prize Pool Collected]],0)</f>
        <v>0</v>
      </c>
      <c r="Q921" t="str">
        <f t="shared" si="63"/>
        <v>No</v>
      </c>
    </row>
    <row r="922" spans="1:17" x14ac:dyDescent="0.25">
      <c r="A922" s="5">
        <v>45464</v>
      </c>
      <c r="B922" t="s">
        <v>209</v>
      </c>
      <c r="C922" t="s">
        <v>210</v>
      </c>
      <c r="D922" t="s">
        <v>221</v>
      </c>
      <c r="E922" t="s">
        <v>221</v>
      </c>
      <c r="F922" s="1">
        <v>300000</v>
      </c>
      <c r="G922" s="1">
        <v>3000</v>
      </c>
      <c r="H922" s="1">
        <v>2750</v>
      </c>
      <c r="I922" s="1">
        <v>250</v>
      </c>
      <c r="J922" s="2">
        <v>0.08</v>
      </c>
      <c r="K922" s="3">
        <f t="shared" si="60"/>
        <v>109.09090909090909</v>
      </c>
      <c r="L922" s="4">
        <v>414</v>
      </c>
      <c r="M922" s="1">
        <f t="shared" si="61"/>
        <v>1138500</v>
      </c>
      <c r="N922" s="1">
        <f>IF(Resorts_World[[#This Row],[Overlay]]="Yes",Resorts_World[[#This Row],[Guarantee]],Resorts_World[[#This Row],[Prize Pool Collected]])</f>
        <v>1138500</v>
      </c>
      <c r="O922" s="1">
        <f t="shared" si="62"/>
        <v>103500</v>
      </c>
      <c r="P922" s="1">
        <f>IF(Resorts_World[[#This Row],[Overlay]]="Yes",Resorts_World[[#This Row],[Guarantee]]-Resorts_World[[#This Row],[Prize Pool Collected]],0)</f>
        <v>0</v>
      </c>
      <c r="Q922" t="str">
        <f t="shared" si="63"/>
        <v>No</v>
      </c>
    </row>
    <row r="923" spans="1:17" x14ac:dyDescent="0.25">
      <c r="A923" s="5">
        <v>45465</v>
      </c>
      <c r="B923" t="s">
        <v>209</v>
      </c>
      <c r="C923" t="s">
        <v>210</v>
      </c>
      <c r="D923" t="s">
        <v>20</v>
      </c>
      <c r="E923" t="s">
        <v>20</v>
      </c>
      <c r="F923" s="1">
        <v>250000</v>
      </c>
      <c r="G923" s="1">
        <v>1100</v>
      </c>
      <c r="H923" s="1">
        <v>970</v>
      </c>
      <c r="I923" s="1">
        <v>130</v>
      </c>
      <c r="J923" s="2">
        <v>0.11818181818181818</v>
      </c>
      <c r="K923" s="3">
        <f t="shared" si="60"/>
        <v>257.73195876288662</v>
      </c>
      <c r="L923" s="4">
        <v>519</v>
      </c>
      <c r="M923" s="1">
        <f t="shared" si="61"/>
        <v>503430</v>
      </c>
      <c r="N923" s="1">
        <f>IF(Resorts_World[[#This Row],[Overlay]]="Yes",Resorts_World[[#This Row],[Guarantee]],Resorts_World[[#This Row],[Prize Pool Collected]])</f>
        <v>503430</v>
      </c>
      <c r="O923" s="1">
        <f t="shared" si="62"/>
        <v>67470</v>
      </c>
      <c r="P923" s="1">
        <f>IF(Resorts_World[[#This Row],[Overlay]]="Yes",Resorts_World[[#This Row],[Guarantee]]-Resorts_World[[#This Row],[Prize Pool Collected]],0)</f>
        <v>0</v>
      </c>
      <c r="Q923" t="str">
        <f t="shared" si="63"/>
        <v>No</v>
      </c>
    </row>
    <row r="924" spans="1:17" x14ac:dyDescent="0.25">
      <c r="A924" s="5">
        <v>45465</v>
      </c>
      <c r="B924" t="s">
        <v>209</v>
      </c>
      <c r="C924" t="s">
        <v>210</v>
      </c>
      <c r="D924" t="s">
        <v>88</v>
      </c>
      <c r="E924" t="s">
        <v>88</v>
      </c>
      <c r="F924" s="1">
        <v>100000</v>
      </c>
      <c r="G924" s="1">
        <v>1100</v>
      </c>
      <c r="H924" s="1">
        <v>970</v>
      </c>
      <c r="I924" s="1">
        <v>130</v>
      </c>
      <c r="J924" s="2">
        <v>0.11818181818181818</v>
      </c>
      <c r="K924" s="3">
        <f t="shared" si="60"/>
        <v>103.09278350515464</v>
      </c>
      <c r="L924" s="4">
        <v>254</v>
      </c>
      <c r="M924" s="1">
        <f t="shared" si="61"/>
        <v>246380</v>
      </c>
      <c r="N924" s="1">
        <f>IF(Resorts_World[[#This Row],[Overlay]]="Yes",Resorts_World[[#This Row],[Guarantee]],Resorts_World[[#This Row],[Prize Pool Collected]])</f>
        <v>246380</v>
      </c>
      <c r="O924" s="1">
        <f t="shared" si="62"/>
        <v>33020</v>
      </c>
      <c r="P924" s="1">
        <f>IF(Resorts_World[[#This Row],[Overlay]]="Yes",Resorts_World[[#This Row],[Guarantee]]-Resorts_World[[#This Row],[Prize Pool Collected]],0)</f>
        <v>0</v>
      </c>
      <c r="Q924" t="str">
        <f t="shared" si="63"/>
        <v>No</v>
      </c>
    </row>
    <row r="925" spans="1:17" x14ac:dyDescent="0.25">
      <c r="A925" s="5">
        <v>45465</v>
      </c>
      <c r="B925" t="s">
        <v>209</v>
      </c>
      <c r="C925" t="s">
        <v>210</v>
      </c>
      <c r="D925" t="s">
        <v>222</v>
      </c>
      <c r="E925" t="s">
        <v>66</v>
      </c>
      <c r="F925" s="1">
        <v>300000</v>
      </c>
      <c r="G925" s="1">
        <v>3000</v>
      </c>
      <c r="H925" s="1">
        <v>2750</v>
      </c>
      <c r="I925" s="1">
        <v>250</v>
      </c>
      <c r="J925" s="2">
        <v>0.08</v>
      </c>
      <c r="K925" s="3">
        <f t="shared" si="60"/>
        <v>109.09090909090909</v>
      </c>
      <c r="L925" s="4">
        <v>291</v>
      </c>
      <c r="M925" s="1">
        <f t="shared" si="61"/>
        <v>800250</v>
      </c>
      <c r="N925" s="1">
        <f>IF(Resorts_World[[#This Row],[Overlay]]="Yes",Resorts_World[[#This Row],[Guarantee]],Resorts_World[[#This Row],[Prize Pool Collected]])</f>
        <v>800250</v>
      </c>
      <c r="O925" s="1">
        <f t="shared" si="62"/>
        <v>72750</v>
      </c>
      <c r="P925" s="1">
        <f>IF(Resorts_World[[#This Row],[Overlay]]="Yes",Resorts_World[[#This Row],[Guarantee]]-Resorts_World[[#This Row],[Prize Pool Collected]],0)</f>
        <v>0</v>
      </c>
      <c r="Q925" t="str">
        <f t="shared" si="63"/>
        <v>No</v>
      </c>
    </row>
    <row r="926" spans="1:17" x14ac:dyDescent="0.25">
      <c r="A926" s="5">
        <v>45466</v>
      </c>
      <c r="B926" t="s">
        <v>209</v>
      </c>
      <c r="C926" t="s">
        <v>210</v>
      </c>
      <c r="D926" t="s">
        <v>20</v>
      </c>
      <c r="E926" t="s">
        <v>20</v>
      </c>
      <c r="F926" s="1">
        <v>250000</v>
      </c>
      <c r="G926" s="1">
        <v>1100</v>
      </c>
      <c r="H926" s="1">
        <v>970</v>
      </c>
      <c r="I926" s="1">
        <v>130</v>
      </c>
      <c r="J926" s="2">
        <v>0.11818181818181818</v>
      </c>
      <c r="K926" s="3">
        <f t="shared" si="60"/>
        <v>257.73195876288662</v>
      </c>
      <c r="L926" s="4">
        <v>473</v>
      </c>
      <c r="M926" s="1">
        <f t="shared" si="61"/>
        <v>458810</v>
      </c>
      <c r="N926" s="1">
        <f>IF(Resorts_World[[#This Row],[Overlay]]="Yes",Resorts_World[[#This Row],[Guarantee]],Resorts_World[[#This Row],[Prize Pool Collected]])</f>
        <v>458810</v>
      </c>
      <c r="O926" s="1">
        <f t="shared" si="62"/>
        <v>61490</v>
      </c>
      <c r="P926" s="1">
        <f>IF(Resorts_World[[#This Row],[Overlay]]="Yes",Resorts_World[[#This Row],[Guarantee]]-Resorts_World[[#This Row],[Prize Pool Collected]],0)</f>
        <v>0</v>
      </c>
      <c r="Q926" t="str">
        <f t="shared" si="63"/>
        <v>No</v>
      </c>
    </row>
    <row r="927" spans="1:17" x14ac:dyDescent="0.25">
      <c r="A927" s="5">
        <v>45466</v>
      </c>
      <c r="B927" t="s">
        <v>209</v>
      </c>
      <c r="C927" t="s">
        <v>210</v>
      </c>
      <c r="D927" t="s">
        <v>88</v>
      </c>
      <c r="E927" t="s">
        <v>20</v>
      </c>
      <c r="F927" s="1">
        <v>100000</v>
      </c>
      <c r="G927" s="1">
        <v>1100</v>
      </c>
      <c r="H927" s="1">
        <v>970</v>
      </c>
      <c r="I927" s="1">
        <v>130</v>
      </c>
      <c r="J927" s="2">
        <v>0.11818181818181818</v>
      </c>
      <c r="K927" s="3">
        <f t="shared" si="60"/>
        <v>103.09278350515464</v>
      </c>
      <c r="L927" s="4">
        <v>223</v>
      </c>
      <c r="M927" s="1">
        <f t="shared" si="61"/>
        <v>216310</v>
      </c>
      <c r="N927" s="1">
        <f>IF(Resorts_World[[#This Row],[Overlay]]="Yes",Resorts_World[[#This Row],[Guarantee]],Resorts_World[[#This Row],[Prize Pool Collected]])</f>
        <v>216310</v>
      </c>
      <c r="O927" s="1">
        <f t="shared" si="62"/>
        <v>28990</v>
      </c>
      <c r="P927" s="1">
        <f>IF(Resorts_World[[#This Row],[Overlay]]="Yes",Resorts_World[[#This Row],[Guarantee]]-Resorts_World[[#This Row],[Prize Pool Collected]],0)</f>
        <v>0</v>
      </c>
      <c r="Q927" t="str">
        <f t="shared" si="63"/>
        <v>No</v>
      </c>
    </row>
    <row r="928" spans="1:17" x14ac:dyDescent="0.25">
      <c r="A928" s="5">
        <v>45466</v>
      </c>
      <c r="B928" t="s">
        <v>209</v>
      </c>
      <c r="C928" t="s">
        <v>210</v>
      </c>
      <c r="D928" t="s">
        <v>223</v>
      </c>
      <c r="E928" t="s">
        <v>147</v>
      </c>
      <c r="F928" s="1">
        <v>300000</v>
      </c>
      <c r="G928" s="1">
        <v>3000</v>
      </c>
      <c r="H928" s="1">
        <v>2750</v>
      </c>
      <c r="I928" s="1">
        <v>250</v>
      </c>
      <c r="J928" s="2">
        <v>0.08</v>
      </c>
      <c r="K928" s="3">
        <f t="shared" si="60"/>
        <v>109.09090909090909</v>
      </c>
      <c r="L928" s="4">
        <v>275</v>
      </c>
      <c r="M928" s="1">
        <f t="shared" si="61"/>
        <v>756250</v>
      </c>
      <c r="N928" s="1">
        <f>IF(Resorts_World[[#This Row],[Overlay]]="Yes",Resorts_World[[#This Row],[Guarantee]],Resorts_World[[#This Row],[Prize Pool Collected]])</f>
        <v>756250</v>
      </c>
      <c r="O928" s="1">
        <f t="shared" si="62"/>
        <v>68750</v>
      </c>
      <c r="P928" s="1">
        <f>IF(Resorts_World[[#This Row],[Overlay]]="Yes",Resorts_World[[#This Row],[Guarantee]]-Resorts_World[[#This Row],[Prize Pool Collected]],0)</f>
        <v>0</v>
      </c>
      <c r="Q928" t="str">
        <f t="shared" si="63"/>
        <v>No</v>
      </c>
    </row>
    <row r="929" spans="1:17" x14ac:dyDescent="0.25">
      <c r="A929" s="5">
        <v>45467</v>
      </c>
      <c r="B929" t="s">
        <v>209</v>
      </c>
      <c r="C929" t="s">
        <v>210</v>
      </c>
      <c r="D929" t="s">
        <v>55</v>
      </c>
      <c r="E929" t="s">
        <v>24</v>
      </c>
      <c r="F929" s="1">
        <v>4000000</v>
      </c>
      <c r="G929" s="1">
        <v>3500</v>
      </c>
      <c r="H929" s="1">
        <v>3185</v>
      </c>
      <c r="I929" s="1">
        <v>315</v>
      </c>
      <c r="J929" s="2">
        <v>0.09</v>
      </c>
      <c r="K929" s="3">
        <f t="shared" si="60"/>
        <v>1255.8869701726844</v>
      </c>
      <c r="L929" s="4">
        <v>1907</v>
      </c>
      <c r="M929" s="1">
        <f t="shared" si="61"/>
        <v>6073795</v>
      </c>
      <c r="N929" s="1">
        <f>IF(Resorts_World[[#This Row],[Overlay]]="Yes",Resorts_World[[#This Row],[Guarantee]],Resorts_World[[#This Row],[Prize Pool Collected]])</f>
        <v>6073795</v>
      </c>
      <c r="O929" s="1">
        <f t="shared" si="62"/>
        <v>600705</v>
      </c>
      <c r="P929" s="1">
        <f>IF(Resorts_World[[#This Row],[Overlay]]="Yes",Resorts_World[[#This Row],[Guarantee]]-Resorts_World[[#This Row],[Prize Pool Collected]],0)</f>
        <v>0</v>
      </c>
      <c r="Q929" t="str">
        <f t="shared" si="63"/>
        <v>No</v>
      </c>
    </row>
    <row r="930" spans="1:17" x14ac:dyDescent="0.25">
      <c r="A930" s="5">
        <v>45468</v>
      </c>
      <c r="B930" t="s">
        <v>209</v>
      </c>
      <c r="C930" t="s">
        <v>210</v>
      </c>
      <c r="D930" t="s">
        <v>224</v>
      </c>
      <c r="E930" t="s">
        <v>225</v>
      </c>
      <c r="F930" s="1"/>
      <c r="G930" s="1">
        <v>25000</v>
      </c>
      <c r="H930" s="1">
        <v>23900</v>
      </c>
      <c r="I930" s="1">
        <v>1100</v>
      </c>
      <c r="J930" s="2">
        <v>4.3999999999999997E-2</v>
      </c>
      <c r="K930" s="3">
        <f t="shared" si="60"/>
        <v>0</v>
      </c>
      <c r="L930" s="4">
        <v>78</v>
      </c>
      <c r="M930" s="1">
        <f t="shared" si="61"/>
        <v>1864200</v>
      </c>
      <c r="N930" s="1">
        <f>IF(Resorts_World[[#This Row],[Overlay]]="Yes",Resorts_World[[#This Row],[Guarantee]],Resorts_World[[#This Row],[Prize Pool Collected]])</f>
        <v>1864200</v>
      </c>
      <c r="O930" s="1">
        <f t="shared" si="62"/>
        <v>85800</v>
      </c>
      <c r="P930" s="1">
        <f>IF(Resorts_World[[#This Row],[Overlay]]="Yes",Resorts_World[[#This Row],[Guarantee]]-Resorts_World[[#This Row],[Prize Pool Collected]],0)</f>
        <v>0</v>
      </c>
      <c r="Q930" t="str">
        <f t="shared" si="63"/>
        <v>No</v>
      </c>
    </row>
    <row r="931" spans="1:17" x14ac:dyDescent="0.25">
      <c r="A931" s="5">
        <v>45470</v>
      </c>
      <c r="B931" t="s">
        <v>209</v>
      </c>
      <c r="C931" t="s">
        <v>210</v>
      </c>
      <c r="D931" t="s">
        <v>226</v>
      </c>
      <c r="E931" t="s">
        <v>20</v>
      </c>
      <c r="F931" s="1">
        <v>1000000</v>
      </c>
      <c r="G931" s="1">
        <v>10000</v>
      </c>
      <c r="H931" s="1">
        <v>9500</v>
      </c>
      <c r="I931" s="1">
        <v>500</v>
      </c>
      <c r="J931" s="2">
        <v>0.05</v>
      </c>
      <c r="K931" s="3">
        <f t="shared" si="60"/>
        <v>105.26315789473684</v>
      </c>
      <c r="L931" s="4">
        <v>109</v>
      </c>
      <c r="M931" s="1">
        <f t="shared" si="61"/>
        <v>1035500</v>
      </c>
      <c r="N931" s="1">
        <f>IF(Resorts_World[[#This Row],[Overlay]]="Yes",Resorts_World[[#This Row],[Guarantee]],Resorts_World[[#This Row],[Prize Pool Collected]])</f>
        <v>1035500</v>
      </c>
      <c r="O931" s="1">
        <f t="shared" si="62"/>
        <v>54500</v>
      </c>
      <c r="P931" s="1">
        <f>IF(Resorts_World[[#This Row],[Overlay]]="Yes",Resorts_World[[#This Row],[Guarantee]]-Resorts_World[[#This Row],[Prize Pool Collected]],0)</f>
        <v>0</v>
      </c>
      <c r="Q931" t="str">
        <f t="shared" si="63"/>
        <v>No</v>
      </c>
    </row>
    <row r="932" spans="1:17" x14ac:dyDescent="0.25">
      <c r="A932" s="5">
        <v>45471</v>
      </c>
      <c r="B932" t="s">
        <v>209</v>
      </c>
      <c r="C932" t="s">
        <v>210</v>
      </c>
      <c r="D932" t="s">
        <v>227</v>
      </c>
      <c r="E932" t="s">
        <v>24</v>
      </c>
      <c r="F932" s="1">
        <v>10000000</v>
      </c>
      <c r="G932" s="1">
        <v>10400</v>
      </c>
      <c r="H932" s="1">
        <v>9800</v>
      </c>
      <c r="I932" s="1">
        <v>600</v>
      </c>
      <c r="J932" s="2">
        <v>5.8000000000000003E-2</v>
      </c>
      <c r="K932" s="3">
        <f t="shared" si="60"/>
        <v>1020.4081632653061</v>
      </c>
      <c r="L932" s="4">
        <v>1440</v>
      </c>
      <c r="M932" s="1">
        <f t="shared" si="61"/>
        <v>14112000</v>
      </c>
      <c r="N932" s="1">
        <f>IF(Resorts_World[[#This Row],[Overlay]]="Yes",Resorts_World[[#This Row],[Guarantee]],Resorts_World[[#This Row],[Prize Pool Collected]])</f>
        <v>14112000</v>
      </c>
      <c r="O932" s="1">
        <f t="shared" si="62"/>
        <v>864000</v>
      </c>
      <c r="P932" s="1">
        <f>IF(Resorts_World[[#This Row],[Overlay]]="Yes",Resorts_World[[#This Row],[Guarantee]]-Resorts_World[[#This Row],[Prize Pool Collected]],0)</f>
        <v>0</v>
      </c>
      <c r="Q932" t="str">
        <f t="shared" si="63"/>
        <v>No</v>
      </c>
    </row>
    <row r="933" spans="1:17" x14ac:dyDescent="0.25">
      <c r="A933" s="5">
        <v>45474</v>
      </c>
      <c r="B933" t="s">
        <v>209</v>
      </c>
      <c r="C933" t="s">
        <v>210</v>
      </c>
      <c r="D933" t="s">
        <v>88</v>
      </c>
      <c r="E933" t="s">
        <v>20</v>
      </c>
      <c r="F933" s="1">
        <v>100000</v>
      </c>
      <c r="G933" s="1">
        <v>1100</v>
      </c>
      <c r="H933" s="1">
        <v>970</v>
      </c>
      <c r="I933" s="1">
        <v>130</v>
      </c>
      <c r="J933" s="2">
        <v>0.11818181818181818</v>
      </c>
      <c r="K933" s="3">
        <f t="shared" si="60"/>
        <v>103.09278350515464</v>
      </c>
      <c r="L933" s="4">
        <v>422</v>
      </c>
      <c r="M933" s="1">
        <f t="shared" si="61"/>
        <v>409340</v>
      </c>
      <c r="N933" s="1">
        <f>IF(Resorts_World[[#This Row],[Overlay]]="Yes",Resorts_World[[#This Row],[Guarantee]],Resorts_World[[#This Row],[Prize Pool Collected]])</f>
        <v>409340</v>
      </c>
      <c r="O933" s="1">
        <f t="shared" si="62"/>
        <v>54860</v>
      </c>
      <c r="P933" s="1">
        <f>IF(Resorts_World[[#This Row],[Overlay]]="Yes",Resorts_World[[#This Row],[Guarantee]]-Resorts_World[[#This Row],[Prize Pool Collected]],0)</f>
        <v>0</v>
      </c>
      <c r="Q933" t="str">
        <f t="shared" si="63"/>
        <v>No</v>
      </c>
    </row>
    <row r="934" spans="1:17" x14ac:dyDescent="0.25">
      <c r="A934" s="5">
        <v>45475</v>
      </c>
      <c r="B934" t="s">
        <v>209</v>
      </c>
      <c r="C934" t="s">
        <v>210</v>
      </c>
      <c r="D934" t="s">
        <v>20</v>
      </c>
      <c r="E934" t="s">
        <v>20</v>
      </c>
      <c r="F934" s="1">
        <v>500000</v>
      </c>
      <c r="G934" s="1">
        <v>1600</v>
      </c>
      <c r="H934" s="1">
        <v>1440</v>
      </c>
      <c r="I934" s="1">
        <v>160</v>
      </c>
      <c r="J934" s="2">
        <v>0.1</v>
      </c>
      <c r="K934" s="3">
        <f t="shared" si="60"/>
        <v>347.22222222222223</v>
      </c>
      <c r="L934" s="4">
        <v>589</v>
      </c>
      <c r="M934" s="1">
        <f t="shared" si="61"/>
        <v>848160</v>
      </c>
      <c r="N934" s="1">
        <f>IF(Resorts_World[[#This Row],[Overlay]]="Yes",Resorts_World[[#This Row],[Guarantee]],Resorts_World[[#This Row],[Prize Pool Collected]])</f>
        <v>848160</v>
      </c>
      <c r="O934" s="1">
        <f t="shared" si="62"/>
        <v>94240</v>
      </c>
      <c r="P934" s="1">
        <f>IF(Resorts_World[[#This Row],[Overlay]]="Yes",Resorts_World[[#This Row],[Guarantee]]-Resorts_World[[#This Row],[Prize Pool Collected]],0)</f>
        <v>0</v>
      </c>
      <c r="Q934" t="str">
        <f t="shared" si="63"/>
        <v>No</v>
      </c>
    </row>
    <row r="935" spans="1:17" x14ac:dyDescent="0.25">
      <c r="A935" s="5">
        <v>45475</v>
      </c>
      <c r="B935" t="s">
        <v>209</v>
      </c>
      <c r="C935" t="s">
        <v>210</v>
      </c>
      <c r="D935" t="s">
        <v>228</v>
      </c>
      <c r="E935" t="s">
        <v>228</v>
      </c>
      <c r="F935" s="1"/>
      <c r="G935" s="1">
        <v>10500</v>
      </c>
      <c r="H935" s="1">
        <v>10000</v>
      </c>
      <c r="I935" s="1">
        <v>500</v>
      </c>
      <c r="J935" s="2">
        <v>4.7619047619047616E-2</v>
      </c>
      <c r="K935" s="3">
        <f t="shared" si="60"/>
        <v>0</v>
      </c>
      <c r="L935" s="4">
        <v>112</v>
      </c>
      <c r="M935" s="1">
        <f t="shared" si="61"/>
        <v>1120000</v>
      </c>
      <c r="N935" s="1">
        <f>IF(Resorts_World[[#This Row],[Overlay]]="Yes",Resorts_World[[#This Row],[Guarantee]],Resorts_World[[#This Row],[Prize Pool Collected]])</f>
        <v>1120000</v>
      </c>
      <c r="O935" s="1">
        <f t="shared" si="62"/>
        <v>56000</v>
      </c>
      <c r="P935" s="1">
        <f>IF(Resorts_World[[#This Row],[Overlay]]="Yes",Resorts_World[[#This Row],[Guarantee]]-Resorts_World[[#This Row],[Prize Pool Collected]],0)</f>
        <v>0</v>
      </c>
      <c r="Q935" t="str">
        <f t="shared" si="63"/>
        <v>No</v>
      </c>
    </row>
    <row r="936" spans="1:17" x14ac:dyDescent="0.25">
      <c r="A936" s="5">
        <v>45476</v>
      </c>
      <c r="B936" t="s">
        <v>209</v>
      </c>
      <c r="C936" t="s">
        <v>210</v>
      </c>
      <c r="D936" t="s">
        <v>20</v>
      </c>
      <c r="E936" t="s">
        <v>20</v>
      </c>
      <c r="F936" s="1">
        <v>500000</v>
      </c>
      <c r="G936" s="1">
        <v>1600</v>
      </c>
      <c r="H936" s="1">
        <v>1440</v>
      </c>
      <c r="I936" s="1">
        <v>160</v>
      </c>
      <c r="J936" s="2">
        <v>0.1</v>
      </c>
      <c r="K936" s="3">
        <f t="shared" si="60"/>
        <v>347.22222222222223</v>
      </c>
      <c r="L936" s="4">
        <v>874</v>
      </c>
      <c r="M936" s="1">
        <f t="shared" si="61"/>
        <v>1258560</v>
      </c>
      <c r="N936" s="1">
        <f>IF(Resorts_World[[#This Row],[Overlay]]="Yes",Resorts_World[[#This Row],[Guarantee]],Resorts_World[[#This Row],[Prize Pool Collected]])</f>
        <v>1258560</v>
      </c>
      <c r="O936" s="1">
        <f t="shared" si="62"/>
        <v>139840</v>
      </c>
      <c r="P936" s="1">
        <f>IF(Resorts_World[[#This Row],[Overlay]]="Yes",Resorts_World[[#This Row],[Guarantee]]-Resorts_World[[#This Row],[Prize Pool Collected]],0)</f>
        <v>0</v>
      </c>
      <c r="Q936" t="str">
        <f t="shared" si="63"/>
        <v>No</v>
      </c>
    </row>
    <row r="937" spans="1:17" x14ac:dyDescent="0.25">
      <c r="A937" s="5">
        <v>45476</v>
      </c>
      <c r="B937" t="s">
        <v>209</v>
      </c>
      <c r="C937" t="s">
        <v>210</v>
      </c>
      <c r="D937" t="s">
        <v>229</v>
      </c>
      <c r="E937" t="s">
        <v>225</v>
      </c>
      <c r="F937" s="1"/>
      <c r="G937" s="1">
        <v>25000</v>
      </c>
      <c r="H937" s="1">
        <v>23900</v>
      </c>
      <c r="I937" s="1">
        <v>1100</v>
      </c>
      <c r="J937" s="2">
        <v>4.3999999999999997E-2</v>
      </c>
      <c r="K937" s="3">
        <f t="shared" si="60"/>
        <v>0</v>
      </c>
      <c r="L937" s="4">
        <v>108</v>
      </c>
      <c r="M937" s="1">
        <f t="shared" si="61"/>
        <v>2581200</v>
      </c>
      <c r="N937" s="1">
        <f>IF(Resorts_World[[#This Row],[Overlay]]="Yes",Resorts_World[[#This Row],[Guarantee]],Resorts_World[[#This Row],[Prize Pool Collected]])</f>
        <v>2581200</v>
      </c>
      <c r="O937" s="1">
        <f t="shared" si="62"/>
        <v>118800</v>
      </c>
      <c r="P937" s="1">
        <f>IF(Resorts_World[[#This Row],[Overlay]]="Yes",Resorts_World[[#This Row],[Guarantee]]-Resorts_World[[#This Row],[Prize Pool Collected]],0)</f>
        <v>0</v>
      </c>
      <c r="Q937" t="str">
        <f t="shared" si="63"/>
        <v>No</v>
      </c>
    </row>
    <row r="938" spans="1:17" x14ac:dyDescent="0.25">
      <c r="A938" s="5">
        <v>45477</v>
      </c>
      <c r="B938" t="s">
        <v>209</v>
      </c>
      <c r="C938" t="s">
        <v>210</v>
      </c>
      <c r="D938" t="s">
        <v>20</v>
      </c>
      <c r="E938" t="s">
        <v>20</v>
      </c>
      <c r="F938" s="1">
        <v>250000</v>
      </c>
      <c r="G938" s="1">
        <v>1100</v>
      </c>
      <c r="H938" s="1">
        <v>970</v>
      </c>
      <c r="I938" s="1">
        <v>130</v>
      </c>
      <c r="J938" s="2">
        <v>0.11818181818181818</v>
      </c>
      <c r="K938" s="3">
        <f t="shared" si="60"/>
        <v>257.73195876288662</v>
      </c>
      <c r="L938" s="4">
        <v>452</v>
      </c>
      <c r="M938" s="1">
        <f t="shared" si="61"/>
        <v>438440</v>
      </c>
      <c r="N938" s="1">
        <f>IF(Resorts_World[[#This Row],[Overlay]]="Yes",Resorts_World[[#This Row],[Guarantee]],Resorts_World[[#This Row],[Prize Pool Collected]])</f>
        <v>438440</v>
      </c>
      <c r="O938" s="1">
        <f t="shared" si="62"/>
        <v>58760</v>
      </c>
      <c r="P938" s="1">
        <f>IF(Resorts_World[[#This Row],[Overlay]]="Yes",Resorts_World[[#This Row],[Guarantee]]-Resorts_World[[#This Row],[Prize Pool Collected]],0)</f>
        <v>0</v>
      </c>
      <c r="Q938" t="str">
        <f t="shared" si="63"/>
        <v>No</v>
      </c>
    </row>
    <row r="939" spans="1:17" x14ac:dyDescent="0.25">
      <c r="A939" s="5">
        <v>45477</v>
      </c>
      <c r="B939" t="s">
        <v>209</v>
      </c>
      <c r="C939" t="s">
        <v>210</v>
      </c>
      <c r="D939" t="s">
        <v>88</v>
      </c>
      <c r="E939" t="s">
        <v>88</v>
      </c>
      <c r="F939" s="1">
        <v>100000</v>
      </c>
      <c r="G939" s="1">
        <v>1100</v>
      </c>
      <c r="H939" s="1">
        <v>970</v>
      </c>
      <c r="I939" s="1">
        <v>130</v>
      </c>
      <c r="J939" s="2">
        <v>0.11818181818181818</v>
      </c>
      <c r="K939" s="3">
        <f t="shared" si="60"/>
        <v>103.09278350515464</v>
      </c>
      <c r="L939" s="4">
        <v>231</v>
      </c>
      <c r="M939" s="1">
        <f t="shared" si="61"/>
        <v>224070</v>
      </c>
      <c r="N939" s="1">
        <f>IF(Resorts_World[[#This Row],[Overlay]]="Yes",Resorts_World[[#This Row],[Guarantee]],Resorts_World[[#This Row],[Prize Pool Collected]])</f>
        <v>224070</v>
      </c>
      <c r="O939" s="1">
        <f t="shared" si="62"/>
        <v>30030</v>
      </c>
      <c r="P939" s="1">
        <f>IF(Resorts_World[[#This Row],[Overlay]]="Yes",Resorts_World[[#This Row],[Guarantee]]-Resorts_World[[#This Row],[Prize Pool Collected]],0)</f>
        <v>0</v>
      </c>
      <c r="Q939" t="str">
        <f t="shared" si="63"/>
        <v>No</v>
      </c>
    </row>
    <row r="940" spans="1:17" x14ac:dyDescent="0.25">
      <c r="A940" s="5">
        <v>45478</v>
      </c>
      <c r="B940" t="s">
        <v>209</v>
      </c>
      <c r="C940" t="s">
        <v>210</v>
      </c>
      <c r="D940" t="s">
        <v>20</v>
      </c>
      <c r="E940" t="s">
        <v>20</v>
      </c>
      <c r="F940" s="1">
        <v>250000</v>
      </c>
      <c r="G940" s="1">
        <v>1100</v>
      </c>
      <c r="H940" s="1">
        <v>970</v>
      </c>
      <c r="I940" s="1">
        <v>130</v>
      </c>
      <c r="J940" s="2">
        <v>0.11818181818181818</v>
      </c>
      <c r="K940" s="3">
        <f t="shared" ref="K940:K1003" si="64">F940/H940</f>
        <v>257.73195876288662</v>
      </c>
      <c r="L940" s="4">
        <v>545</v>
      </c>
      <c r="M940" s="1">
        <f t="shared" ref="M940:M1003" si="65">L940*H940</f>
        <v>528650</v>
      </c>
      <c r="N940" s="1">
        <f>IF(Resorts_World[[#This Row],[Overlay]]="Yes",Resorts_World[[#This Row],[Guarantee]],Resorts_World[[#This Row],[Prize Pool Collected]])</f>
        <v>528650</v>
      </c>
      <c r="O940" s="1">
        <f t="shared" ref="O940:O1003" si="66">L940*I940</f>
        <v>70850</v>
      </c>
      <c r="P940" s="1">
        <f>IF(Resorts_World[[#This Row],[Overlay]]="Yes",Resorts_World[[#This Row],[Guarantee]]-Resorts_World[[#This Row],[Prize Pool Collected]],0)</f>
        <v>0</v>
      </c>
      <c r="Q940" t="str">
        <f t="shared" ref="Q940:Q1003" si="67">IF(ISBLANK(L940),"",IF(M940&gt;=F940,"No","Yes"))</f>
        <v>No</v>
      </c>
    </row>
    <row r="941" spans="1:17" x14ac:dyDescent="0.25">
      <c r="A941" s="5">
        <v>45478</v>
      </c>
      <c r="B941" t="s">
        <v>209</v>
      </c>
      <c r="C941" t="s">
        <v>210</v>
      </c>
      <c r="D941" t="s">
        <v>88</v>
      </c>
      <c r="E941" t="s">
        <v>88</v>
      </c>
      <c r="F941" s="1">
        <v>100000</v>
      </c>
      <c r="G941" s="1">
        <v>1100</v>
      </c>
      <c r="H941" s="1">
        <v>970</v>
      </c>
      <c r="I941" s="1">
        <v>130</v>
      </c>
      <c r="J941" s="2">
        <v>0.11818181818181818</v>
      </c>
      <c r="K941" s="3">
        <f t="shared" si="64"/>
        <v>103.09278350515464</v>
      </c>
      <c r="L941" s="4">
        <v>305</v>
      </c>
      <c r="M941" s="1">
        <f t="shared" si="65"/>
        <v>295850</v>
      </c>
      <c r="N941" s="1">
        <f>IF(Resorts_World[[#This Row],[Overlay]]="Yes",Resorts_World[[#This Row],[Guarantee]],Resorts_World[[#This Row],[Prize Pool Collected]])</f>
        <v>295850</v>
      </c>
      <c r="O941" s="1">
        <f t="shared" si="66"/>
        <v>39650</v>
      </c>
      <c r="P941" s="1">
        <f>IF(Resorts_World[[#This Row],[Overlay]]="Yes",Resorts_World[[#This Row],[Guarantee]]-Resorts_World[[#This Row],[Prize Pool Collected]],0)</f>
        <v>0</v>
      </c>
      <c r="Q941" t="str">
        <f t="shared" si="67"/>
        <v>No</v>
      </c>
    </row>
    <row r="942" spans="1:17" x14ac:dyDescent="0.25">
      <c r="A942" s="5">
        <v>45479</v>
      </c>
      <c r="B942" t="s">
        <v>209</v>
      </c>
      <c r="C942" t="s">
        <v>210</v>
      </c>
      <c r="D942" t="s">
        <v>20</v>
      </c>
      <c r="E942" t="s">
        <v>20</v>
      </c>
      <c r="F942" s="1">
        <v>250000</v>
      </c>
      <c r="G942" s="1">
        <v>1100</v>
      </c>
      <c r="H942" s="1">
        <v>970</v>
      </c>
      <c r="I942" s="1">
        <v>130</v>
      </c>
      <c r="J942" s="2">
        <v>0.11818181818181818</v>
      </c>
      <c r="K942" s="3">
        <f t="shared" si="64"/>
        <v>257.73195876288662</v>
      </c>
      <c r="L942" s="4">
        <v>487</v>
      </c>
      <c r="M942" s="1">
        <f t="shared" si="65"/>
        <v>472390</v>
      </c>
      <c r="N942" s="1">
        <f>IF(Resorts_World[[#This Row],[Overlay]]="Yes",Resorts_World[[#This Row],[Guarantee]],Resorts_World[[#This Row],[Prize Pool Collected]])</f>
        <v>472390</v>
      </c>
      <c r="O942" s="1">
        <f t="shared" si="66"/>
        <v>63310</v>
      </c>
      <c r="P942" s="1">
        <f>IF(Resorts_World[[#This Row],[Overlay]]="Yes",Resorts_World[[#This Row],[Guarantee]]-Resorts_World[[#This Row],[Prize Pool Collected]],0)</f>
        <v>0</v>
      </c>
      <c r="Q942" t="str">
        <f t="shared" si="67"/>
        <v>No</v>
      </c>
    </row>
    <row r="943" spans="1:17" x14ac:dyDescent="0.25">
      <c r="A943" s="5">
        <v>45479</v>
      </c>
      <c r="B943" t="s">
        <v>209</v>
      </c>
      <c r="C943" t="s">
        <v>210</v>
      </c>
      <c r="D943" t="s">
        <v>230</v>
      </c>
      <c r="E943" t="s">
        <v>230</v>
      </c>
      <c r="F943" s="1">
        <v>100000</v>
      </c>
      <c r="G943" s="1">
        <v>1100</v>
      </c>
      <c r="H943" s="1">
        <v>970</v>
      </c>
      <c r="I943" s="1">
        <v>130</v>
      </c>
      <c r="J943" s="2">
        <v>0.11818181818181818</v>
      </c>
      <c r="K943" s="3">
        <f t="shared" si="64"/>
        <v>103.09278350515464</v>
      </c>
      <c r="L943" s="4">
        <v>197</v>
      </c>
      <c r="M943" s="1">
        <f t="shared" si="65"/>
        <v>191090</v>
      </c>
      <c r="N943" s="1">
        <f>IF(Resorts_World[[#This Row],[Overlay]]="Yes",Resorts_World[[#This Row],[Guarantee]],Resorts_World[[#This Row],[Prize Pool Collected]])</f>
        <v>191090</v>
      </c>
      <c r="O943" s="1">
        <f t="shared" si="66"/>
        <v>25610</v>
      </c>
      <c r="P943" s="1">
        <f>IF(Resorts_World[[#This Row],[Overlay]]="Yes",Resorts_World[[#This Row],[Guarantee]]-Resorts_World[[#This Row],[Prize Pool Collected]],0)</f>
        <v>0</v>
      </c>
      <c r="Q943" t="str">
        <f t="shared" si="67"/>
        <v>No</v>
      </c>
    </row>
    <row r="944" spans="1:17" x14ac:dyDescent="0.25">
      <c r="A944" s="5">
        <v>45480</v>
      </c>
      <c r="B944" t="s">
        <v>209</v>
      </c>
      <c r="C944" t="s">
        <v>210</v>
      </c>
      <c r="D944" t="s">
        <v>55</v>
      </c>
      <c r="E944" t="s">
        <v>24</v>
      </c>
      <c r="F944" s="1">
        <v>2000000</v>
      </c>
      <c r="G944" s="1">
        <v>2200</v>
      </c>
      <c r="H944" s="1">
        <v>2000</v>
      </c>
      <c r="I944" s="1">
        <v>200</v>
      </c>
      <c r="J944" s="2">
        <v>9.0909090909090912E-2</v>
      </c>
      <c r="K944" s="3">
        <f t="shared" si="64"/>
        <v>1000</v>
      </c>
      <c r="L944" s="4">
        <v>1931</v>
      </c>
      <c r="M944" s="1">
        <f t="shared" si="65"/>
        <v>3862000</v>
      </c>
      <c r="N944" s="1">
        <f>IF(Resorts_World[[#This Row],[Overlay]]="Yes",Resorts_World[[#This Row],[Guarantee]],Resorts_World[[#This Row],[Prize Pool Collected]])</f>
        <v>3862000</v>
      </c>
      <c r="O944" s="1">
        <f t="shared" si="66"/>
        <v>386200</v>
      </c>
      <c r="P944" s="1">
        <f>IF(Resorts_World[[#This Row],[Overlay]]="Yes",Resorts_World[[#This Row],[Guarantee]]-Resorts_World[[#This Row],[Prize Pool Collected]],0)</f>
        <v>0</v>
      </c>
      <c r="Q944" t="str">
        <f t="shared" si="67"/>
        <v>No</v>
      </c>
    </row>
    <row r="945" spans="1:17" x14ac:dyDescent="0.25">
      <c r="A945" s="5">
        <v>45483</v>
      </c>
      <c r="B945" t="s">
        <v>209</v>
      </c>
      <c r="C945" t="s">
        <v>210</v>
      </c>
      <c r="D945" t="s">
        <v>88</v>
      </c>
      <c r="E945" t="s">
        <v>88</v>
      </c>
      <c r="F945" s="1">
        <v>100000</v>
      </c>
      <c r="G945" s="1">
        <v>1100</v>
      </c>
      <c r="H945" s="1">
        <v>970</v>
      </c>
      <c r="I945" s="1">
        <v>130</v>
      </c>
      <c r="J945" s="2">
        <v>0.11818181818181818</v>
      </c>
      <c r="K945" s="3">
        <f t="shared" si="64"/>
        <v>103.09278350515464</v>
      </c>
      <c r="L945" s="4">
        <v>479</v>
      </c>
      <c r="M945" s="1">
        <f t="shared" si="65"/>
        <v>464630</v>
      </c>
      <c r="N945" s="1">
        <f>IF(Resorts_World[[#This Row],[Overlay]]="Yes",Resorts_World[[#This Row],[Guarantee]],Resorts_World[[#This Row],[Prize Pool Collected]])</f>
        <v>464630</v>
      </c>
      <c r="O945" s="1">
        <f t="shared" si="66"/>
        <v>62270</v>
      </c>
      <c r="P945" s="1">
        <f>IF(Resorts_World[[#This Row],[Overlay]]="Yes",Resorts_World[[#This Row],[Guarantee]]-Resorts_World[[#This Row],[Prize Pool Collected]],0)</f>
        <v>0</v>
      </c>
      <c r="Q945" t="str">
        <f t="shared" si="67"/>
        <v>No</v>
      </c>
    </row>
    <row r="946" spans="1:17" x14ac:dyDescent="0.25">
      <c r="A946" s="5">
        <v>45483</v>
      </c>
      <c r="B946" t="s">
        <v>209</v>
      </c>
      <c r="C946" t="s">
        <v>210</v>
      </c>
      <c r="D946" t="s">
        <v>231</v>
      </c>
      <c r="E946" t="s">
        <v>225</v>
      </c>
      <c r="F946" s="1"/>
      <c r="G946" s="1">
        <v>25000</v>
      </c>
      <c r="H946" s="1">
        <v>23900</v>
      </c>
      <c r="I946" s="1">
        <v>1100</v>
      </c>
      <c r="J946" s="2">
        <v>4.3999999999999997E-2</v>
      </c>
      <c r="K946" s="3">
        <f t="shared" si="64"/>
        <v>0</v>
      </c>
      <c r="L946" s="4">
        <v>117</v>
      </c>
      <c r="M946" s="1">
        <f t="shared" si="65"/>
        <v>2796300</v>
      </c>
      <c r="N946" s="1">
        <f>IF(Resorts_World[[#This Row],[Overlay]]="Yes",Resorts_World[[#This Row],[Guarantee]],Resorts_World[[#This Row],[Prize Pool Collected]])</f>
        <v>2796300</v>
      </c>
      <c r="O946" s="1">
        <f t="shared" si="66"/>
        <v>128700</v>
      </c>
      <c r="P946" s="1">
        <f>IF(Resorts_World[[#This Row],[Overlay]]="Yes",Resorts_World[[#This Row],[Guarantee]]-Resorts_World[[#This Row],[Prize Pool Collected]],0)</f>
        <v>0</v>
      </c>
      <c r="Q946" t="str">
        <f t="shared" si="67"/>
        <v>No</v>
      </c>
    </row>
    <row r="947" spans="1:17" x14ac:dyDescent="0.25">
      <c r="A947" s="5">
        <v>45484</v>
      </c>
      <c r="B947" t="s">
        <v>209</v>
      </c>
      <c r="C947" t="s">
        <v>210</v>
      </c>
      <c r="D947" t="s">
        <v>88</v>
      </c>
      <c r="E947" t="s">
        <v>88</v>
      </c>
      <c r="F947" s="1">
        <v>50000</v>
      </c>
      <c r="G947" s="1">
        <v>600</v>
      </c>
      <c r="H947" s="1">
        <v>515</v>
      </c>
      <c r="I947" s="1">
        <v>85</v>
      </c>
      <c r="J947" s="2">
        <v>0.14166666666666666</v>
      </c>
      <c r="K947" s="3">
        <f t="shared" si="64"/>
        <v>97.087378640776706</v>
      </c>
      <c r="L947" s="4">
        <v>373</v>
      </c>
      <c r="M947" s="1">
        <f t="shared" si="65"/>
        <v>192095</v>
      </c>
      <c r="N947" s="1">
        <f>IF(Resorts_World[[#This Row],[Overlay]]="Yes",Resorts_World[[#This Row],[Guarantee]],Resorts_World[[#This Row],[Prize Pool Collected]])</f>
        <v>192095</v>
      </c>
      <c r="O947" s="1">
        <f t="shared" si="66"/>
        <v>31705</v>
      </c>
      <c r="P947" s="1">
        <f>IF(Resorts_World[[#This Row],[Overlay]]="Yes",Resorts_World[[#This Row],[Guarantee]]-Resorts_World[[#This Row],[Prize Pool Collected]],0)</f>
        <v>0</v>
      </c>
      <c r="Q947" t="str">
        <f t="shared" si="67"/>
        <v>No</v>
      </c>
    </row>
    <row r="948" spans="1:17" x14ac:dyDescent="0.25">
      <c r="A948" s="5">
        <v>45484</v>
      </c>
      <c r="B948" t="s">
        <v>209</v>
      </c>
      <c r="C948" t="s">
        <v>210</v>
      </c>
      <c r="D948" t="s">
        <v>20</v>
      </c>
      <c r="E948" t="s">
        <v>20</v>
      </c>
      <c r="F948" s="1">
        <v>250000</v>
      </c>
      <c r="G948" s="1">
        <v>1100</v>
      </c>
      <c r="H948" s="1">
        <v>970</v>
      </c>
      <c r="I948" s="1">
        <v>130</v>
      </c>
      <c r="J948" s="2">
        <v>0.11818181818181818</v>
      </c>
      <c r="K948" s="3">
        <f t="shared" si="64"/>
        <v>257.73195876288662</v>
      </c>
      <c r="L948" s="4">
        <v>502</v>
      </c>
      <c r="M948" s="1">
        <f t="shared" si="65"/>
        <v>486940</v>
      </c>
      <c r="N948" s="1">
        <f>IF(Resorts_World[[#This Row],[Overlay]]="Yes",Resorts_World[[#This Row],[Guarantee]],Resorts_World[[#This Row],[Prize Pool Collected]])</f>
        <v>486940</v>
      </c>
      <c r="O948" s="1">
        <f t="shared" si="66"/>
        <v>65260</v>
      </c>
      <c r="P948" s="1">
        <f>IF(Resorts_World[[#This Row],[Overlay]]="Yes",Resorts_World[[#This Row],[Guarantee]]-Resorts_World[[#This Row],[Prize Pool Collected]],0)</f>
        <v>0</v>
      </c>
      <c r="Q948" t="str">
        <f t="shared" si="67"/>
        <v>No</v>
      </c>
    </row>
    <row r="949" spans="1:17" x14ac:dyDescent="0.25">
      <c r="A949" s="5">
        <v>45485</v>
      </c>
      <c r="B949" t="s">
        <v>209</v>
      </c>
      <c r="C949" t="s">
        <v>210</v>
      </c>
      <c r="D949" t="s">
        <v>88</v>
      </c>
      <c r="E949" t="s">
        <v>88</v>
      </c>
      <c r="F949" s="1">
        <v>50000</v>
      </c>
      <c r="G949" s="1">
        <v>600</v>
      </c>
      <c r="H949" s="1">
        <v>515</v>
      </c>
      <c r="I949" s="1">
        <v>85</v>
      </c>
      <c r="J949" s="2">
        <v>0.14166666666666666</v>
      </c>
      <c r="K949" s="3">
        <f t="shared" si="64"/>
        <v>97.087378640776706</v>
      </c>
      <c r="L949" s="4">
        <v>336</v>
      </c>
      <c r="M949" s="1">
        <f t="shared" si="65"/>
        <v>173040</v>
      </c>
      <c r="N949" s="1">
        <f>IF(Resorts_World[[#This Row],[Overlay]]="Yes",Resorts_World[[#This Row],[Guarantee]],Resorts_World[[#This Row],[Prize Pool Collected]])</f>
        <v>173040</v>
      </c>
      <c r="O949" s="1">
        <f t="shared" si="66"/>
        <v>28560</v>
      </c>
      <c r="P949" s="1">
        <f>IF(Resorts_World[[#This Row],[Overlay]]="Yes",Resorts_World[[#This Row],[Guarantee]]-Resorts_World[[#This Row],[Prize Pool Collected]],0)</f>
        <v>0</v>
      </c>
      <c r="Q949" t="str">
        <f t="shared" si="67"/>
        <v>No</v>
      </c>
    </row>
    <row r="950" spans="1:17" x14ac:dyDescent="0.25">
      <c r="A950" s="5">
        <v>45485</v>
      </c>
      <c r="B950" t="s">
        <v>209</v>
      </c>
      <c r="C950" t="s">
        <v>210</v>
      </c>
      <c r="D950" t="s">
        <v>20</v>
      </c>
      <c r="E950" t="s">
        <v>20</v>
      </c>
      <c r="F950" s="1">
        <v>250000</v>
      </c>
      <c r="G950" s="1">
        <v>1100</v>
      </c>
      <c r="H950" s="1">
        <v>970</v>
      </c>
      <c r="I950" s="1">
        <v>130</v>
      </c>
      <c r="J950" s="2">
        <v>0.11818181818181818</v>
      </c>
      <c r="K950" s="3">
        <f t="shared" si="64"/>
        <v>257.73195876288662</v>
      </c>
      <c r="L950" s="4">
        <v>650</v>
      </c>
      <c r="M950" s="1">
        <f t="shared" si="65"/>
        <v>630500</v>
      </c>
      <c r="N950" s="1">
        <f>IF(Resorts_World[[#This Row],[Overlay]]="Yes",Resorts_World[[#This Row],[Guarantee]],Resorts_World[[#This Row],[Prize Pool Collected]])</f>
        <v>630500</v>
      </c>
      <c r="O950" s="1">
        <f t="shared" si="66"/>
        <v>84500</v>
      </c>
      <c r="P950" s="1">
        <f>IF(Resorts_World[[#This Row],[Overlay]]="Yes",Resorts_World[[#This Row],[Guarantee]]-Resorts_World[[#This Row],[Prize Pool Collected]],0)</f>
        <v>0</v>
      </c>
      <c r="Q950" t="str">
        <f t="shared" si="67"/>
        <v>No</v>
      </c>
    </row>
    <row r="951" spans="1:17" x14ac:dyDescent="0.25">
      <c r="A951" s="5">
        <v>45486</v>
      </c>
      <c r="B951" t="s">
        <v>209</v>
      </c>
      <c r="C951" t="s">
        <v>210</v>
      </c>
      <c r="D951" t="s">
        <v>88</v>
      </c>
      <c r="E951" t="s">
        <v>88</v>
      </c>
      <c r="F951" s="1">
        <v>50000</v>
      </c>
      <c r="G951" s="1">
        <v>600</v>
      </c>
      <c r="H951" s="1">
        <v>515</v>
      </c>
      <c r="I951" s="1">
        <v>85</v>
      </c>
      <c r="J951" s="2">
        <v>0.14166666666666666</v>
      </c>
      <c r="K951" s="3">
        <f t="shared" si="64"/>
        <v>97.087378640776706</v>
      </c>
      <c r="L951" s="4">
        <v>263</v>
      </c>
      <c r="M951" s="1">
        <f t="shared" si="65"/>
        <v>135445</v>
      </c>
      <c r="N951" s="1">
        <f>IF(Resorts_World[[#This Row],[Overlay]]="Yes",Resorts_World[[#This Row],[Guarantee]],Resorts_World[[#This Row],[Prize Pool Collected]])</f>
        <v>135445</v>
      </c>
      <c r="O951" s="1">
        <f t="shared" si="66"/>
        <v>22355</v>
      </c>
      <c r="P951" s="1">
        <f>IF(Resorts_World[[#This Row],[Overlay]]="Yes",Resorts_World[[#This Row],[Guarantee]]-Resorts_World[[#This Row],[Prize Pool Collected]],0)</f>
        <v>0</v>
      </c>
      <c r="Q951" t="str">
        <f t="shared" si="67"/>
        <v>No</v>
      </c>
    </row>
    <row r="952" spans="1:17" x14ac:dyDescent="0.25">
      <c r="A952" s="5">
        <v>45486</v>
      </c>
      <c r="B952" t="s">
        <v>209</v>
      </c>
      <c r="C952" t="s">
        <v>210</v>
      </c>
      <c r="D952" t="s">
        <v>20</v>
      </c>
      <c r="E952" t="s">
        <v>20</v>
      </c>
      <c r="F952" s="1">
        <v>250000</v>
      </c>
      <c r="G952" s="1">
        <v>1100</v>
      </c>
      <c r="H952" s="1">
        <v>970</v>
      </c>
      <c r="I952" s="1">
        <v>130</v>
      </c>
      <c r="J952" s="2">
        <v>0.11818181818181818</v>
      </c>
      <c r="K952" s="3">
        <f t="shared" si="64"/>
        <v>257.73195876288662</v>
      </c>
      <c r="L952" s="4">
        <v>349</v>
      </c>
      <c r="M952" s="1">
        <f t="shared" si="65"/>
        <v>338530</v>
      </c>
      <c r="N952" s="1">
        <f>IF(Resorts_World[[#This Row],[Overlay]]="Yes",Resorts_World[[#This Row],[Guarantee]],Resorts_World[[#This Row],[Prize Pool Collected]])</f>
        <v>338530</v>
      </c>
      <c r="O952" s="1">
        <f t="shared" si="66"/>
        <v>45370</v>
      </c>
      <c r="P952" s="1">
        <f>IF(Resorts_World[[#This Row],[Overlay]]="Yes",Resorts_World[[#This Row],[Guarantee]]-Resorts_World[[#This Row],[Prize Pool Collected]],0)</f>
        <v>0</v>
      </c>
      <c r="Q952" t="str">
        <f t="shared" si="67"/>
        <v>No</v>
      </c>
    </row>
    <row r="953" spans="1:17" x14ac:dyDescent="0.25">
      <c r="A953" s="5">
        <v>45487</v>
      </c>
      <c r="B953" t="s">
        <v>209</v>
      </c>
      <c r="C953" t="s">
        <v>210</v>
      </c>
      <c r="D953" t="s">
        <v>88</v>
      </c>
      <c r="E953" t="s">
        <v>88</v>
      </c>
      <c r="F953" s="1">
        <v>50000</v>
      </c>
      <c r="G953" s="1">
        <v>600</v>
      </c>
      <c r="H953" s="1">
        <v>515</v>
      </c>
      <c r="I953" s="1">
        <v>85</v>
      </c>
      <c r="J953" s="2">
        <v>0.14166666666666666</v>
      </c>
      <c r="K953" s="3">
        <f t="shared" si="64"/>
        <v>97.087378640776706</v>
      </c>
      <c r="L953" s="4"/>
      <c r="M953" s="1">
        <f t="shared" si="65"/>
        <v>0</v>
      </c>
      <c r="N953" s="1">
        <f>IF(Resorts_World[[#This Row],[Overlay]]="Yes",Resorts_World[[#This Row],[Guarantee]],Resorts_World[[#This Row],[Prize Pool Collected]])</f>
        <v>0</v>
      </c>
      <c r="O953" s="1">
        <f t="shared" si="66"/>
        <v>0</v>
      </c>
      <c r="P953" s="1">
        <f>IF(Resorts_World[[#This Row],[Overlay]]="Yes",Resorts_World[[#This Row],[Guarantee]]-Resorts_World[[#This Row],[Prize Pool Collected]],0)</f>
        <v>0</v>
      </c>
      <c r="Q953" t="str">
        <f t="shared" si="67"/>
        <v/>
      </c>
    </row>
    <row r="954" spans="1:17" x14ac:dyDescent="0.25">
      <c r="A954" s="5">
        <v>45487</v>
      </c>
      <c r="B954" t="s">
        <v>209</v>
      </c>
      <c r="C954" t="s">
        <v>210</v>
      </c>
      <c r="D954" t="s">
        <v>20</v>
      </c>
      <c r="E954" t="s">
        <v>20</v>
      </c>
      <c r="F954" s="1">
        <v>250000</v>
      </c>
      <c r="G954" s="1">
        <v>1100</v>
      </c>
      <c r="H954" s="1">
        <v>970</v>
      </c>
      <c r="I954" s="1">
        <v>130</v>
      </c>
      <c r="J954" s="2">
        <v>0.11818181818181818</v>
      </c>
      <c r="K954" s="3">
        <f t="shared" si="64"/>
        <v>257.73195876288662</v>
      </c>
      <c r="L954" s="4">
        <v>265</v>
      </c>
      <c r="M954" s="1">
        <f t="shared" si="65"/>
        <v>257050</v>
      </c>
      <c r="N954" s="1">
        <f>IF(Resorts_World[[#This Row],[Overlay]]="Yes",Resorts_World[[#This Row],[Guarantee]],Resorts_World[[#This Row],[Prize Pool Collected]])</f>
        <v>257050</v>
      </c>
      <c r="O954" s="1">
        <f t="shared" si="66"/>
        <v>34450</v>
      </c>
      <c r="P954" s="1">
        <f>IF(Resorts_World[[#This Row],[Overlay]]="Yes",Resorts_World[[#This Row],[Guarantee]]-Resorts_World[[#This Row],[Prize Pool Collected]],0)</f>
        <v>0</v>
      </c>
      <c r="Q954" t="str">
        <f t="shared" si="67"/>
        <v>No</v>
      </c>
    </row>
    <row r="955" spans="1:17" x14ac:dyDescent="0.25">
      <c r="A955" s="5">
        <v>45487</v>
      </c>
      <c r="B955" t="s">
        <v>209</v>
      </c>
      <c r="C955" t="s">
        <v>210</v>
      </c>
      <c r="D955" t="s">
        <v>220</v>
      </c>
      <c r="E955" t="s">
        <v>83</v>
      </c>
      <c r="F955" s="1"/>
      <c r="G955" s="1">
        <v>10500</v>
      </c>
      <c r="H955" s="1">
        <v>10000</v>
      </c>
      <c r="I955" s="1">
        <v>500</v>
      </c>
      <c r="J955" s="2">
        <v>4.7619047619047616E-2</v>
      </c>
      <c r="K955" s="3">
        <f t="shared" si="64"/>
        <v>0</v>
      </c>
      <c r="L955" s="4">
        <v>85</v>
      </c>
      <c r="M955" s="1">
        <f t="shared" si="65"/>
        <v>850000</v>
      </c>
      <c r="N955" s="1">
        <f>IF(Resorts_World[[#This Row],[Overlay]]="Yes",Resorts_World[[#This Row],[Guarantee]],Resorts_World[[#This Row],[Prize Pool Collected]])</f>
        <v>850000</v>
      </c>
      <c r="O955" s="1">
        <f t="shared" si="66"/>
        <v>42500</v>
      </c>
      <c r="P955" s="1">
        <f>IF(Resorts_World[[#This Row],[Overlay]]="Yes",Resorts_World[[#This Row],[Guarantee]]-Resorts_World[[#This Row],[Prize Pool Collected]],0)</f>
        <v>0</v>
      </c>
      <c r="Q955" t="str">
        <f t="shared" si="67"/>
        <v>No</v>
      </c>
    </row>
    <row r="956" spans="1:17" x14ac:dyDescent="0.25">
      <c r="A956" s="5">
        <v>45488</v>
      </c>
      <c r="B956" t="s">
        <v>209</v>
      </c>
      <c r="C956" t="s">
        <v>210</v>
      </c>
      <c r="D956" t="s">
        <v>88</v>
      </c>
      <c r="E956" t="s">
        <v>88</v>
      </c>
      <c r="F956" s="1">
        <v>50000</v>
      </c>
      <c r="G956" s="1">
        <v>600</v>
      </c>
      <c r="H956" s="1">
        <v>515</v>
      </c>
      <c r="I956" s="1">
        <v>85</v>
      </c>
      <c r="J956" s="2">
        <v>0.14166666666666666</v>
      </c>
      <c r="K956" s="3">
        <f t="shared" si="64"/>
        <v>97.087378640776706</v>
      </c>
      <c r="L956" s="4">
        <v>184</v>
      </c>
      <c r="M956" s="1">
        <f t="shared" si="65"/>
        <v>94760</v>
      </c>
      <c r="N956" s="1">
        <f>IF(Resorts_World[[#This Row],[Overlay]]="Yes",Resorts_World[[#This Row],[Guarantee]],Resorts_World[[#This Row],[Prize Pool Collected]])</f>
        <v>94760</v>
      </c>
      <c r="O956" s="1">
        <f t="shared" si="66"/>
        <v>15640</v>
      </c>
      <c r="P956" s="1">
        <f>IF(Resorts_World[[#This Row],[Overlay]]="Yes",Resorts_World[[#This Row],[Guarantee]]-Resorts_World[[#This Row],[Prize Pool Collected]],0)</f>
        <v>0</v>
      </c>
      <c r="Q956" t="str">
        <f t="shared" si="67"/>
        <v>No</v>
      </c>
    </row>
    <row r="957" spans="1:17" x14ac:dyDescent="0.25">
      <c r="A957" s="5">
        <v>45488</v>
      </c>
      <c r="B957" t="s">
        <v>209</v>
      </c>
      <c r="C957" t="s">
        <v>210</v>
      </c>
      <c r="D957" t="s">
        <v>20</v>
      </c>
      <c r="E957" t="s">
        <v>20</v>
      </c>
      <c r="F957" s="1">
        <v>250000</v>
      </c>
      <c r="G957" s="1">
        <v>1100</v>
      </c>
      <c r="H957" s="1">
        <v>970</v>
      </c>
      <c r="I957" s="1">
        <v>130</v>
      </c>
      <c r="J957" s="2">
        <v>0.11818181818181818</v>
      </c>
      <c r="K957" s="3">
        <f t="shared" si="64"/>
        <v>257.73195876288662</v>
      </c>
      <c r="L957" s="4">
        <v>182</v>
      </c>
      <c r="M957" s="1">
        <f t="shared" si="65"/>
        <v>176540</v>
      </c>
      <c r="N957" s="1">
        <f>IF(Resorts_World[[#This Row],[Overlay]]="Yes",Resorts_World[[#This Row],[Guarantee]],Resorts_World[[#This Row],[Prize Pool Collected]])</f>
        <v>250000</v>
      </c>
      <c r="O957" s="1">
        <f t="shared" si="66"/>
        <v>23660</v>
      </c>
      <c r="P957" s="1">
        <f>IF(Resorts_World[[#This Row],[Overlay]]="Yes",Resorts_World[[#This Row],[Guarantee]]-Resorts_World[[#This Row],[Prize Pool Collected]],0)</f>
        <v>73460</v>
      </c>
      <c r="Q957" t="str">
        <f t="shared" si="67"/>
        <v>Yes</v>
      </c>
    </row>
    <row r="958" spans="1:17" x14ac:dyDescent="0.25">
      <c r="A958" s="5">
        <v>45489</v>
      </c>
      <c r="B958" t="s">
        <v>209</v>
      </c>
      <c r="C958" t="s">
        <v>210</v>
      </c>
      <c r="D958" t="s">
        <v>232</v>
      </c>
      <c r="E958" t="s">
        <v>156</v>
      </c>
      <c r="F958" s="1">
        <v>100000</v>
      </c>
      <c r="G958" s="1">
        <v>500</v>
      </c>
      <c r="H958" s="1">
        <v>430</v>
      </c>
      <c r="I958" s="1">
        <v>70</v>
      </c>
      <c r="J958" s="2">
        <v>0.14000000000000001</v>
      </c>
      <c r="K958" s="3">
        <f t="shared" si="64"/>
        <v>232.55813953488371</v>
      </c>
      <c r="L958" s="4"/>
      <c r="M958" s="1">
        <f t="shared" si="65"/>
        <v>0</v>
      </c>
      <c r="N958" s="1">
        <f>IF(Resorts_World[[#This Row],[Overlay]]="Yes",Resorts_World[[#This Row],[Guarantee]],Resorts_World[[#This Row],[Prize Pool Collected]])</f>
        <v>0</v>
      </c>
      <c r="O958" s="1">
        <f t="shared" si="66"/>
        <v>0</v>
      </c>
      <c r="P958" s="1">
        <f>IF(Resorts_World[[#This Row],[Overlay]]="Yes",Resorts_World[[#This Row],[Guarantee]]-Resorts_World[[#This Row],[Prize Pool Collected]],0)</f>
        <v>0</v>
      </c>
      <c r="Q958" t="str">
        <f t="shared" si="67"/>
        <v/>
      </c>
    </row>
    <row r="959" spans="1:17" x14ac:dyDescent="0.25">
      <c r="A959" s="5">
        <v>45489</v>
      </c>
      <c r="B959" t="s">
        <v>209</v>
      </c>
      <c r="C959" t="s">
        <v>210</v>
      </c>
      <c r="D959" t="s">
        <v>20</v>
      </c>
      <c r="E959" t="s">
        <v>20</v>
      </c>
      <c r="F959" s="1">
        <v>100000</v>
      </c>
      <c r="G959" s="1">
        <v>1100</v>
      </c>
      <c r="H959" s="1">
        <v>970</v>
      </c>
      <c r="I959" s="1">
        <v>130</v>
      </c>
      <c r="J959" s="2">
        <v>0.11818181818181818</v>
      </c>
      <c r="K959" s="3">
        <f t="shared" si="64"/>
        <v>103.09278350515464</v>
      </c>
      <c r="L959" s="4">
        <v>111</v>
      </c>
      <c r="M959" s="1">
        <f t="shared" si="65"/>
        <v>107670</v>
      </c>
      <c r="N959" s="1">
        <f>IF(Resorts_World[[#This Row],[Overlay]]="Yes",Resorts_World[[#This Row],[Guarantee]],Resorts_World[[#This Row],[Prize Pool Collected]])</f>
        <v>107670</v>
      </c>
      <c r="O959" s="1">
        <f t="shared" si="66"/>
        <v>14430</v>
      </c>
      <c r="P959" s="1">
        <f>IF(Resorts_World[[#This Row],[Overlay]]="Yes",Resorts_World[[#This Row],[Guarantee]]-Resorts_World[[#This Row],[Prize Pool Collected]],0)</f>
        <v>0</v>
      </c>
      <c r="Q959" t="str">
        <f t="shared" si="67"/>
        <v>No</v>
      </c>
    </row>
    <row r="960" spans="1:17" x14ac:dyDescent="0.25">
      <c r="A960" s="5">
        <v>45088</v>
      </c>
      <c r="B960" t="s">
        <v>89</v>
      </c>
      <c r="C960" t="s">
        <v>113</v>
      </c>
      <c r="D960" t="s">
        <v>59</v>
      </c>
      <c r="E960" t="s">
        <v>59</v>
      </c>
      <c r="F960" s="1">
        <v>20000</v>
      </c>
      <c r="G960" s="1">
        <v>500</v>
      </c>
      <c r="H960" s="1">
        <v>425</v>
      </c>
      <c r="I960" s="1">
        <v>75</v>
      </c>
      <c r="J960" s="2">
        <v>0.15</v>
      </c>
      <c r="K960" s="3">
        <f t="shared" si="64"/>
        <v>47.058823529411768</v>
      </c>
      <c r="L960" s="4">
        <v>94</v>
      </c>
      <c r="M960" s="1">
        <f t="shared" si="65"/>
        <v>39950</v>
      </c>
      <c r="N960" s="1">
        <f>IF(Resorts_World[[#This Row],[Overlay]]="Yes",Resorts_World[[#This Row],[Guarantee]],Resorts_World[[#This Row],[Prize Pool Collected]])</f>
        <v>39950</v>
      </c>
      <c r="O960" s="1">
        <f t="shared" si="66"/>
        <v>7050</v>
      </c>
      <c r="P960" s="1">
        <f>IF(Resorts_World[[#This Row],[Overlay]]="Yes",Resorts_World[[#This Row],[Guarantee]]-Resorts_World[[#This Row],[Prize Pool Collected]],0)</f>
        <v>0</v>
      </c>
      <c r="Q960" t="str">
        <f t="shared" si="67"/>
        <v>No</v>
      </c>
    </row>
    <row r="961" spans="1:17" x14ac:dyDescent="0.25">
      <c r="A961" s="5">
        <v>45072</v>
      </c>
      <c r="B961" t="s">
        <v>209</v>
      </c>
      <c r="C961" t="s">
        <v>233</v>
      </c>
      <c r="D961" t="s">
        <v>50</v>
      </c>
      <c r="E961" t="s">
        <v>50</v>
      </c>
      <c r="F961" s="1">
        <v>50000</v>
      </c>
      <c r="G961" s="1">
        <v>1100</v>
      </c>
      <c r="H961" s="1">
        <v>970</v>
      </c>
      <c r="I961" s="1">
        <v>130</v>
      </c>
      <c r="J961" s="2">
        <f>Resorts_World[[#This Row],[Rake]]/Resorts_World[[#This Row],[Buy In]]</f>
        <v>0.11818181818181818</v>
      </c>
      <c r="K961" s="3">
        <f t="shared" si="64"/>
        <v>51.546391752577321</v>
      </c>
      <c r="L961" s="4">
        <v>130</v>
      </c>
      <c r="M961" s="1">
        <f t="shared" si="65"/>
        <v>126100</v>
      </c>
      <c r="N961" s="1">
        <f>IF(Resorts_World[[#This Row],[Overlay]]="Yes",Resorts_World[[#This Row],[Guarantee]],Resorts_World[[#This Row],[Prize Pool Collected]])</f>
        <v>126100</v>
      </c>
      <c r="O961" s="1">
        <f t="shared" si="66"/>
        <v>16900</v>
      </c>
      <c r="P961" s="1">
        <f>IF(Resorts_World[[#This Row],[Overlay]]="Yes",Resorts_World[[#This Row],[Guarantee]]-Resorts_World[[#This Row],[Prize Pool Collected]],0)</f>
        <v>0</v>
      </c>
      <c r="Q961" t="str">
        <f t="shared" si="67"/>
        <v>No</v>
      </c>
    </row>
    <row r="962" spans="1:17" x14ac:dyDescent="0.25">
      <c r="A962" s="5">
        <v>45068</v>
      </c>
      <c r="B962" t="s">
        <v>240</v>
      </c>
      <c r="C962" t="s">
        <v>241</v>
      </c>
      <c r="D962" t="s">
        <v>59</v>
      </c>
      <c r="E962" t="s">
        <v>59</v>
      </c>
      <c r="F962" s="1"/>
      <c r="G962" s="1">
        <v>500</v>
      </c>
      <c r="H962" s="1">
        <v>460</v>
      </c>
      <c r="I962" s="1">
        <v>40</v>
      </c>
      <c r="J962" s="2">
        <f>Resorts_World[[#This Row],[Rake]]/Resorts_World[[#This Row],[Buy In]]</f>
        <v>0.08</v>
      </c>
      <c r="K962" s="3">
        <f t="shared" si="64"/>
        <v>0</v>
      </c>
      <c r="L962" s="4">
        <v>56</v>
      </c>
      <c r="M962" s="1">
        <f t="shared" si="65"/>
        <v>25760</v>
      </c>
      <c r="N962" s="1">
        <f>IF(Resorts_World[[#This Row],[Overlay]]="Yes",Resorts_World[[#This Row],[Guarantee]],Resorts_World[[#This Row],[Prize Pool Collected]])</f>
        <v>25760</v>
      </c>
      <c r="O962" s="1">
        <f t="shared" si="66"/>
        <v>2240</v>
      </c>
      <c r="P962" s="1">
        <f>IF(Resorts_World[[#This Row],[Overlay]]="Yes",Resorts_World[[#This Row],[Guarantee]]-Resorts_World[[#This Row],[Prize Pool Collected]],0)</f>
        <v>0</v>
      </c>
      <c r="Q962" t="str">
        <f t="shared" si="67"/>
        <v>No</v>
      </c>
    </row>
    <row r="963" spans="1:17" x14ac:dyDescent="0.25">
      <c r="A963" s="5">
        <v>45441</v>
      </c>
      <c r="B963" t="s">
        <v>125</v>
      </c>
      <c r="C963" t="s">
        <v>126</v>
      </c>
      <c r="D963" t="s">
        <v>134</v>
      </c>
      <c r="E963" t="s">
        <v>59</v>
      </c>
      <c r="F963" s="1">
        <v>30000</v>
      </c>
      <c r="G963" s="1">
        <v>600</v>
      </c>
      <c r="H963" s="1">
        <v>520</v>
      </c>
      <c r="I963" s="1">
        <v>80</v>
      </c>
      <c r="J963" s="2">
        <v>0.13333333333333333</v>
      </c>
      <c r="K963" s="3">
        <f t="shared" si="64"/>
        <v>57.692307692307693</v>
      </c>
      <c r="L963" s="4">
        <v>47</v>
      </c>
      <c r="M963" s="1">
        <f t="shared" si="65"/>
        <v>24440</v>
      </c>
      <c r="N963" s="1">
        <f>IF(Resorts_World[[#This Row],[Overlay]]="Yes",Resorts_World[[#This Row],[Guarantee]],Resorts_World[[#This Row],[Prize Pool Collected]])</f>
        <v>30000</v>
      </c>
      <c r="O963" s="1">
        <f t="shared" si="66"/>
        <v>3760</v>
      </c>
      <c r="P963" s="1">
        <f>IF(Resorts_World[[#This Row],[Overlay]]="Yes",Resorts_World[[#This Row],[Guarantee]]-Resorts_World[[#This Row],[Prize Pool Collected]],0)</f>
        <v>5560</v>
      </c>
      <c r="Q963" t="str">
        <f t="shared" si="67"/>
        <v>Yes</v>
      </c>
    </row>
    <row r="964" spans="1:17" x14ac:dyDescent="0.25">
      <c r="A964" s="5">
        <v>45075</v>
      </c>
      <c r="B964" t="s">
        <v>209</v>
      </c>
      <c r="C964" t="s">
        <v>233</v>
      </c>
      <c r="D964" t="s">
        <v>119</v>
      </c>
      <c r="E964" t="s">
        <v>48</v>
      </c>
      <c r="F964" s="1">
        <v>150000</v>
      </c>
      <c r="G964" s="1">
        <v>3000</v>
      </c>
      <c r="H964" s="1">
        <v>2735</v>
      </c>
      <c r="I964" s="1">
        <v>265</v>
      </c>
      <c r="J964" s="2">
        <f>Resorts_World[[#This Row],[Rake]]/Resorts_World[[#This Row],[Buy In]]</f>
        <v>8.8333333333333333E-2</v>
      </c>
      <c r="K964" s="3">
        <f t="shared" si="64"/>
        <v>54.844606946983546</v>
      </c>
      <c r="L964" s="4">
        <v>46</v>
      </c>
      <c r="M964" s="1">
        <f t="shared" si="65"/>
        <v>125810</v>
      </c>
      <c r="N964" s="1">
        <f>IF(Resorts_World[[#This Row],[Overlay]]="Yes",Resorts_World[[#This Row],[Guarantee]],Resorts_World[[#This Row],[Prize Pool Collected]])</f>
        <v>150000</v>
      </c>
      <c r="O964" s="1">
        <f t="shared" si="66"/>
        <v>12190</v>
      </c>
      <c r="P964" s="1">
        <f>IF(Resorts_World[[#This Row],[Overlay]]="Yes",Resorts_World[[#This Row],[Guarantee]]-Resorts_World[[#This Row],[Prize Pool Collected]],0)</f>
        <v>24190</v>
      </c>
      <c r="Q964" t="str">
        <f t="shared" si="67"/>
        <v>Yes</v>
      </c>
    </row>
    <row r="965" spans="1:17" x14ac:dyDescent="0.25">
      <c r="A965" s="5">
        <v>45075</v>
      </c>
      <c r="B965" t="s">
        <v>209</v>
      </c>
      <c r="C965" t="s">
        <v>233</v>
      </c>
      <c r="D965" t="s">
        <v>20</v>
      </c>
      <c r="E965" t="s">
        <v>20</v>
      </c>
      <c r="F965" s="1">
        <v>40000</v>
      </c>
      <c r="G965" s="1">
        <v>400</v>
      </c>
      <c r="H965" s="1">
        <v>340</v>
      </c>
      <c r="I965" s="1">
        <v>60</v>
      </c>
      <c r="J965" s="2">
        <f>Resorts_World[[#This Row],[Rake]]/Resorts_World[[#This Row],[Buy In]]</f>
        <v>0.15</v>
      </c>
      <c r="K965" s="3">
        <f t="shared" si="64"/>
        <v>117.64705882352941</v>
      </c>
      <c r="L965" s="4">
        <v>531</v>
      </c>
      <c r="M965" s="1">
        <f t="shared" si="65"/>
        <v>180540</v>
      </c>
      <c r="N965" s="1">
        <f>IF(Resorts_World[[#This Row],[Overlay]]="Yes",Resorts_World[[#This Row],[Guarantee]],Resorts_World[[#This Row],[Prize Pool Collected]])</f>
        <v>180540</v>
      </c>
      <c r="O965" s="1">
        <f t="shared" si="66"/>
        <v>31860</v>
      </c>
      <c r="P965" s="1">
        <f>IF(Resorts_World[[#This Row],[Overlay]]="Yes",Resorts_World[[#This Row],[Guarantee]]-Resorts_World[[#This Row],[Prize Pool Collected]],0)</f>
        <v>0</v>
      </c>
      <c r="Q965" t="str">
        <f t="shared" si="67"/>
        <v>No</v>
      </c>
    </row>
    <row r="966" spans="1:17" x14ac:dyDescent="0.25">
      <c r="A966" s="5">
        <v>45440</v>
      </c>
      <c r="B966" t="s">
        <v>209</v>
      </c>
      <c r="C966" t="s">
        <v>210</v>
      </c>
      <c r="D966" t="s">
        <v>58</v>
      </c>
      <c r="E966" t="s">
        <v>59</v>
      </c>
      <c r="F966" s="1">
        <v>30000</v>
      </c>
      <c r="G966" s="1">
        <v>600</v>
      </c>
      <c r="H966" s="1">
        <v>515</v>
      </c>
      <c r="I966" s="1">
        <v>85</v>
      </c>
      <c r="J966" s="2">
        <v>0.14166666666666666</v>
      </c>
      <c r="K966" s="3">
        <f t="shared" si="64"/>
        <v>58.252427184466022</v>
      </c>
      <c r="L966" s="4">
        <v>138</v>
      </c>
      <c r="M966" s="1">
        <f t="shared" si="65"/>
        <v>71070</v>
      </c>
      <c r="N966" s="1">
        <f>IF(Resorts_World[[#This Row],[Overlay]]="Yes",Resorts_World[[#This Row],[Guarantee]],Resorts_World[[#This Row],[Prize Pool Collected]])</f>
        <v>71070</v>
      </c>
      <c r="O966" s="1">
        <f t="shared" si="66"/>
        <v>11730</v>
      </c>
      <c r="P966" s="1">
        <f>IF(Resorts_World[[#This Row],[Overlay]]="Yes",Resorts_World[[#This Row],[Guarantee]]-Resorts_World[[#This Row],[Prize Pool Collected]],0)</f>
        <v>0</v>
      </c>
      <c r="Q966" t="str">
        <f t="shared" si="67"/>
        <v>No</v>
      </c>
    </row>
    <row r="967" spans="1:17" x14ac:dyDescent="0.25">
      <c r="A967" s="5">
        <v>45076</v>
      </c>
      <c r="B967" t="s">
        <v>209</v>
      </c>
      <c r="C967" t="s">
        <v>233</v>
      </c>
      <c r="D967" t="s">
        <v>20</v>
      </c>
      <c r="E967" t="s">
        <v>84</v>
      </c>
      <c r="F967" s="1">
        <v>200000</v>
      </c>
      <c r="G967" s="1">
        <v>600</v>
      </c>
      <c r="H967" s="1">
        <v>515</v>
      </c>
      <c r="I967" s="1">
        <v>85</v>
      </c>
      <c r="J967" s="2">
        <f>Resorts_World[[#This Row],[Rake]]/Resorts_World[[#This Row],[Buy In]]</f>
        <v>0.14166666666666666</v>
      </c>
      <c r="K967" s="3">
        <f t="shared" si="64"/>
        <v>388.34951456310682</v>
      </c>
      <c r="L967" s="4">
        <v>801</v>
      </c>
      <c r="M967" s="1">
        <f t="shared" si="65"/>
        <v>412515</v>
      </c>
      <c r="N967" s="1">
        <f>IF(Resorts_World[[#This Row],[Overlay]]="Yes",Resorts_World[[#This Row],[Guarantee]],Resorts_World[[#This Row],[Prize Pool Collected]])</f>
        <v>412515</v>
      </c>
      <c r="O967" s="1">
        <f t="shared" si="66"/>
        <v>68085</v>
      </c>
      <c r="P967" s="1">
        <f>IF(Resorts_World[[#This Row],[Overlay]]="Yes",Resorts_World[[#This Row],[Guarantee]]-Resorts_World[[#This Row],[Prize Pool Collected]],0)</f>
        <v>0</v>
      </c>
      <c r="Q967" t="str">
        <f t="shared" si="67"/>
        <v>No</v>
      </c>
    </row>
    <row r="968" spans="1:17" x14ac:dyDescent="0.25">
      <c r="A968" s="5">
        <v>45078</v>
      </c>
      <c r="B968" t="s">
        <v>209</v>
      </c>
      <c r="C968" t="s">
        <v>233</v>
      </c>
      <c r="D968" t="s">
        <v>35</v>
      </c>
      <c r="E968" t="s">
        <v>35</v>
      </c>
      <c r="F968" s="1">
        <v>100000</v>
      </c>
      <c r="G968" s="1">
        <v>550</v>
      </c>
      <c r="H968" s="1">
        <v>480</v>
      </c>
      <c r="I968" s="1">
        <v>70</v>
      </c>
      <c r="J968" s="2">
        <f>Resorts_World[[#This Row],[Rake]]/Resorts_World[[#This Row],[Buy In]]</f>
        <v>0.12727272727272726</v>
      </c>
      <c r="K968" s="3">
        <f t="shared" si="64"/>
        <v>208.33333333333334</v>
      </c>
      <c r="L968" s="4">
        <v>487</v>
      </c>
      <c r="M968" s="1">
        <f t="shared" si="65"/>
        <v>233760</v>
      </c>
      <c r="N968" s="1">
        <f>IF(Resorts_World[[#This Row],[Overlay]]="Yes",Resorts_World[[#This Row],[Guarantee]],Resorts_World[[#This Row],[Prize Pool Collected]])</f>
        <v>233760</v>
      </c>
      <c r="O968" s="1">
        <f t="shared" si="66"/>
        <v>34090</v>
      </c>
      <c r="P968" s="1">
        <f>IF(Resorts_World[[#This Row],[Overlay]]="Yes",Resorts_World[[#This Row],[Guarantee]]-Resorts_World[[#This Row],[Prize Pool Collected]],0)</f>
        <v>0</v>
      </c>
      <c r="Q968" t="str">
        <f t="shared" si="67"/>
        <v>No</v>
      </c>
    </row>
    <row r="969" spans="1:17" x14ac:dyDescent="0.25">
      <c r="A969" s="5">
        <v>45079</v>
      </c>
      <c r="B969" t="s">
        <v>209</v>
      </c>
      <c r="C969" t="s">
        <v>233</v>
      </c>
      <c r="D969" t="s">
        <v>20</v>
      </c>
      <c r="E969" t="s">
        <v>20</v>
      </c>
      <c r="F969" s="1">
        <v>100000</v>
      </c>
      <c r="G969" s="1">
        <v>550</v>
      </c>
      <c r="H969" s="1">
        <v>480</v>
      </c>
      <c r="I969" s="1">
        <v>70</v>
      </c>
      <c r="J969" s="2">
        <f>Resorts_World[[#This Row],[Rake]]/Resorts_World[[#This Row],[Buy In]]</f>
        <v>0.12727272727272726</v>
      </c>
      <c r="K969" s="3">
        <f t="shared" si="64"/>
        <v>208.33333333333334</v>
      </c>
      <c r="L969" s="4">
        <v>630</v>
      </c>
      <c r="M969" s="1">
        <f t="shared" si="65"/>
        <v>302400</v>
      </c>
      <c r="N969" s="1">
        <f>IF(Resorts_World[[#This Row],[Overlay]]="Yes",Resorts_World[[#This Row],[Guarantee]],Resorts_World[[#This Row],[Prize Pool Collected]])</f>
        <v>302400</v>
      </c>
      <c r="O969" s="1">
        <f t="shared" si="66"/>
        <v>44100</v>
      </c>
      <c r="P969" s="1">
        <f>IF(Resorts_World[[#This Row],[Overlay]]="Yes",Resorts_World[[#This Row],[Guarantee]]-Resorts_World[[#This Row],[Prize Pool Collected]],0)</f>
        <v>0</v>
      </c>
      <c r="Q969" t="str">
        <f t="shared" si="67"/>
        <v>No</v>
      </c>
    </row>
    <row r="970" spans="1:17" x14ac:dyDescent="0.25">
      <c r="A970" s="5">
        <v>45080</v>
      </c>
      <c r="B970" t="s">
        <v>209</v>
      </c>
      <c r="C970" t="s">
        <v>233</v>
      </c>
      <c r="D970" t="s">
        <v>20</v>
      </c>
      <c r="E970" t="s">
        <v>20</v>
      </c>
      <c r="F970" s="1">
        <v>100000</v>
      </c>
      <c r="G970" s="1">
        <v>550</v>
      </c>
      <c r="H970" s="1">
        <v>480</v>
      </c>
      <c r="I970" s="1">
        <v>70</v>
      </c>
      <c r="J970" s="2">
        <f>Resorts_World[[#This Row],[Rake]]/Resorts_World[[#This Row],[Buy In]]</f>
        <v>0.12727272727272726</v>
      </c>
      <c r="K970" s="3">
        <f t="shared" si="64"/>
        <v>208.33333333333334</v>
      </c>
      <c r="L970" s="4">
        <v>705</v>
      </c>
      <c r="M970" s="1">
        <f t="shared" si="65"/>
        <v>338400</v>
      </c>
      <c r="N970" s="1">
        <f>IF(Resorts_World[[#This Row],[Overlay]]="Yes",Resorts_World[[#This Row],[Guarantee]],Resorts_World[[#This Row],[Prize Pool Collected]])</f>
        <v>338400</v>
      </c>
      <c r="O970" s="1">
        <f t="shared" si="66"/>
        <v>49350</v>
      </c>
      <c r="P970" s="1">
        <f>IF(Resorts_World[[#This Row],[Overlay]]="Yes",Resorts_World[[#This Row],[Guarantee]]-Resorts_World[[#This Row],[Prize Pool Collected]],0)</f>
        <v>0</v>
      </c>
      <c r="Q970" t="str">
        <f t="shared" si="67"/>
        <v>No</v>
      </c>
    </row>
    <row r="971" spans="1:17" x14ac:dyDescent="0.25">
      <c r="A971" s="5">
        <v>45080</v>
      </c>
      <c r="B971" t="s">
        <v>209</v>
      </c>
      <c r="C971" t="s">
        <v>233</v>
      </c>
      <c r="D971" t="s">
        <v>177</v>
      </c>
      <c r="E971" t="s">
        <v>131</v>
      </c>
      <c r="F971" s="1">
        <v>50000</v>
      </c>
      <c r="G971" s="1">
        <v>550</v>
      </c>
      <c r="H971" s="1">
        <v>480</v>
      </c>
      <c r="I971" s="1">
        <v>70</v>
      </c>
      <c r="J971" s="2">
        <f>Resorts_World[[#This Row],[Rake]]/Resorts_World[[#This Row],[Buy In]]</f>
        <v>0.12727272727272726</v>
      </c>
      <c r="K971" s="3">
        <f t="shared" si="64"/>
        <v>104.16666666666667</v>
      </c>
      <c r="L971" s="4">
        <v>334</v>
      </c>
      <c r="M971" s="1">
        <f t="shared" si="65"/>
        <v>160320</v>
      </c>
      <c r="N971" s="1">
        <f>IF(Resorts_World[[#This Row],[Overlay]]="Yes",Resorts_World[[#This Row],[Guarantee]],Resorts_World[[#This Row],[Prize Pool Collected]])</f>
        <v>160320</v>
      </c>
      <c r="O971" s="1">
        <f t="shared" si="66"/>
        <v>23380</v>
      </c>
      <c r="P971" s="1">
        <f>IF(Resorts_World[[#This Row],[Overlay]]="Yes",Resorts_World[[#This Row],[Guarantee]]-Resorts_World[[#This Row],[Prize Pool Collected]],0)</f>
        <v>0</v>
      </c>
      <c r="Q971" t="str">
        <f t="shared" si="67"/>
        <v>No</v>
      </c>
    </row>
    <row r="972" spans="1:17" x14ac:dyDescent="0.25">
      <c r="A972" s="5">
        <v>45081</v>
      </c>
      <c r="B972" t="s">
        <v>209</v>
      </c>
      <c r="C972" t="s">
        <v>233</v>
      </c>
      <c r="D972" t="s">
        <v>20</v>
      </c>
      <c r="E972" t="s">
        <v>84</v>
      </c>
      <c r="F972" s="1">
        <v>1500000</v>
      </c>
      <c r="G972" s="1">
        <v>1100</v>
      </c>
      <c r="H972" s="1">
        <v>970</v>
      </c>
      <c r="I972" s="1">
        <v>130</v>
      </c>
      <c r="J972" s="2">
        <f>Resorts_World[[#This Row],[Rake]]/Resorts_World[[#This Row],[Buy In]]</f>
        <v>0.11818181818181818</v>
      </c>
      <c r="K972" s="3">
        <f t="shared" si="64"/>
        <v>1546.3917525773195</v>
      </c>
      <c r="L972" s="4">
        <v>3737</v>
      </c>
      <c r="M972" s="1">
        <f t="shared" si="65"/>
        <v>3624890</v>
      </c>
      <c r="N972" s="1">
        <f>IF(Resorts_World[[#This Row],[Overlay]]="Yes",Resorts_World[[#This Row],[Guarantee]],Resorts_World[[#This Row],[Prize Pool Collected]])</f>
        <v>3624890</v>
      </c>
      <c r="O972" s="1">
        <f t="shared" si="66"/>
        <v>485810</v>
      </c>
      <c r="P972" s="1">
        <f>IF(Resorts_World[[#This Row],[Overlay]]="Yes",Resorts_World[[#This Row],[Guarantee]]-Resorts_World[[#This Row],[Prize Pool Collected]],0)</f>
        <v>0</v>
      </c>
      <c r="Q972" t="str">
        <f t="shared" si="67"/>
        <v>No</v>
      </c>
    </row>
    <row r="973" spans="1:17" x14ac:dyDescent="0.25">
      <c r="A973" s="5">
        <v>45085</v>
      </c>
      <c r="B973" t="s">
        <v>209</v>
      </c>
      <c r="C973" t="s">
        <v>233</v>
      </c>
      <c r="D973" t="s">
        <v>83</v>
      </c>
      <c r="E973" t="s">
        <v>83</v>
      </c>
      <c r="F973" s="1">
        <v>200000</v>
      </c>
      <c r="G973" s="1">
        <v>3000</v>
      </c>
      <c r="H973" s="1">
        <v>2750</v>
      </c>
      <c r="I973" s="1">
        <v>250</v>
      </c>
      <c r="J973" s="2">
        <f>Resorts_World[[#This Row],[Rake]]/Resorts_World[[#This Row],[Buy In]]</f>
        <v>8.3333333333333329E-2</v>
      </c>
      <c r="K973" s="3">
        <f t="shared" si="64"/>
        <v>72.727272727272734</v>
      </c>
      <c r="L973" s="4">
        <v>319</v>
      </c>
      <c r="M973" s="1">
        <f t="shared" si="65"/>
        <v>877250</v>
      </c>
      <c r="N973" s="1">
        <f>IF(Resorts_World[[#This Row],[Overlay]]="Yes",Resorts_World[[#This Row],[Guarantee]],Resorts_World[[#This Row],[Prize Pool Collected]])</f>
        <v>877250</v>
      </c>
      <c r="O973" s="1">
        <f t="shared" si="66"/>
        <v>79750</v>
      </c>
      <c r="P973" s="1">
        <f>IF(Resorts_World[[#This Row],[Overlay]]="Yes",Resorts_World[[#This Row],[Guarantee]]-Resorts_World[[#This Row],[Prize Pool Collected]],0)</f>
        <v>0</v>
      </c>
      <c r="Q973" t="str">
        <f t="shared" si="67"/>
        <v>No</v>
      </c>
    </row>
    <row r="974" spans="1:17" x14ac:dyDescent="0.25">
      <c r="A974" s="5">
        <v>45086</v>
      </c>
      <c r="B974" t="s">
        <v>209</v>
      </c>
      <c r="C974" t="s">
        <v>233</v>
      </c>
      <c r="D974" t="s">
        <v>20</v>
      </c>
      <c r="E974" t="s">
        <v>20</v>
      </c>
      <c r="F974" s="1">
        <v>200000</v>
      </c>
      <c r="G974" s="1">
        <v>1100</v>
      </c>
      <c r="H974" s="1">
        <v>980</v>
      </c>
      <c r="I974" s="1">
        <v>120</v>
      </c>
      <c r="J974" s="2">
        <f>Resorts_World[[#This Row],[Rake]]/Resorts_World[[#This Row],[Buy In]]</f>
        <v>0.10909090909090909</v>
      </c>
      <c r="K974" s="3">
        <f t="shared" si="64"/>
        <v>204.08163265306123</v>
      </c>
      <c r="L974" s="4">
        <v>466</v>
      </c>
      <c r="M974" s="1">
        <f t="shared" si="65"/>
        <v>456680</v>
      </c>
      <c r="N974" s="1">
        <f>IF(Resorts_World[[#This Row],[Overlay]]="Yes",Resorts_World[[#This Row],[Guarantee]],Resorts_World[[#This Row],[Prize Pool Collected]])</f>
        <v>456680</v>
      </c>
      <c r="O974" s="1">
        <f t="shared" si="66"/>
        <v>55920</v>
      </c>
      <c r="P974" s="1">
        <f>IF(Resorts_World[[#This Row],[Overlay]]="Yes",Resorts_World[[#This Row],[Guarantee]]-Resorts_World[[#This Row],[Prize Pool Collected]],0)</f>
        <v>0</v>
      </c>
      <c r="Q974" t="str">
        <f t="shared" si="67"/>
        <v>No</v>
      </c>
    </row>
    <row r="975" spans="1:17" x14ac:dyDescent="0.25">
      <c r="A975" s="5">
        <v>45086</v>
      </c>
      <c r="B975" t="s">
        <v>209</v>
      </c>
      <c r="C975" t="s">
        <v>233</v>
      </c>
      <c r="D975" t="s">
        <v>234</v>
      </c>
      <c r="E975" t="s">
        <v>234</v>
      </c>
      <c r="F975" s="1">
        <v>100000</v>
      </c>
      <c r="G975" s="1">
        <v>1100</v>
      </c>
      <c r="H975" s="1">
        <v>980</v>
      </c>
      <c r="I975" s="1">
        <v>120</v>
      </c>
      <c r="J975" s="2">
        <f>Resorts_World[[#This Row],[Rake]]/Resorts_World[[#This Row],[Buy In]]</f>
        <v>0.10909090909090909</v>
      </c>
      <c r="K975" s="3">
        <f t="shared" si="64"/>
        <v>102.04081632653062</v>
      </c>
      <c r="L975" s="4">
        <v>358</v>
      </c>
      <c r="M975" s="1">
        <f t="shared" si="65"/>
        <v>350840</v>
      </c>
      <c r="N975" s="1">
        <f>IF(Resorts_World[[#This Row],[Overlay]]="Yes",Resorts_World[[#This Row],[Guarantee]],Resorts_World[[#This Row],[Prize Pool Collected]])</f>
        <v>350840</v>
      </c>
      <c r="O975" s="1">
        <f t="shared" si="66"/>
        <v>42960</v>
      </c>
      <c r="P975" s="1">
        <f>IF(Resorts_World[[#This Row],[Overlay]]="Yes",Resorts_World[[#This Row],[Guarantee]]-Resorts_World[[#This Row],[Prize Pool Collected]],0)</f>
        <v>0</v>
      </c>
      <c r="Q975" t="str">
        <f t="shared" si="67"/>
        <v>No</v>
      </c>
    </row>
    <row r="976" spans="1:17" x14ac:dyDescent="0.25">
      <c r="A976" s="5">
        <v>45087</v>
      </c>
      <c r="B976" t="s">
        <v>209</v>
      </c>
      <c r="C976" t="s">
        <v>233</v>
      </c>
      <c r="D976" t="s">
        <v>20</v>
      </c>
      <c r="E976" t="s">
        <v>20</v>
      </c>
      <c r="F976" s="1">
        <v>200000</v>
      </c>
      <c r="G976" s="1">
        <v>1100</v>
      </c>
      <c r="H976" s="1">
        <v>980</v>
      </c>
      <c r="I976" s="1">
        <v>120</v>
      </c>
      <c r="J976" s="2">
        <f>Resorts_World[[#This Row],[Rake]]/Resorts_World[[#This Row],[Buy In]]</f>
        <v>0.10909090909090909</v>
      </c>
      <c r="K976" s="3">
        <f t="shared" si="64"/>
        <v>204.08163265306123</v>
      </c>
      <c r="L976" s="4">
        <v>516</v>
      </c>
      <c r="M976" s="1">
        <f t="shared" si="65"/>
        <v>505680</v>
      </c>
      <c r="N976" s="1">
        <f>IF(Resorts_World[[#This Row],[Overlay]]="Yes",Resorts_World[[#This Row],[Guarantee]],Resorts_World[[#This Row],[Prize Pool Collected]])</f>
        <v>505680</v>
      </c>
      <c r="O976" s="1">
        <f t="shared" si="66"/>
        <v>61920</v>
      </c>
      <c r="P976" s="1">
        <f>IF(Resorts_World[[#This Row],[Overlay]]="Yes",Resorts_World[[#This Row],[Guarantee]]-Resorts_World[[#This Row],[Prize Pool Collected]],0)</f>
        <v>0</v>
      </c>
      <c r="Q976" t="str">
        <f t="shared" si="67"/>
        <v>No</v>
      </c>
    </row>
    <row r="977" spans="1:17" x14ac:dyDescent="0.25">
      <c r="A977" s="5">
        <v>45087</v>
      </c>
      <c r="B977" t="s">
        <v>209</v>
      </c>
      <c r="C977" t="s">
        <v>233</v>
      </c>
      <c r="D977" t="s">
        <v>88</v>
      </c>
      <c r="E977" t="s">
        <v>20</v>
      </c>
      <c r="F977" s="1">
        <v>100000</v>
      </c>
      <c r="G977" s="1">
        <v>1100</v>
      </c>
      <c r="H977" s="1">
        <v>980</v>
      </c>
      <c r="I977" s="1">
        <v>120</v>
      </c>
      <c r="J977" s="2">
        <f>Resorts_World[[#This Row],[Rake]]/Resorts_World[[#This Row],[Buy In]]</f>
        <v>0.10909090909090909</v>
      </c>
      <c r="K977" s="3">
        <f t="shared" si="64"/>
        <v>102.04081632653062</v>
      </c>
      <c r="L977" s="4">
        <v>217</v>
      </c>
      <c r="M977" s="1">
        <f t="shared" si="65"/>
        <v>212660</v>
      </c>
      <c r="N977" s="1">
        <f>IF(Resorts_World[[#This Row],[Overlay]]="Yes",Resorts_World[[#This Row],[Guarantee]],Resorts_World[[#This Row],[Prize Pool Collected]])</f>
        <v>212660</v>
      </c>
      <c r="O977" s="1">
        <f t="shared" si="66"/>
        <v>26040</v>
      </c>
      <c r="P977" s="1">
        <f>IF(Resorts_World[[#This Row],[Overlay]]="Yes",Resorts_World[[#This Row],[Guarantee]]-Resorts_World[[#This Row],[Prize Pool Collected]],0)</f>
        <v>0</v>
      </c>
      <c r="Q977" t="str">
        <f t="shared" si="67"/>
        <v>No</v>
      </c>
    </row>
    <row r="978" spans="1:17" x14ac:dyDescent="0.25">
      <c r="A978" s="5">
        <v>45088</v>
      </c>
      <c r="B978" t="s">
        <v>209</v>
      </c>
      <c r="C978" t="s">
        <v>233</v>
      </c>
      <c r="D978" t="s">
        <v>32</v>
      </c>
      <c r="E978" t="s">
        <v>32</v>
      </c>
      <c r="F978" s="1">
        <v>200000</v>
      </c>
      <c r="G978" s="1">
        <v>1100</v>
      </c>
      <c r="H978" s="1">
        <v>980</v>
      </c>
      <c r="I978" s="1">
        <v>120</v>
      </c>
      <c r="J978" s="2">
        <f>Resorts_World[[#This Row],[Rake]]/Resorts_World[[#This Row],[Buy In]]</f>
        <v>0.10909090909090909</v>
      </c>
      <c r="K978" s="3">
        <f t="shared" si="64"/>
        <v>204.08163265306123</v>
      </c>
      <c r="L978" s="4">
        <v>391</v>
      </c>
      <c r="M978" s="1">
        <f t="shared" si="65"/>
        <v>383180</v>
      </c>
      <c r="N978" s="1">
        <f>IF(Resorts_World[[#This Row],[Overlay]]="Yes",Resorts_World[[#This Row],[Guarantee]],Resorts_World[[#This Row],[Prize Pool Collected]])</f>
        <v>383180</v>
      </c>
      <c r="O978" s="1">
        <f t="shared" si="66"/>
        <v>46920</v>
      </c>
      <c r="P978" s="1">
        <f>IF(Resorts_World[[#This Row],[Overlay]]="Yes",Resorts_World[[#This Row],[Guarantee]]-Resorts_World[[#This Row],[Prize Pool Collected]],0)</f>
        <v>0</v>
      </c>
      <c r="Q978" t="str">
        <f t="shared" si="67"/>
        <v>No</v>
      </c>
    </row>
    <row r="979" spans="1:17" x14ac:dyDescent="0.25">
      <c r="A979" s="5">
        <v>45088</v>
      </c>
      <c r="B979" t="s">
        <v>209</v>
      </c>
      <c r="C979" t="s">
        <v>233</v>
      </c>
      <c r="D979" t="s">
        <v>88</v>
      </c>
      <c r="E979" t="s">
        <v>20</v>
      </c>
      <c r="F979" s="1">
        <v>100000</v>
      </c>
      <c r="G979" s="1">
        <v>1100</v>
      </c>
      <c r="H979" s="1">
        <v>980</v>
      </c>
      <c r="I979" s="1">
        <v>120</v>
      </c>
      <c r="J979" s="2">
        <f>Resorts_World[[#This Row],[Rake]]/Resorts_World[[#This Row],[Buy In]]</f>
        <v>0.10909090909090909</v>
      </c>
      <c r="K979" s="3">
        <f t="shared" si="64"/>
        <v>102.04081632653062</v>
      </c>
      <c r="L979" s="4">
        <v>182</v>
      </c>
      <c r="M979" s="1">
        <f t="shared" si="65"/>
        <v>178360</v>
      </c>
      <c r="N979" s="1">
        <f>IF(Resorts_World[[#This Row],[Overlay]]="Yes",Resorts_World[[#This Row],[Guarantee]],Resorts_World[[#This Row],[Prize Pool Collected]])</f>
        <v>178360</v>
      </c>
      <c r="O979" s="1">
        <f t="shared" si="66"/>
        <v>21840</v>
      </c>
      <c r="P979" s="1">
        <f>IF(Resorts_World[[#This Row],[Overlay]]="Yes",Resorts_World[[#This Row],[Guarantee]]-Resorts_World[[#This Row],[Prize Pool Collected]],0)</f>
        <v>0</v>
      </c>
      <c r="Q979" t="str">
        <f t="shared" si="67"/>
        <v>No</v>
      </c>
    </row>
    <row r="980" spans="1:17" x14ac:dyDescent="0.25">
      <c r="A980" s="5">
        <v>45089</v>
      </c>
      <c r="B980" t="s">
        <v>209</v>
      </c>
      <c r="C980" t="s">
        <v>233</v>
      </c>
      <c r="D980" t="s">
        <v>20</v>
      </c>
      <c r="E980" t="s">
        <v>84</v>
      </c>
      <c r="F980" s="1">
        <v>2000000</v>
      </c>
      <c r="G980" s="1">
        <v>1600</v>
      </c>
      <c r="H980" s="1">
        <v>1440</v>
      </c>
      <c r="I980" s="1">
        <v>160</v>
      </c>
      <c r="J980" s="2">
        <f>Resorts_World[[#This Row],[Rake]]/Resorts_World[[#This Row],[Buy In]]</f>
        <v>0.1</v>
      </c>
      <c r="K980" s="3">
        <f t="shared" si="64"/>
        <v>1388.8888888888889</v>
      </c>
      <c r="L980" s="4">
        <v>2168</v>
      </c>
      <c r="M980" s="1">
        <f t="shared" si="65"/>
        <v>3121920</v>
      </c>
      <c r="N980" s="1">
        <f>IF(Resorts_World[[#This Row],[Overlay]]="Yes",Resorts_World[[#This Row],[Guarantee]],Resorts_World[[#This Row],[Prize Pool Collected]])</f>
        <v>3121920</v>
      </c>
      <c r="O980" s="1">
        <f t="shared" si="66"/>
        <v>346880</v>
      </c>
      <c r="P980" s="1">
        <f>IF(Resorts_World[[#This Row],[Overlay]]="Yes",Resorts_World[[#This Row],[Guarantee]]-Resorts_World[[#This Row],[Prize Pool Collected]],0)</f>
        <v>0</v>
      </c>
      <c r="Q980" t="str">
        <f t="shared" si="67"/>
        <v>No</v>
      </c>
    </row>
    <row r="981" spans="1:17" x14ac:dyDescent="0.25">
      <c r="A981" s="5">
        <v>45092</v>
      </c>
      <c r="B981" t="s">
        <v>209</v>
      </c>
      <c r="C981" t="s">
        <v>233</v>
      </c>
      <c r="D981" t="s">
        <v>20</v>
      </c>
      <c r="E981" t="s">
        <v>20</v>
      </c>
      <c r="F981" s="1">
        <v>100000</v>
      </c>
      <c r="G981" s="1">
        <v>550</v>
      </c>
      <c r="H981" s="1">
        <v>480</v>
      </c>
      <c r="I981" s="1">
        <v>70</v>
      </c>
      <c r="J981" s="2">
        <f>Resorts_World[[#This Row],[Rake]]/Resorts_World[[#This Row],[Buy In]]</f>
        <v>0.12727272727272726</v>
      </c>
      <c r="K981" s="3">
        <f t="shared" si="64"/>
        <v>208.33333333333334</v>
      </c>
      <c r="L981" s="4">
        <v>661</v>
      </c>
      <c r="M981" s="1">
        <f t="shared" si="65"/>
        <v>317280</v>
      </c>
      <c r="N981" s="1">
        <f>IF(Resorts_World[[#This Row],[Overlay]]="Yes",Resorts_World[[#This Row],[Guarantee]],Resorts_World[[#This Row],[Prize Pool Collected]])</f>
        <v>317280</v>
      </c>
      <c r="O981" s="1">
        <f t="shared" si="66"/>
        <v>46270</v>
      </c>
      <c r="P981" s="1">
        <f>IF(Resorts_World[[#This Row],[Overlay]]="Yes",Resorts_World[[#This Row],[Guarantee]]-Resorts_World[[#This Row],[Prize Pool Collected]],0)</f>
        <v>0</v>
      </c>
      <c r="Q981" t="str">
        <f t="shared" si="67"/>
        <v>No</v>
      </c>
    </row>
    <row r="982" spans="1:17" x14ac:dyDescent="0.25">
      <c r="A982" s="5">
        <v>45093</v>
      </c>
      <c r="B982" t="s">
        <v>209</v>
      </c>
      <c r="C982" t="s">
        <v>233</v>
      </c>
      <c r="D982" t="s">
        <v>20</v>
      </c>
      <c r="E982" t="s">
        <v>20</v>
      </c>
      <c r="F982" s="1">
        <v>200000</v>
      </c>
      <c r="G982" s="1">
        <v>1100</v>
      </c>
      <c r="H982" s="1">
        <v>980</v>
      </c>
      <c r="I982" s="1">
        <v>120</v>
      </c>
      <c r="J982" s="2">
        <f>Resorts_World[[#This Row],[Rake]]/Resorts_World[[#This Row],[Buy In]]</f>
        <v>0.10909090909090909</v>
      </c>
      <c r="K982" s="3">
        <f t="shared" si="64"/>
        <v>204.08163265306123</v>
      </c>
      <c r="L982" s="4">
        <v>389</v>
      </c>
      <c r="M982" s="1">
        <f t="shared" si="65"/>
        <v>381220</v>
      </c>
      <c r="N982" s="1">
        <f>IF(Resorts_World[[#This Row],[Overlay]]="Yes",Resorts_World[[#This Row],[Guarantee]],Resorts_World[[#This Row],[Prize Pool Collected]])</f>
        <v>381220</v>
      </c>
      <c r="O982" s="1">
        <f t="shared" si="66"/>
        <v>46680</v>
      </c>
      <c r="P982" s="1">
        <f>IF(Resorts_World[[#This Row],[Overlay]]="Yes",Resorts_World[[#This Row],[Guarantee]]-Resorts_World[[#This Row],[Prize Pool Collected]],0)</f>
        <v>0</v>
      </c>
      <c r="Q982" t="str">
        <f t="shared" si="67"/>
        <v>No</v>
      </c>
    </row>
    <row r="983" spans="1:17" x14ac:dyDescent="0.25">
      <c r="A983" s="5">
        <v>45093</v>
      </c>
      <c r="B983" t="s">
        <v>209</v>
      </c>
      <c r="C983" t="s">
        <v>233</v>
      </c>
      <c r="D983" t="s">
        <v>88</v>
      </c>
      <c r="E983" t="s">
        <v>20</v>
      </c>
      <c r="F983" s="1">
        <v>100000</v>
      </c>
      <c r="G983" s="1">
        <v>1100</v>
      </c>
      <c r="H983" s="1">
        <v>980</v>
      </c>
      <c r="I983" s="1">
        <v>120</v>
      </c>
      <c r="J983" s="2">
        <f>Resorts_World[[#This Row],[Rake]]/Resorts_World[[#This Row],[Buy In]]</f>
        <v>0.10909090909090909</v>
      </c>
      <c r="K983" s="3">
        <f t="shared" si="64"/>
        <v>102.04081632653062</v>
      </c>
      <c r="L983" s="4">
        <v>180</v>
      </c>
      <c r="M983" s="1">
        <f t="shared" si="65"/>
        <v>176400</v>
      </c>
      <c r="N983" s="1">
        <f>IF(Resorts_World[[#This Row],[Overlay]]="Yes",Resorts_World[[#This Row],[Guarantee]],Resorts_World[[#This Row],[Prize Pool Collected]])</f>
        <v>176400</v>
      </c>
      <c r="O983" s="1">
        <f t="shared" si="66"/>
        <v>21600</v>
      </c>
      <c r="P983" s="1">
        <f>IF(Resorts_World[[#This Row],[Overlay]]="Yes",Resorts_World[[#This Row],[Guarantee]]-Resorts_World[[#This Row],[Prize Pool Collected]],0)</f>
        <v>0</v>
      </c>
      <c r="Q983" t="str">
        <f t="shared" si="67"/>
        <v>No</v>
      </c>
    </row>
    <row r="984" spans="1:17" x14ac:dyDescent="0.25">
      <c r="A984" s="5">
        <v>45094</v>
      </c>
      <c r="B984" t="s">
        <v>209</v>
      </c>
      <c r="C984" t="s">
        <v>233</v>
      </c>
      <c r="D984" t="s">
        <v>20</v>
      </c>
      <c r="E984" t="s">
        <v>20</v>
      </c>
      <c r="F984" s="1">
        <v>200000</v>
      </c>
      <c r="G984" s="1">
        <v>1100</v>
      </c>
      <c r="H984" s="1">
        <v>980</v>
      </c>
      <c r="I984" s="1">
        <v>120</v>
      </c>
      <c r="J984" s="2">
        <f>Resorts_World[[#This Row],[Rake]]/Resorts_World[[#This Row],[Buy In]]</f>
        <v>0.10909090909090909</v>
      </c>
      <c r="K984" s="3">
        <f t="shared" si="64"/>
        <v>204.08163265306123</v>
      </c>
      <c r="L984" s="4">
        <v>357</v>
      </c>
      <c r="M984" s="1">
        <f t="shared" si="65"/>
        <v>349860</v>
      </c>
      <c r="N984" s="1">
        <f>IF(Resorts_World[[#This Row],[Overlay]]="Yes",Resorts_World[[#This Row],[Guarantee]],Resorts_World[[#This Row],[Prize Pool Collected]])</f>
        <v>349860</v>
      </c>
      <c r="O984" s="1">
        <f t="shared" si="66"/>
        <v>42840</v>
      </c>
      <c r="P984" s="1">
        <f>IF(Resorts_World[[#This Row],[Overlay]]="Yes",Resorts_World[[#This Row],[Guarantee]]-Resorts_World[[#This Row],[Prize Pool Collected]],0)</f>
        <v>0</v>
      </c>
      <c r="Q984" t="str">
        <f t="shared" si="67"/>
        <v>No</v>
      </c>
    </row>
    <row r="985" spans="1:17" x14ac:dyDescent="0.25">
      <c r="A985" s="5">
        <v>45094</v>
      </c>
      <c r="B985" t="s">
        <v>209</v>
      </c>
      <c r="C985" t="s">
        <v>233</v>
      </c>
      <c r="D985" t="s">
        <v>88</v>
      </c>
      <c r="E985" t="s">
        <v>20</v>
      </c>
      <c r="F985" s="1">
        <v>100000</v>
      </c>
      <c r="G985" s="1">
        <v>1100</v>
      </c>
      <c r="H985" s="1">
        <v>980</v>
      </c>
      <c r="I985" s="1">
        <v>120</v>
      </c>
      <c r="J985" s="2">
        <f>Resorts_World[[#This Row],[Rake]]/Resorts_World[[#This Row],[Buy In]]</f>
        <v>0.10909090909090909</v>
      </c>
      <c r="K985" s="3">
        <f t="shared" si="64"/>
        <v>102.04081632653062</v>
      </c>
      <c r="L985" s="4">
        <v>189</v>
      </c>
      <c r="M985" s="1">
        <f t="shared" si="65"/>
        <v>185220</v>
      </c>
      <c r="N985" s="1">
        <f>IF(Resorts_World[[#This Row],[Overlay]]="Yes",Resorts_World[[#This Row],[Guarantee]],Resorts_World[[#This Row],[Prize Pool Collected]])</f>
        <v>185220</v>
      </c>
      <c r="O985" s="1">
        <f t="shared" si="66"/>
        <v>22680</v>
      </c>
      <c r="P985" s="1">
        <f>IF(Resorts_World[[#This Row],[Overlay]]="Yes",Resorts_World[[#This Row],[Guarantee]]-Resorts_World[[#This Row],[Prize Pool Collected]],0)</f>
        <v>0</v>
      </c>
      <c r="Q985" t="str">
        <f t="shared" si="67"/>
        <v>No</v>
      </c>
    </row>
    <row r="986" spans="1:17" x14ac:dyDescent="0.25">
      <c r="A986" s="5">
        <v>45095</v>
      </c>
      <c r="B986" t="s">
        <v>209</v>
      </c>
      <c r="C986" t="s">
        <v>233</v>
      </c>
      <c r="D986" t="s">
        <v>35</v>
      </c>
      <c r="E986" t="s">
        <v>235</v>
      </c>
      <c r="F986" s="1">
        <v>250000</v>
      </c>
      <c r="G986" s="1">
        <v>1100</v>
      </c>
      <c r="H986" s="1">
        <v>970</v>
      </c>
      <c r="I986" s="1">
        <v>130</v>
      </c>
      <c r="J986" s="2">
        <f>Resorts_World[[#This Row],[Rake]]/Resorts_World[[#This Row],[Buy In]]</f>
        <v>0.11818181818181818</v>
      </c>
      <c r="K986" s="3">
        <f t="shared" si="64"/>
        <v>257.73195876288662</v>
      </c>
      <c r="L986" s="4">
        <v>705</v>
      </c>
      <c r="M986" s="1">
        <f t="shared" si="65"/>
        <v>683850</v>
      </c>
      <c r="N986" s="1">
        <f>IF(Resorts_World[[#This Row],[Overlay]]="Yes",Resorts_World[[#This Row],[Guarantee]],Resorts_World[[#This Row],[Prize Pool Collected]])</f>
        <v>683850</v>
      </c>
      <c r="O986" s="1">
        <f t="shared" si="66"/>
        <v>91650</v>
      </c>
      <c r="P986" s="1">
        <f>IF(Resorts_World[[#This Row],[Overlay]]="Yes",Resorts_World[[#This Row],[Guarantee]]-Resorts_World[[#This Row],[Prize Pool Collected]],0)</f>
        <v>0</v>
      </c>
      <c r="Q986" t="str">
        <f t="shared" si="67"/>
        <v>No</v>
      </c>
    </row>
    <row r="987" spans="1:17" x14ac:dyDescent="0.25">
      <c r="A987" s="5">
        <v>45096</v>
      </c>
      <c r="B987" t="s">
        <v>209</v>
      </c>
      <c r="C987" t="s">
        <v>233</v>
      </c>
      <c r="D987" t="s">
        <v>36</v>
      </c>
      <c r="E987" t="s">
        <v>86</v>
      </c>
      <c r="F987" s="1">
        <v>2500000</v>
      </c>
      <c r="G987" s="1">
        <v>2200</v>
      </c>
      <c r="H987" s="1">
        <v>2000</v>
      </c>
      <c r="I987" s="1">
        <v>200</v>
      </c>
      <c r="J987" s="2">
        <f>Resorts_World[[#This Row],[Rake]]/Resorts_World[[#This Row],[Buy In]]</f>
        <v>9.0909090909090912E-2</v>
      </c>
      <c r="K987" s="3">
        <f t="shared" si="64"/>
        <v>1250</v>
      </c>
      <c r="L987" s="4">
        <v>3006</v>
      </c>
      <c r="M987" s="1">
        <f t="shared" si="65"/>
        <v>6012000</v>
      </c>
      <c r="N987" s="1">
        <f>IF(Resorts_World[[#This Row],[Overlay]]="Yes",Resorts_World[[#This Row],[Guarantee]],Resorts_World[[#This Row],[Prize Pool Collected]])</f>
        <v>6012000</v>
      </c>
      <c r="O987" s="1">
        <f t="shared" si="66"/>
        <v>601200</v>
      </c>
      <c r="P987" s="1">
        <f>IF(Resorts_World[[#This Row],[Overlay]]="Yes",Resorts_World[[#This Row],[Guarantee]]-Resorts_World[[#This Row],[Prize Pool Collected]],0)</f>
        <v>0</v>
      </c>
      <c r="Q987" t="str">
        <f t="shared" si="67"/>
        <v>No</v>
      </c>
    </row>
    <row r="988" spans="1:17" x14ac:dyDescent="0.25">
      <c r="A988" s="5">
        <v>45096</v>
      </c>
      <c r="B988" t="s">
        <v>209</v>
      </c>
      <c r="C988" t="s">
        <v>233</v>
      </c>
      <c r="D988" t="s">
        <v>236</v>
      </c>
      <c r="E988" t="s">
        <v>35</v>
      </c>
      <c r="F988" s="1">
        <v>250000</v>
      </c>
      <c r="G988" s="1">
        <v>5000</v>
      </c>
      <c r="H988" s="1">
        <v>4700</v>
      </c>
      <c r="I988" s="1">
        <v>300</v>
      </c>
      <c r="J988" s="2">
        <f>Resorts_World[[#This Row],[Rake]]/Resorts_World[[#This Row],[Buy In]]</f>
        <v>0.06</v>
      </c>
      <c r="K988" s="3">
        <f t="shared" si="64"/>
        <v>53.191489361702125</v>
      </c>
      <c r="L988" s="4">
        <v>155</v>
      </c>
      <c r="M988" s="1">
        <f t="shared" si="65"/>
        <v>728500</v>
      </c>
      <c r="N988" s="1">
        <f>IF(Resorts_World[[#This Row],[Overlay]]="Yes",Resorts_World[[#This Row],[Guarantee]],Resorts_World[[#This Row],[Prize Pool Collected]])</f>
        <v>728500</v>
      </c>
      <c r="O988" s="1">
        <f t="shared" si="66"/>
        <v>46500</v>
      </c>
      <c r="P988" s="1">
        <f>IF(Resorts_World[[#This Row],[Overlay]]="Yes",Resorts_World[[#This Row],[Guarantee]]-Resorts_World[[#This Row],[Prize Pool Collected]],0)</f>
        <v>0</v>
      </c>
      <c r="Q988" t="str">
        <f t="shared" si="67"/>
        <v>No</v>
      </c>
    </row>
    <row r="989" spans="1:17" x14ac:dyDescent="0.25">
      <c r="A989" s="5">
        <v>45100</v>
      </c>
      <c r="B989" t="s">
        <v>209</v>
      </c>
      <c r="C989" t="s">
        <v>233</v>
      </c>
      <c r="D989" t="s">
        <v>221</v>
      </c>
      <c r="E989" t="s">
        <v>221</v>
      </c>
      <c r="F989" s="1">
        <v>200000</v>
      </c>
      <c r="G989" s="1">
        <v>3000</v>
      </c>
      <c r="H989" s="1">
        <v>2750</v>
      </c>
      <c r="I989" s="1">
        <v>250</v>
      </c>
      <c r="J989" s="2">
        <f>Resorts_World[[#This Row],[Rake]]/Resorts_World[[#This Row],[Buy In]]</f>
        <v>8.3333333333333329E-2</v>
      </c>
      <c r="K989" s="3">
        <f t="shared" si="64"/>
        <v>72.727272727272734</v>
      </c>
      <c r="L989" s="4">
        <v>452</v>
      </c>
      <c r="M989" s="1">
        <f t="shared" si="65"/>
        <v>1243000</v>
      </c>
      <c r="N989" s="1">
        <f>IF(Resorts_World[[#This Row],[Overlay]]="Yes",Resorts_World[[#This Row],[Guarantee]],Resorts_World[[#This Row],[Prize Pool Collected]])</f>
        <v>1243000</v>
      </c>
      <c r="O989" s="1">
        <f t="shared" si="66"/>
        <v>113000</v>
      </c>
      <c r="P989" s="1">
        <f>IF(Resorts_World[[#This Row],[Overlay]]="Yes",Resorts_World[[#This Row],[Guarantee]]-Resorts_World[[#This Row],[Prize Pool Collected]],0)</f>
        <v>0</v>
      </c>
      <c r="Q989" t="str">
        <f t="shared" si="67"/>
        <v>No</v>
      </c>
    </row>
    <row r="990" spans="1:17" x14ac:dyDescent="0.25">
      <c r="A990" s="5">
        <v>45101</v>
      </c>
      <c r="B990" t="s">
        <v>209</v>
      </c>
      <c r="C990" t="s">
        <v>233</v>
      </c>
      <c r="D990" t="s">
        <v>20</v>
      </c>
      <c r="E990" t="s">
        <v>20</v>
      </c>
      <c r="F990" s="1">
        <v>200000</v>
      </c>
      <c r="G990" s="1">
        <v>1100</v>
      </c>
      <c r="H990" s="1">
        <v>980</v>
      </c>
      <c r="I990" s="1">
        <v>120</v>
      </c>
      <c r="J990" s="2">
        <f>Resorts_World[[#This Row],[Rake]]/Resorts_World[[#This Row],[Buy In]]</f>
        <v>0.10909090909090909</v>
      </c>
      <c r="K990" s="3">
        <f t="shared" si="64"/>
        <v>204.08163265306123</v>
      </c>
      <c r="L990" s="4">
        <v>652</v>
      </c>
      <c r="M990" s="1">
        <f t="shared" si="65"/>
        <v>638960</v>
      </c>
      <c r="N990" s="1">
        <f>IF(Resorts_World[[#This Row],[Overlay]]="Yes",Resorts_World[[#This Row],[Guarantee]],Resorts_World[[#This Row],[Prize Pool Collected]])</f>
        <v>638960</v>
      </c>
      <c r="O990" s="1">
        <f t="shared" si="66"/>
        <v>78240</v>
      </c>
      <c r="P990" s="1">
        <f>IF(Resorts_World[[#This Row],[Overlay]]="Yes",Resorts_World[[#This Row],[Guarantee]]-Resorts_World[[#This Row],[Prize Pool Collected]],0)</f>
        <v>0</v>
      </c>
      <c r="Q990" t="str">
        <f t="shared" si="67"/>
        <v>No</v>
      </c>
    </row>
    <row r="991" spans="1:17" x14ac:dyDescent="0.25">
      <c r="A991" s="5">
        <v>45101</v>
      </c>
      <c r="B991" t="s">
        <v>209</v>
      </c>
      <c r="C991" t="s">
        <v>233</v>
      </c>
      <c r="D991" t="s">
        <v>88</v>
      </c>
      <c r="E991" t="s">
        <v>20</v>
      </c>
      <c r="F991" s="1">
        <v>100000</v>
      </c>
      <c r="G991" s="1">
        <v>1100</v>
      </c>
      <c r="H991" s="1">
        <v>980</v>
      </c>
      <c r="I991" s="1">
        <v>120</v>
      </c>
      <c r="J991" s="2">
        <f>Resorts_World[[#This Row],[Rake]]/Resorts_World[[#This Row],[Buy In]]</f>
        <v>0.10909090909090909</v>
      </c>
      <c r="K991" s="3">
        <f t="shared" si="64"/>
        <v>102.04081632653062</v>
      </c>
      <c r="L991" s="4">
        <v>245</v>
      </c>
      <c r="M991" s="1">
        <f t="shared" si="65"/>
        <v>240100</v>
      </c>
      <c r="N991" s="1">
        <f>IF(Resorts_World[[#This Row],[Overlay]]="Yes",Resorts_World[[#This Row],[Guarantee]],Resorts_World[[#This Row],[Prize Pool Collected]])</f>
        <v>240100</v>
      </c>
      <c r="O991" s="1">
        <f t="shared" si="66"/>
        <v>29400</v>
      </c>
      <c r="P991" s="1">
        <f>IF(Resorts_World[[#This Row],[Overlay]]="Yes",Resorts_World[[#This Row],[Guarantee]]-Resorts_World[[#This Row],[Prize Pool Collected]],0)</f>
        <v>0</v>
      </c>
      <c r="Q991" t="str">
        <f t="shared" si="67"/>
        <v>No</v>
      </c>
    </row>
    <row r="992" spans="1:17" x14ac:dyDescent="0.25">
      <c r="A992" s="5">
        <v>45102</v>
      </c>
      <c r="B992" t="s">
        <v>209</v>
      </c>
      <c r="C992" t="s">
        <v>233</v>
      </c>
      <c r="D992" t="s">
        <v>20</v>
      </c>
      <c r="E992" t="s">
        <v>84</v>
      </c>
      <c r="F992" s="1">
        <v>1000000</v>
      </c>
      <c r="G992" s="1">
        <v>1600</v>
      </c>
      <c r="H992" s="1">
        <v>1440</v>
      </c>
      <c r="I992" s="1">
        <v>160</v>
      </c>
      <c r="J992" s="2">
        <f>Resorts_World[[#This Row],[Rake]]/Resorts_World[[#This Row],[Buy In]]</f>
        <v>0.1</v>
      </c>
      <c r="K992" s="3">
        <f t="shared" si="64"/>
        <v>694.44444444444446</v>
      </c>
      <c r="L992" s="4">
        <v>1637</v>
      </c>
      <c r="M992" s="1">
        <f t="shared" si="65"/>
        <v>2357280</v>
      </c>
      <c r="N992" s="1">
        <f>IF(Resorts_World[[#This Row],[Overlay]]="Yes",Resorts_World[[#This Row],[Guarantee]],Resorts_World[[#This Row],[Prize Pool Collected]])</f>
        <v>2357280</v>
      </c>
      <c r="O992" s="1">
        <f t="shared" si="66"/>
        <v>261920</v>
      </c>
      <c r="P992" s="1">
        <f>IF(Resorts_World[[#This Row],[Overlay]]="Yes",Resorts_World[[#This Row],[Guarantee]]-Resorts_World[[#This Row],[Prize Pool Collected]],0)</f>
        <v>0</v>
      </c>
      <c r="Q992" t="str">
        <f t="shared" si="67"/>
        <v>No</v>
      </c>
    </row>
    <row r="993" spans="1:17" x14ac:dyDescent="0.25">
      <c r="A993" s="5">
        <v>45104</v>
      </c>
      <c r="B993" t="s">
        <v>209</v>
      </c>
      <c r="C993" t="s">
        <v>233</v>
      </c>
      <c r="D993" t="s">
        <v>20</v>
      </c>
      <c r="E993" t="s">
        <v>84</v>
      </c>
      <c r="F993" s="1">
        <v>4000000</v>
      </c>
      <c r="G993" s="1">
        <v>3500</v>
      </c>
      <c r="H993" s="1">
        <v>3185</v>
      </c>
      <c r="I993" s="1">
        <v>315</v>
      </c>
      <c r="J993" s="2">
        <f>Resorts_World[[#This Row],[Rake]]/Resorts_World[[#This Row],[Buy In]]</f>
        <v>0.09</v>
      </c>
      <c r="K993" s="3">
        <f t="shared" si="64"/>
        <v>1255.8869701726844</v>
      </c>
      <c r="L993" s="4">
        <v>2231</v>
      </c>
      <c r="M993" s="1">
        <f t="shared" si="65"/>
        <v>7105735</v>
      </c>
      <c r="N993" s="1">
        <f>IF(Resorts_World[[#This Row],[Overlay]]="Yes",Resorts_World[[#This Row],[Guarantee]],Resorts_World[[#This Row],[Prize Pool Collected]])</f>
        <v>7105735</v>
      </c>
      <c r="O993" s="1">
        <f t="shared" si="66"/>
        <v>702765</v>
      </c>
      <c r="P993" s="1">
        <f>IF(Resorts_World[[#This Row],[Overlay]]="Yes",Resorts_World[[#This Row],[Guarantee]]-Resorts_World[[#This Row],[Prize Pool Collected]],0)</f>
        <v>0</v>
      </c>
      <c r="Q993" t="str">
        <f t="shared" si="67"/>
        <v>No</v>
      </c>
    </row>
    <row r="994" spans="1:17" x14ac:dyDescent="0.25">
      <c r="A994" s="5">
        <v>45108</v>
      </c>
      <c r="B994" t="s">
        <v>209</v>
      </c>
      <c r="C994" t="s">
        <v>233</v>
      </c>
      <c r="D994" t="s">
        <v>20</v>
      </c>
      <c r="E994" t="s">
        <v>20</v>
      </c>
      <c r="F994" s="1">
        <v>200000</v>
      </c>
      <c r="G994" s="1">
        <v>1100</v>
      </c>
      <c r="H994" s="1">
        <v>980</v>
      </c>
      <c r="I994" s="1">
        <v>120</v>
      </c>
      <c r="J994" s="2">
        <f>Resorts_World[[#This Row],[Rake]]/Resorts_World[[#This Row],[Buy In]]</f>
        <v>0.10909090909090909</v>
      </c>
      <c r="K994" s="3">
        <f t="shared" si="64"/>
        <v>204.08163265306123</v>
      </c>
      <c r="L994" s="4">
        <v>727</v>
      </c>
      <c r="M994" s="1">
        <f t="shared" si="65"/>
        <v>712460</v>
      </c>
      <c r="N994" s="1">
        <f>IF(Resorts_World[[#This Row],[Overlay]]="Yes",Resorts_World[[#This Row],[Guarantee]],Resorts_World[[#This Row],[Prize Pool Collected]])</f>
        <v>712460</v>
      </c>
      <c r="O994" s="1">
        <f t="shared" si="66"/>
        <v>87240</v>
      </c>
      <c r="P994" s="1">
        <f>IF(Resorts_World[[#This Row],[Overlay]]="Yes",Resorts_World[[#This Row],[Guarantee]]-Resorts_World[[#This Row],[Prize Pool Collected]],0)</f>
        <v>0</v>
      </c>
      <c r="Q994" t="str">
        <f t="shared" si="67"/>
        <v>No</v>
      </c>
    </row>
    <row r="995" spans="1:17" x14ac:dyDescent="0.25">
      <c r="A995" s="5">
        <v>45108</v>
      </c>
      <c r="B995" t="s">
        <v>209</v>
      </c>
      <c r="C995" t="s">
        <v>233</v>
      </c>
      <c r="D995" t="s">
        <v>88</v>
      </c>
      <c r="E995" t="s">
        <v>20</v>
      </c>
      <c r="F995" s="1">
        <v>100000</v>
      </c>
      <c r="G995" s="1">
        <v>1100</v>
      </c>
      <c r="H995" s="1">
        <v>980</v>
      </c>
      <c r="I995" s="1">
        <v>120</v>
      </c>
      <c r="J995" s="2">
        <f>Resorts_World[[#This Row],[Rake]]/Resorts_World[[#This Row],[Buy In]]</f>
        <v>0.10909090909090909</v>
      </c>
      <c r="K995" s="3">
        <f t="shared" si="64"/>
        <v>102.04081632653062</v>
      </c>
      <c r="L995" s="4">
        <v>358</v>
      </c>
      <c r="M995" s="1">
        <f t="shared" si="65"/>
        <v>350840</v>
      </c>
      <c r="N995" s="1">
        <f>IF(Resorts_World[[#This Row],[Overlay]]="Yes",Resorts_World[[#This Row],[Guarantee]],Resorts_World[[#This Row],[Prize Pool Collected]])</f>
        <v>350840</v>
      </c>
      <c r="O995" s="1">
        <f t="shared" si="66"/>
        <v>42960</v>
      </c>
      <c r="P995" s="1">
        <f>IF(Resorts_World[[#This Row],[Overlay]]="Yes",Resorts_World[[#This Row],[Guarantee]]-Resorts_World[[#This Row],[Prize Pool Collected]],0)</f>
        <v>0</v>
      </c>
      <c r="Q995" t="str">
        <f t="shared" si="67"/>
        <v>No</v>
      </c>
    </row>
    <row r="996" spans="1:17" x14ac:dyDescent="0.25">
      <c r="A996" s="5">
        <v>45109</v>
      </c>
      <c r="B996" t="s">
        <v>209</v>
      </c>
      <c r="C996" t="s">
        <v>233</v>
      </c>
      <c r="D996" t="s">
        <v>20</v>
      </c>
      <c r="E996" t="s">
        <v>20</v>
      </c>
      <c r="F996" s="1">
        <v>200000</v>
      </c>
      <c r="G996" s="1">
        <v>1100</v>
      </c>
      <c r="H996" s="1">
        <v>980</v>
      </c>
      <c r="I996" s="1">
        <v>120</v>
      </c>
      <c r="J996" s="2">
        <f>Resorts_World[[#This Row],[Rake]]/Resorts_World[[#This Row],[Buy In]]</f>
        <v>0.10909090909090909</v>
      </c>
      <c r="K996" s="3">
        <f t="shared" si="64"/>
        <v>204.08163265306123</v>
      </c>
      <c r="L996" s="4">
        <v>726</v>
      </c>
      <c r="M996" s="1">
        <f t="shared" si="65"/>
        <v>711480</v>
      </c>
      <c r="N996" s="1">
        <f>IF(Resorts_World[[#This Row],[Overlay]]="Yes",Resorts_World[[#This Row],[Guarantee]],Resorts_World[[#This Row],[Prize Pool Collected]])</f>
        <v>711480</v>
      </c>
      <c r="O996" s="1">
        <f t="shared" si="66"/>
        <v>87120</v>
      </c>
      <c r="P996" s="1">
        <f>IF(Resorts_World[[#This Row],[Overlay]]="Yes",Resorts_World[[#This Row],[Guarantee]]-Resorts_World[[#This Row],[Prize Pool Collected]],0)</f>
        <v>0</v>
      </c>
      <c r="Q996" t="str">
        <f t="shared" si="67"/>
        <v>No</v>
      </c>
    </row>
    <row r="997" spans="1:17" x14ac:dyDescent="0.25">
      <c r="A997" s="5">
        <v>45109</v>
      </c>
      <c r="B997" t="s">
        <v>209</v>
      </c>
      <c r="C997" t="s">
        <v>233</v>
      </c>
      <c r="D997" t="s">
        <v>88</v>
      </c>
      <c r="E997" t="s">
        <v>20</v>
      </c>
      <c r="F997" s="1">
        <v>100000</v>
      </c>
      <c r="G997" s="1">
        <v>1100</v>
      </c>
      <c r="H997" s="1">
        <v>980</v>
      </c>
      <c r="I997" s="1">
        <v>120</v>
      </c>
      <c r="J997" s="2">
        <f>Resorts_World[[#This Row],[Rake]]/Resorts_World[[#This Row],[Buy In]]</f>
        <v>0.10909090909090909</v>
      </c>
      <c r="K997" s="3">
        <f t="shared" si="64"/>
        <v>102.04081632653062</v>
      </c>
      <c r="L997" s="4">
        <v>488</v>
      </c>
      <c r="M997" s="1">
        <f t="shared" si="65"/>
        <v>478240</v>
      </c>
      <c r="N997" s="1">
        <f>IF(Resorts_World[[#This Row],[Overlay]]="Yes",Resorts_World[[#This Row],[Guarantee]],Resorts_World[[#This Row],[Prize Pool Collected]])</f>
        <v>478240</v>
      </c>
      <c r="O997" s="1">
        <f t="shared" si="66"/>
        <v>58560</v>
      </c>
      <c r="P997" s="1">
        <f>IF(Resorts_World[[#This Row],[Overlay]]="Yes",Resorts_World[[#This Row],[Guarantee]]-Resorts_World[[#This Row],[Prize Pool Collected]],0)</f>
        <v>0</v>
      </c>
      <c r="Q997" t="str">
        <f t="shared" si="67"/>
        <v>No</v>
      </c>
    </row>
    <row r="998" spans="1:17" x14ac:dyDescent="0.25">
      <c r="A998" s="5">
        <v>45110</v>
      </c>
      <c r="B998" t="s">
        <v>209</v>
      </c>
      <c r="C998" t="s">
        <v>233</v>
      </c>
      <c r="D998" t="s">
        <v>26</v>
      </c>
      <c r="E998" t="s">
        <v>26</v>
      </c>
      <c r="F998" s="1">
        <v>50000</v>
      </c>
      <c r="G998" s="1">
        <v>550</v>
      </c>
      <c r="H998" s="1">
        <v>480</v>
      </c>
      <c r="I998" s="1">
        <v>70</v>
      </c>
      <c r="J998" s="2">
        <f>Resorts_World[[#This Row],[Rake]]/Resorts_World[[#This Row],[Buy In]]</f>
        <v>0.12727272727272726</v>
      </c>
      <c r="K998" s="3">
        <f t="shared" si="64"/>
        <v>104.16666666666667</v>
      </c>
      <c r="L998" s="4">
        <v>373</v>
      </c>
      <c r="M998" s="1">
        <f t="shared" si="65"/>
        <v>179040</v>
      </c>
      <c r="N998" s="1">
        <f>IF(Resorts_World[[#This Row],[Overlay]]="Yes",Resorts_World[[#This Row],[Guarantee]],Resorts_World[[#This Row],[Prize Pool Collected]])</f>
        <v>179040</v>
      </c>
      <c r="O998" s="1">
        <f t="shared" si="66"/>
        <v>26110</v>
      </c>
      <c r="P998" s="1">
        <f>IF(Resorts_World[[#This Row],[Overlay]]="Yes",Resorts_World[[#This Row],[Guarantee]]-Resorts_World[[#This Row],[Prize Pool Collected]],0)</f>
        <v>0</v>
      </c>
      <c r="Q998" t="str">
        <f t="shared" si="67"/>
        <v>No</v>
      </c>
    </row>
    <row r="999" spans="1:17" x14ac:dyDescent="0.25">
      <c r="A999" s="5">
        <v>45110</v>
      </c>
      <c r="B999" t="s">
        <v>209</v>
      </c>
      <c r="C999" t="s">
        <v>233</v>
      </c>
      <c r="D999" t="s">
        <v>20</v>
      </c>
      <c r="E999" t="s">
        <v>20</v>
      </c>
      <c r="F999" s="1">
        <v>200000</v>
      </c>
      <c r="G999" s="1">
        <v>1100</v>
      </c>
      <c r="H999" s="1">
        <v>980</v>
      </c>
      <c r="I999" s="1">
        <v>120</v>
      </c>
      <c r="J999" s="2">
        <f>Resorts_World[[#This Row],[Rake]]/Resorts_World[[#This Row],[Buy In]]</f>
        <v>0.10909090909090909</v>
      </c>
      <c r="K999" s="3">
        <f t="shared" si="64"/>
        <v>204.08163265306123</v>
      </c>
      <c r="L999" s="4">
        <v>664</v>
      </c>
      <c r="M999" s="1">
        <f t="shared" si="65"/>
        <v>650720</v>
      </c>
      <c r="N999" s="1">
        <f>IF(Resorts_World[[#This Row],[Overlay]]="Yes",Resorts_World[[#This Row],[Guarantee]],Resorts_World[[#This Row],[Prize Pool Collected]])</f>
        <v>650720</v>
      </c>
      <c r="O999" s="1">
        <f t="shared" si="66"/>
        <v>79680</v>
      </c>
      <c r="P999" s="1">
        <f>IF(Resorts_World[[#This Row],[Overlay]]="Yes",Resorts_World[[#This Row],[Guarantee]]-Resorts_World[[#This Row],[Prize Pool Collected]],0)</f>
        <v>0</v>
      </c>
      <c r="Q999" t="str">
        <f t="shared" si="67"/>
        <v>No</v>
      </c>
    </row>
    <row r="1000" spans="1:17" x14ac:dyDescent="0.25">
      <c r="A1000" s="5">
        <v>45110</v>
      </c>
      <c r="B1000" t="s">
        <v>209</v>
      </c>
      <c r="C1000" t="s">
        <v>233</v>
      </c>
      <c r="D1000" t="s">
        <v>88</v>
      </c>
      <c r="E1000" t="s">
        <v>20</v>
      </c>
      <c r="F1000" s="1">
        <v>100000</v>
      </c>
      <c r="G1000" s="1">
        <v>1100</v>
      </c>
      <c r="H1000" s="1">
        <v>980</v>
      </c>
      <c r="I1000" s="1">
        <v>120</v>
      </c>
      <c r="J1000" s="2">
        <f>Resorts_World[[#This Row],[Rake]]/Resorts_World[[#This Row],[Buy In]]</f>
        <v>0.10909090909090909</v>
      </c>
      <c r="K1000" s="3">
        <f t="shared" si="64"/>
        <v>102.04081632653062</v>
      </c>
      <c r="L1000" s="4">
        <v>485</v>
      </c>
      <c r="M1000" s="1">
        <f t="shared" si="65"/>
        <v>475300</v>
      </c>
      <c r="N1000" s="1">
        <f>IF(Resorts_World[[#This Row],[Overlay]]="Yes",Resorts_World[[#This Row],[Guarantee]],Resorts_World[[#This Row],[Prize Pool Collected]])</f>
        <v>475300</v>
      </c>
      <c r="O1000" s="1">
        <f t="shared" si="66"/>
        <v>58200</v>
      </c>
      <c r="P1000" s="1">
        <f>IF(Resorts_World[[#This Row],[Overlay]]="Yes",Resorts_World[[#This Row],[Guarantee]]-Resorts_World[[#This Row],[Prize Pool Collected]],0)</f>
        <v>0</v>
      </c>
      <c r="Q1000" t="str">
        <f t="shared" si="67"/>
        <v>No</v>
      </c>
    </row>
    <row r="1001" spans="1:17" x14ac:dyDescent="0.25">
      <c r="A1001" s="5">
        <v>45111</v>
      </c>
      <c r="B1001" t="s">
        <v>209</v>
      </c>
      <c r="C1001" t="s">
        <v>233</v>
      </c>
      <c r="D1001" t="s">
        <v>20</v>
      </c>
      <c r="E1001" t="s">
        <v>20</v>
      </c>
      <c r="F1001" s="1">
        <v>200000</v>
      </c>
      <c r="G1001" s="1">
        <v>1100</v>
      </c>
      <c r="H1001" s="1">
        <v>980</v>
      </c>
      <c r="I1001" s="1">
        <v>120</v>
      </c>
      <c r="J1001" s="2">
        <f>Resorts_World[[#This Row],[Rake]]/Resorts_World[[#This Row],[Buy In]]</f>
        <v>0.10909090909090909</v>
      </c>
      <c r="K1001" s="3">
        <f t="shared" si="64"/>
        <v>204.08163265306123</v>
      </c>
      <c r="L1001" s="4">
        <v>835</v>
      </c>
      <c r="M1001" s="1">
        <f t="shared" si="65"/>
        <v>818300</v>
      </c>
      <c r="N1001" s="1">
        <f>IF(Resorts_World[[#This Row],[Overlay]]="Yes",Resorts_World[[#This Row],[Guarantee]],Resorts_World[[#This Row],[Prize Pool Collected]])</f>
        <v>818300</v>
      </c>
      <c r="O1001" s="1">
        <f t="shared" si="66"/>
        <v>100200</v>
      </c>
      <c r="P1001" s="1">
        <f>IF(Resorts_World[[#This Row],[Overlay]]="Yes",Resorts_World[[#This Row],[Guarantee]]-Resorts_World[[#This Row],[Prize Pool Collected]],0)</f>
        <v>0</v>
      </c>
      <c r="Q1001" t="str">
        <f t="shared" si="67"/>
        <v>No</v>
      </c>
    </row>
    <row r="1002" spans="1:17" x14ac:dyDescent="0.25">
      <c r="A1002" s="5">
        <v>45112</v>
      </c>
      <c r="B1002" t="s">
        <v>209</v>
      </c>
      <c r="C1002" t="s">
        <v>233</v>
      </c>
      <c r="D1002" t="s">
        <v>36</v>
      </c>
      <c r="E1002" t="s">
        <v>86</v>
      </c>
      <c r="F1002" s="1">
        <v>2000000</v>
      </c>
      <c r="G1002" s="1">
        <v>1600</v>
      </c>
      <c r="H1002" s="1">
        <v>1440</v>
      </c>
      <c r="I1002" s="1">
        <v>160</v>
      </c>
      <c r="J1002" s="2">
        <f>Resorts_World[[#This Row],[Rake]]/Resorts_World[[#This Row],[Buy In]]</f>
        <v>0.1</v>
      </c>
      <c r="K1002" s="3">
        <f t="shared" si="64"/>
        <v>1388.8888888888889</v>
      </c>
      <c r="L1002" s="4">
        <v>3856</v>
      </c>
      <c r="M1002" s="1">
        <f t="shared" si="65"/>
        <v>5552640</v>
      </c>
      <c r="N1002" s="1">
        <f>IF(Resorts_World[[#This Row],[Overlay]]="Yes",Resorts_World[[#This Row],[Guarantee]],Resorts_World[[#This Row],[Prize Pool Collected]])</f>
        <v>5552640</v>
      </c>
      <c r="O1002" s="1">
        <f t="shared" si="66"/>
        <v>616960</v>
      </c>
      <c r="P1002" s="1">
        <f>IF(Resorts_World[[#This Row],[Overlay]]="Yes",Resorts_World[[#This Row],[Guarantee]]-Resorts_World[[#This Row],[Prize Pool Collected]],0)</f>
        <v>0</v>
      </c>
      <c r="Q1002" t="str">
        <f t="shared" si="67"/>
        <v>No</v>
      </c>
    </row>
    <row r="1003" spans="1:17" x14ac:dyDescent="0.25">
      <c r="A1003" s="5">
        <v>45116</v>
      </c>
      <c r="B1003" t="s">
        <v>209</v>
      </c>
      <c r="C1003" t="s">
        <v>233</v>
      </c>
      <c r="D1003" t="s">
        <v>237</v>
      </c>
      <c r="E1003" t="s">
        <v>237</v>
      </c>
      <c r="F1003" s="1">
        <v>10000000</v>
      </c>
      <c r="G1003" s="1">
        <v>10500</v>
      </c>
      <c r="H1003" s="1">
        <v>9700</v>
      </c>
      <c r="I1003" s="1">
        <v>800</v>
      </c>
      <c r="J1003" s="2">
        <f>Resorts_World[[#This Row],[Rake]]/Resorts_World[[#This Row],[Buy In]]</f>
        <v>7.6190476190476197E-2</v>
      </c>
      <c r="K1003" s="3">
        <f t="shared" si="64"/>
        <v>1030.9278350515465</v>
      </c>
      <c r="L1003" s="4">
        <v>1676</v>
      </c>
      <c r="M1003" s="1">
        <f t="shared" si="65"/>
        <v>16257200</v>
      </c>
      <c r="N1003" s="1">
        <f>IF(Resorts_World[[#This Row],[Overlay]]="Yes",Resorts_World[[#This Row],[Guarantee]],Resorts_World[[#This Row],[Prize Pool Collected]])</f>
        <v>16257200</v>
      </c>
      <c r="O1003" s="1">
        <f t="shared" si="66"/>
        <v>1340800</v>
      </c>
      <c r="P1003" s="1">
        <f>IF(Resorts_World[[#This Row],[Overlay]]="Yes",Resorts_World[[#This Row],[Guarantee]]-Resorts_World[[#This Row],[Prize Pool Collected]],0)</f>
        <v>0</v>
      </c>
      <c r="Q1003" t="str">
        <f t="shared" si="67"/>
        <v>No</v>
      </c>
    </row>
    <row r="1004" spans="1:17" x14ac:dyDescent="0.25">
      <c r="A1004" s="5">
        <v>45121</v>
      </c>
      <c r="B1004" t="s">
        <v>209</v>
      </c>
      <c r="C1004" t="s">
        <v>233</v>
      </c>
      <c r="D1004" t="s">
        <v>238</v>
      </c>
      <c r="E1004" t="s">
        <v>225</v>
      </c>
      <c r="F1004" s="1"/>
      <c r="G1004" s="1">
        <v>111000</v>
      </c>
      <c r="H1004" s="1">
        <v>102500</v>
      </c>
      <c r="I1004" s="1">
        <v>8500</v>
      </c>
      <c r="J1004" s="2">
        <f>Resorts_World[[#This Row],[Rake]]/Resorts_World[[#This Row],[Buy In]]</f>
        <v>7.6576576576576572E-2</v>
      </c>
      <c r="K1004" s="3">
        <f t="shared" ref="K1004:K1024" si="68">F1004/H1004</f>
        <v>0</v>
      </c>
      <c r="L1004" s="4">
        <v>45</v>
      </c>
      <c r="M1004" s="1">
        <f t="shared" ref="M1004:M1067" si="69">L1004*H1004</f>
        <v>4612500</v>
      </c>
      <c r="N1004" s="1">
        <f>IF(Resorts_World[[#This Row],[Overlay]]="Yes",Resorts_World[[#This Row],[Guarantee]],Resorts_World[[#This Row],[Prize Pool Collected]])</f>
        <v>4612500</v>
      </c>
      <c r="O1004" s="1">
        <f t="shared" ref="O1004:O1024" si="70">L1004*I1004</f>
        <v>382500</v>
      </c>
      <c r="P1004" s="1">
        <f>IF(Resorts_World[[#This Row],[Overlay]]="Yes",Resorts_World[[#This Row],[Guarantee]]-Resorts_World[[#This Row],[Prize Pool Collected]],0)</f>
        <v>0</v>
      </c>
      <c r="Q1004" t="str">
        <f t="shared" ref="Q1004:Q1024" si="71">IF(ISBLANK(L1004),"",IF(M1004&gt;=F1004,"No","Yes"))</f>
        <v>No</v>
      </c>
    </row>
    <row r="1005" spans="1:17" x14ac:dyDescent="0.25">
      <c r="A1005" s="5">
        <v>45122</v>
      </c>
      <c r="B1005" t="s">
        <v>209</v>
      </c>
      <c r="C1005" t="s">
        <v>233</v>
      </c>
      <c r="D1005" t="s">
        <v>83</v>
      </c>
      <c r="E1005" t="s">
        <v>83</v>
      </c>
      <c r="F1005" s="1"/>
      <c r="G1005" s="1">
        <v>10500</v>
      </c>
      <c r="H1005" s="1">
        <v>10000</v>
      </c>
      <c r="I1005" s="1">
        <v>500</v>
      </c>
      <c r="J1005" s="2">
        <f>Resorts_World[[#This Row],[Rake]]/Resorts_World[[#This Row],[Buy In]]</f>
        <v>4.7619047619047616E-2</v>
      </c>
      <c r="K1005" s="3">
        <f t="shared" si="68"/>
        <v>0</v>
      </c>
      <c r="L1005" s="4">
        <v>115</v>
      </c>
      <c r="M1005" s="1">
        <f t="shared" si="69"/>
        <v>1150000</v>
      </c>
      <c r="N1005" s="1">
        <f>IF(Resorts_World[[#This Row],[Overlay]]="Yes",Resorts_World[[#This Row],[Guarantee]],Resorts_World[[#This Row],[Prize Pool Collected]])</f>
        <v>1150000</v>
      </c>
      <c r="O1005" s="1">
        <f t="shared" si="70"/>
        <v>57500</v>
      </c>
      <c r="P1005" s="1">
        <f>IF(Resorts_World[[#This Row],[Overlay]]="Yes",Resorts_World[[#This Row],[Guarantee]]-Resorts_World[[#This Row],[Prize Pool Collected]],0)</f>
        <v>0</v>
      </c>
      <c r="Q1005" t="str">
        <f t="shared" si="71"/>
        <v>No</v>
      </c>
    </row>
    <row r="1006" spans="1:17" x14ac:dyDescent="0.25">
      <c r="A1006" s="5">
        <v>45123</v>
      </c>
      <c r="B1006" t="s">
        <v>209</v>
      </c>
      <c r="C1006" t="s">
        <v>233</v>
      </c>
      <c r="D1006" t="s">
        <v>20</v>
      </c>
      <c r="E1006" t="s">
        <v>20</v>
      </c>
      <c r="F1006" s="1">
        <v>100000</v>
      </c>
      <c r="G1006" s="1">
        <v>1100</v>
      </c>
      <c r="H1006" s="1">
        <v>980</v>
      </c>
      <c r="I1006" s="1">
        <v>120</v>
      </c>
      <c r="J1006" s="2">
        <f>Resorts_World[[#This Row],[Rake]]/Resorts_World[[#This Row],[Buy In]]</f>
        <v>0.10909090909090909</v>
      </c>
      <c r="K1006" s="3">
        <f t="shared" si="68"/>
        <v>102.04081632653062</v>
      </c>
      <c r="L1006" s="4">
        <v>337</v>
      </c>
      <c r="M1006" s="1">
        <f t="shared" si="69"/>
        <v>330260</v>
      </c>
      <c r="N1006" s="1">
        <f>IF(Resorts_World[[#This Row],[Overlay]]="Yes",Resorts_World[[#This Row],[Guarantee]],Resorts_World[[#This Row],[Prize Pool Collected]])</f>
        <v>330260</v>
      </c>
      <c r="O1006" s="1">
        <f t="shared" si="70"/>
        <v>40440</v>
      </c>
      <c r="P1006" s="1">
        <f>IF(Resorts_World[[#This Row],[Overlay]]="Yes",Resorts_World[[#This Row],[Guarantee]]-Resorts_World[[#This Row],[Prize Pool Collected]],0)</f>
        <v>0</v>
      </c>
      <c r="Q1006" t="str">
        <f t="shared" si="71"/>
        <v>No</v>
      </c>
    </row>
    <row r="1007" spans="1:17" x14ac:dyDescent="0.25">
      <c r="A1007" s="5">
        <v>45124</v>
      </c>
      <c r="B1007" t="s">
        <v>209</v>
      </c>
      <c r="C1007" t="s">
        <v>233</v>
      </c>
      <c r="D1007" t="s">
        <v>239</v>
      </c>
      <c r="E1007" t="s">
        <v>239</v>
      </c>
      <c r="F1007" s="1">
        <v>100000</v>
      </c>
      <c r="G1007" s="1">
        <v>500</v>
      </c>
      <c r="H1007" s="1">
        <v>430</v>
      </c>
      <c r="I1007" s="1">
        <v>70</v>
      </c>
      <c r="J1007" s="2">
        <f>Resorts_World[[#This Row],[Rake]]/Resorts_World[[#This Row],[Buy In]]</f>
        <v>0.14000000000000001</v>
      </c>
      <c r="K1007" s="3">
        <f t="shared" si="68"/>
        <v>232.55813953488371</v>
      </c>
      <c r="L1007" s="4">
        <v>364</v>
      </c>
      <c r="M1007" s="1">
        <f t="shared" si="69"/>
        <v>156520</v>
      </c>
      <c r="N1007" s="1">
        <f>IF(Resorts_World[[#This Row],[Overlay]]="Yes",Resorts_World[[#This Row],[Guarantee]],Resorts_World[[#This Row],[Prize Pool Collected]])</f>
        <v>156520</v>
      </c>
      <c r="O1007" s="1">
        <f t="shared" si="70"/>
        <v>25480</v>
      </c>
      <c r="P1007" s="1">
        <f>IF(Resorts_World[[#This Row],[Overlay]]="Yes",Resorts_World[[#This Row],[Guarantee]]-Resorts_World[[#This Row],[Prize Pool Collected]],0)</f>
        <v>0</v>
      </c>
      <c r="Q1007" t="str">
        <f t="shared" si="71"/>
        <v>No</v>
      </c>
    </row>
    <row r="1008" spans="1:17" x14ac:dyDescent="0.25">
      <c r="A1008" s="5">
        <v>45063</v>
      </c>
      <c r="B1008" t="s">
        <v>240</v>
      </c>
      <c r="C1008" t="s">
        <v>241</v>
      </c>
      <c r="D1008" t="s">
        <v>242</v>
      </c>
      <c r="E1008" t="s">
        <v>50</v>
      </c>
      <c r="F1008" s="1"/>
      <c r="G1008" s="1">
        <v>500</v>
      </c>
      <c r="H1008" s="1">
        <v>460</v>
      </c>
      <c r="I1008" s="1">
        <v>40</v>
      </c>
      <c r="J1008" s="2">
        <f>Resorts_World[[#This Row],[Rake]]/Resorts_World[[#This Row],[Buy In]]</f>
        <v>0.08</v>
      </c>
      <c r="K1008" s="3">
        <f t="shared" si="68"/>
        <v>0</v>
      </c>
      <c r="L1008" s="4">
        <v>83</v>
      </c>
      <c r="M1008" s="1">
        <f t="shared" si="69"/>
        <v>38180</v>
      </c>
      <c r="N1008" s="1">
        <f>IF(Resorts_World[[#This Row],[Overlay]]="Yes",Resorts_World[[#This Row],[Guarantee]],Resorts_World[[#This Row],[Prize Pool Collected]])</f>
        <v>38180</v>
      </c>
      <c r="O1008" s="1">
        <f t="shared" si="70"/>
        <v>3320</v>
      </c>
      <c r="P1008" s="1">
        <f>IF(Resorts_World[[#This Row],[Overlay]]="Yes",Resorts_World[[#This Row],[Guarantee]]-Resorts_World[[#This Row],[Prize Pool Collected]],0)</f>
        <v>0</v>
      </c>
      <c r="Q1008" t="str">
        <f t="shared" si="71"/>
        <v>No</v>
      </c>
    </row>
    <row r="1009" spans="1:17" x14ac:dyDescent="0.25">
      <c r="A1009" s="5">
        <v>45433</v>
      </c>
      <c r="B1009" t="s">
        <v>240</v>
      </c>
      <c r="C1009" t="s">
        <v>245</v>
      </c>
      <c r="D1009" t="s">
        <v>58</v>
      </c>
      <c r="E1009" t="s">
        <v>59</v>
      </c>
      <c r="F1009" s="1"/>
      <c r="G1009" s="1">
        <v>600</v>
      </c>
      <c r="H1009" s="1">
        <v>540</v>
      </c>
      <c r="I1009" s="1">
        <v>60</v>
      </c>
      <c r="J1009" s="2">
        <v>0.1</v>
      </c>
      <c r="K1009" s="3">
        <f t="shared" si="68"/>
        <v>0</v>
      </c>
      <c r="L1009" s="4">
        <v>68</v>
      </c>
      <c r="M1009" s="1">
        <f t="shared" si="69"/>
        <v>36720</v>
      </c>
      <c r="N1009" s="1">
        <f>IF(Resorts_World[[#This Row],[Overlay]]="Yes",Resorts_World[[#This Row],[Guarantee]],Resorts_World[[#This Row],[Prize Pool Collected]])</f>
        <v>36720</v>
      </c>
      <c r="O1009" s="1">
        <f t="shared" si="70"/>
        <v>4080</v>
      </c>
      <c r="P1009" s="1">
        <f>IF(Resorts_World[[#This Row],[Overlay]]="Yes",Resorts_World[[#This Row],[Guarantee]]-Resorts_World[[#This Row],[Prize Pool Collected]],0)</f>
        <v>0</v>
      </c>
      <c r="Q1009" t="str">
        <f t="shared" si="71"/>
        <v>No</v>
      </c>
    </row>
    <row r="1010" spans="1:17" x14ac:dyDescent="0.25">
      <c r="A1010" s="5">
        <v>45076</v>
      </c>
      <c r="B1010" t="s">
        <v>209</v>
      </c>
      <c r="C1010" t="s">
        <v>233</v>
      </c>
      <c r="D1010" t="s">
        <v>59</v>
      </c>
      <c r="E1010" t="s">
        <v>59</v>
      </c>
      <c r="F1010" s="1">
        <v>30000</v>
      </c>
      <c r="G1010" s="1">
        <v>600</v>
      </c>
      <c r="H1010" s="1">
        <v>515</v>
      </c>
      <c r="I1010" s="1">
        <v>85</v>
      </c>
      <c r="J1010" s="2">
        <f>Resorts_World[[#This Row],[Rake]]/Resorts_World[[#This Row],[Buy In]]</f>
        <v>0.14166666666666666</v>
      </c>
      <c r="K1010" s="3">
        <f t="shared" si="68"/>
        <v>58.252427184466022</v>
      </c>
      <c r="L1010" s="4">
        <v>142</v>
      </c>
      <c r="M1010" s="1">
        <f t="shared" si="69"/>
        <v>73130</v>
      </c>
      <c r="N1010" s="1">
        <f>IF(Resorts_World[[#This Row],[Overlay]]="Yes",Resorts_World[[#This Row],[Guarantee]],Resorts_World[[#This Row],[Prize Pool Collected]])</f>
        <v>73130</v>
      </c>
      <c r="O1010" s="1">
        <f t="shared" si="70"/>
        <v>12070</v>
      </c>
      <c r="P1010" s="1">
        <f>IF(Resorts_World[[#This Row],[Overlay]]="Yes",Resorts_World[[#This Row],[Guarantee]]-Resorts_World[[#This Row],[Prize Pool Collected]],0)</f>
        <v>0</v>
      </c>
      <c r="Q1010" t="str">
        <f t="shared" si="71"/>
        <v>No</v>
      </c>
    </row>
    <row r="1011" spans="1:17" x14ac:dyDescent="0.25">
      <c r="A1011" s="5">
        <v>45066</v>
      </c>
      <c r="B1011" t="s">
        <v>240</v>
      </c>
      <c r="C1011" t="s">
        <v>241</v>
      </c>
      <c r="D1011" t="s">
        <v>48</v>
      </c>
      <c r="E1011" t="s">
        <v>48</v>
      </c>
      <c r="F1011" s="1"/>
      <c r="G1011" s="1">
        <v>500</v>
      </c>
      <c r="H1011" s="1">
        <v>460</v>
      </c>
      <c r="I1011" s="1">
        <v>40</v>
      </c>
      <c r="J1011" s="2">
        <f>Resorts_World[[#This Row],[Rake]]/Resorts_World[[#This Row],[Buy In]]</f>
        <v>0.08</v>
      </c>
      <c r="K1011" s="3">
        <f t="shared" si="68"/>
        <v>0</v>
      </c>
      <c r="L1011" s="4">
        <v>46</v>
      </c>
      <c r="M1011" s="1">
        <f t="shared" si="69"/>
        <v>21160</v>
      </c>
      <c r="N1011" s="1">
        <f>IF(Resorts_World[[#This Row],[Overlay]]="Yes",Resorts_World[[#This Row],[Guarantee]],Resorts_World[[#This Row],[Prize Pool Collected]])</f>
        <v>21160</v>
      </c>
      <c r="O1011" s="1">
        <f t="shared" si="70"/>
        <v>1840</v>
      </c>
      <c r="P1011" s="1">
        <f>IF(Resorts_World[[#This Row],[Overlay]]="Yes",Resorts_World[[#This Row],[Guarantee]]-Resorts_World[[#This Row],[Prize Pool Collected]],0)</f>
        <v>0</v>
      </c>
      <c r="Q1011" t="str">
        <f t="shared" si="71"/>
        <v>No</v>
      </c>
    </row>
    <row r="1012" spans="1:17" x14ac:dyDescent="0.25">
      <c r="A1012" s="5">
        <v>45067</v>
      </c>
      <c r="B1012" t="s">
        <v>240</v>
      </c>
      <c r="C1012" t="s">
        <v>241</v>
      </c>
      <c r="D1012" t="s">
        <v>244</v>
      </c>
      <c r="E1012" t="s">
        <v>39</v>
      </c>
      <c r="F1012" s="1"/>
      <c r="G1012" s="1">
        <v>500</v>
      </c>
      <c r="H1012" s="1">
        <v>460</v>
      </c>
      <c r="I1012" s="1">
        <v>40</v>
      </c>
      <c r="J1012" s="2">
        <f>Resorts_World[[#This Row],[Rake]]/Resorts_World[[#This Row],[Buy In]]</f>
        <v>0.08</v>
      </c>
      <c r="K1012" s="3">
        <f t="shared" si="68"/>
        <v>0</v>
      </c>
      <c r="L1012" s="4">
        <v>51</v>
      </c>
      <c r="M1012" s="1">
        <f t="shared" si="69"/>
        <v>23460</v>
      </c>
      <c r="N1012" s="1">
        <f>IF(Resorts_World[[#This Row],[Overlay]]="Yes",Resorts_World[[#This Row],[Guarantee]],Resorts_World[[#This Row],[Prize Pool Collected]])</f>
        <v>23460</v>
      </c>
      <c r="O1012" s="1">
        <f t="shared" si="70"/>
        <v>2040</v>
      </c>
      <c r="P1012" s="1">
        <f>IF(Resorts_World[[#This Row],[Overlay]]="Yes",Resorts_World[[#This Row],[Guarantee]]-Resorts_World[[#This Row],[Prize Pool Collected]],0)</f>
        <v>0</v>
      </c>
      <c r="Q1012" t="str">
        <f t="shared" si="71"/>
        <v>No</v>
      </c>
    </row>
    <row r="1013" spans="1:17" x14ac:dyDescent="0.25">
      <c r="A1013" s="5">
        <v>45469</v>
      </c>
      <c r="B1013" t="s">
        <v>52</v>
      </c>
      <c r="C1013" t="s">
        <v>53</v>
      </c>
      <c r="D1013" t="s">
        <v>69</v>
      </c>
      <c r="E1013" t="s">
        <v>69</v>
      </c>
      <c r="F1013" s="1">
        <v>5000</v>
      </c>
      <c r="G1013" s="1">
        <v>200</v>
      </c>
      <c r="H1013" s="1">
        <v>150</v>
      </c>
      <c r="I1013" s="1">
        <v>50</v>
      </c>
      <c r="J1013" s="2">
        <v>0.25</v>
      </c>
      <c r="K1013" s="3">
        <f t="shared" si="68"/>
        <v>33.333333333333336</v>
      </c>
      <c r="L1013" s="4">
        <v>61</v>
      </c>
      <c r="M1013" s="1">
        <f t="shared" si="69"/>
        <v>9150</v>
      </c>
      <c r="N1013" s="1">
        <f>IF(Resorts_World[[#This Row],[Overlay]]="Yes",Resorts_World[[#This Row],[Guarantee]],Resorts_World[[#This Row],[Prize Pool Collected]])</f>
        <v>9150</v>
      </c>
      <c r="O1013" s="1">
        <f t="shared" si="70"/>
        <v>3050</v>
      </c>
      <c r="P1013" s="1">
        <f>IF(Resorts_World[[#This Row],[Overlay]]="Yes",Resorts_World[[#This Row],[Guarantee]]-Resorts_World[[#This Row],[Prize Pool Collected]],0)</f>
        <v>0</v>
      </c>
      <c r="Q1013" t="str">
        <f t="shared" si="71"/>
        <v>No</v>
      </c>
    </row>
    <row r="1014" spans="1:17" x14ac:dyDescent="0.25">
      <c r="A1014" s="13">
        <v>45105</v>
      </c>
      <c r="B1014" s="15" t="s">
        <v>52</v>
      </c>
      <c r="C1014" s="15" t="s">
        <v>79</v>
      </c>
      <c r="D1014" s="15" t="s">
        <v>69</v>
      </c>
      <c r="E1014" s="15" t="s">
        <v>69</v>
      </c>
      <c r="F1014" s="16">
        <v>5000</v>
      </c>
      <c r="G1014" s="16">
        <v>200</v>
      </c>
      <c r="H1014" s="16">
        <v>150</v>
      </c>
      <c r="I1014" s="16">
        <v>50</v>
      </c>
      <c r="J1014" s="18">
        <f>Resorts_World[[#This Row],[Rake]]/Resorts_World[[#This Row],[Buy In]]</f>
        <v>0.25</v>
      </c>
      <c r="K1014" s="3">
        <f t="shared" si="68"/>
        <v>33.333333333333336</v>
      </c>
      <c r="L1014" s="17">
        <v>79</v>
      </c>
      <c r="M1014" s="1">
        <f t="shared" si="69"/>
        <v>11850</v>
      </c>
      <c r="N1014" s="1">
        <f>IF(Resorts_World[[#This Row],[Overlay]]="Yes",Resorts_World[[#This Row],[Guarantee]],Resorts_World[[#This Row],[Prize Pool Collected]])</f>
        <v>11850</v>
      </c>
      <c r="O1014" s="1">
        <f t="shared" si="70"/>
        <v>3950</v>
      </c>
      <c r="P1014" s="1">
        <f>IF(Resorts_World[[#This Row],[Overlay]]="Yes",Resorts_World[[#This Row],[Guarantee]]-Resorts_World[[#This Row],[Prize Pool Collected]],0)</f>
        <v>0</v>
      </c>
      <c r="Q1014" t="str">
        <f t="shared" si="71"/>
        <v>No</v>
      </c>
    </row>
    <row r="1015" spans="1:17" x14ac:dyDescent="0.25">
      <c r="A1015" s="5">
        <v>45070</v>
      </c>
      <c r="B1015" t="s">
        <v>240</v>
      </c>
      <c r="C1015" t="s">
        <v>241</v>
      </c>
      <c r="D1015" t="s">
        <v>32</v>
      </c>
      <c r="E1015" t="s">
        <v>32</v>
      </c>
      <c r="F1015" s="1"/>
      <c r="G1015" s="1">
        <v>500</v>
      </c>
      <c r="H1015" s="1">
        <v>460</v>
      </c>
      <c r="I1015" s="1">
        <v>40</v>
      </c>
      <c r="J1015" s="2">
        <f>Resorts_World[[#This Row],[Rake]]/Resorts_World[[#This Row],[Buy In]]</f>
        <v>0.08</v>
      </c>
      <c r="K1015" s="3">
        <f t="shared" si="68"/>
        <v>0</v>
      </c>
      <c r="L1015" s="4">
        <v>74</v>
      </c>
      <c r="M1015" s="1">
        <f t="shared" si="69"/>
        <v>34040</v>
      </c>
      <c r="N1015" s="1">
        <f>IF(Resorts_World[[#This Row],[Overlay]]="Yes",Resorts_World[[#This Row],[Guarantee]],Resorts_World[[#This Row],[Prize Pool Collected]])</f>
        <v>34040</v>
      </c>
      <c r="O1015" s="1">
        <f t="shared" si="70"/>
        <v>2960</v>
      </c>
      <c r="P1015" s="1">
        <f>IF(Resorts_World[[#This Row],[Overlay]]="Yes",Resorts_World[[#This Row],[Guarantee]]-Resorts_World[[#This Row],[Prize Pool Collected]],0)</f>
        <v>0</v>
      </c>
      <c r="Q1015" t="str">
        <f t="shared" si="71"/>
        <v>No</v>
      </c>
    </row>
    <row r="1016" spans="1:17" x14ac:dyDescent="0.25">
      <c r="A1016" s="5">
        <v>45425</v>
      </c>
      <c r="B1016" t="s">
        <v>240</v>
      </c>
      <c r="C1016" t="s">
        <v>245</v>
      </c>
      <c r="D1016" t="s">
        <v>242</v>
      </c>
      <c r="E1016" t="s">
        <v>50</v>
      </c>
      <c r="F1016" s="1"/>
      <c r="G1016" s="1">
        <v>600</v>
      </c>
      <c r="H1016" s="1">
        <v>540</v>
      </c>
      <c r="I1016" s="1">
        <v>60</v>
      </c>
      <c r="J1016" s="2">
        <v>0.1</v>
      </c>
      <c r="K1016" s="3">
        <f t="shared" si="68"/>
        <v>0</v>
      </c>
      <c r="L1016" s="4">
        <v>84</v>
      </c>
      <c r="M1016" s="1">
        <f t="shared" si="69"/>
        <v>45360</v>
      </c>
      <c r="N1016" s="1">
        <f>IF(Resorts_World[[#This Row],[Overlay]]="Yes",Resorts_World[[#This Row],[Guarantee]],Resorts_World[[#This Row],[Prize Pool Collected]])</f>
        <v>45360</v>
      </c>
      <c r="O1016" s="1">
        <f t="shared" si="70"/>
        <v>5040</v>
      </c>
      <c r="P1016" s="1">
        <f>IF(Resorts_World[[#This Row],[Overlay]]="Yes",Resorts_World[[#This Row],[Guarantee]]-Resorts_World[[#This Row],[Prize Pool Collected]],0)</f>
        <v>0</v>
      </c>
      <c r="Q1016" t="str">
        <f t="shared" si="71"/>
        <v>No</v>
      </c>
    </row>
    <row r="1017" spans="1:17" x14ac:dyDescent="0.25">
      <c r="A1017" s="5">
        <v>45453</v>
      </c>
      <c r="B1017" t="s">
        <v>52</v>
      </c>
      <c r="C1017" t="s">
        <v>53</v>
      </c>
      <c r="D1017" t="s">
        <v>69</v>
      </c>
      <c r="E1017" t="s">
        <v>69</v>
      </c>
      <c r="F1017" s="1">
        <v>15000</v>
      </c>
      <c r="G1017" s="1">
        <v>340</v>
      </c>
      <c r="H1017" s="1">
        <v>280</v>
      </c>
      <c r="I1017" s="1">
        <v>60</v>
      </c>
      <c r="J1017" s="2">
        <v>0.17699999999999999</v>
      </c>
      <c r="K1017" s="3">
        <f t="shared" si="68"/>
        <v>53.571428571428569</v>
      </c>
      <c r="L1017" s="4">
        <v>126</v>
      </c>
      <c r="M1017" s="1">
        <f t="shared" si="69"/>
        <v>35280</v>
      </c>
      <c r="N1017" s="1">
        <f>IF(Resorts_World[[#This Row],[Overlay]]="Yes",Resorts_World[[#This Row],[Guarantee]],Resorts_World[[#This Row],[Prize Pool Collected]])</f>
        <v>35280</v>
      </c>
      <c r="O1017" s="1">
        <f t="shared" si="70"/>
        <v>7560</v>
      </c>
      <c r="P1017" s="1">
        <f>IF(Resorts_World[[#This Row],[Overlay]]="Yes",Resorts_World[[#This Row],[Guarantee]]-Resorts_World[[#This Row],[Prize Pool Collected]],0)</f>
        <v>0</v>
      </c>
      <c r="Q1017" t="str">
        <f t="shared" si="71"/>
        <v>No</v>
      </c>
    </row>
    <row r="1018" spans="1:17" x14ac:dyDescent="0.25">
      <c r="A1018" s="5">
        <v>45081</v>
      </c>
      <c r="B1018" t="s">
        <v>89</v>
      </c>
      <c r="C1018" t="s">
        <v>113</v>
      </c>
      <c r="D1018" t="s">
        <v>69</v>
      </c>
      <c r="E1018" t="s">
        <v>69</v>
      </c>
      <c r="F1018" s="1">
        <v>20000</v>
      </c>
      <c r="G1018" s="1">
        <v>500</v>
      </c>
      <c r="H1018" s="1">
        <v>425</v>
      </c>
      <c r="I1018" s="1">
        <v>75</v>
      </c>
      <c r="J1018" s="2">
        <v>0.15</v>
      </c>
      <c r="K1018" s="3">
        <f t="shared" si="68"/>
        <v>47.058823529411768</v>
      </c>
      <c r="L1018" s="4">
        <v>90</v>
      </c>
      <c r="M1018" s="1">
        <f t="shared" si="69"/>
        <v>38250</v>
      </c>
      <c r="N1018" s="1">
        <f>IF(Resorts_World[[#This Row],[Overlay]]="Yes",Resorts_World[[#This Row],[Guarantee]],Resorts_World[[#This Row],[Prize Pool Collected]])</f>
        <v>38250</v>
      </c>
      <c r="O1018" s="1">
        <f t="shared" si="70"/>
        <v>6750</v>
      </c>
      <c r="P1018" s="1">
        <f>IF(Resorts_World[[#This Row],[Overlay]]="Yes",Resorts_World[[#This Row],[Guarantee]]-Resorts_World[[#This Row],[Prize Pool Collected]],0)</f>
        <v>0</v>
      </c>
      <c r="Q1018" t="str">
        <f t="shared" si="71"/>
        <v>No</v>
      </c>
    </row>
    <row r="1019" spans="1:17" x14ac:dyDescent="0.25">
      <c r="A1019" s="5">
        <v>45428</v>
      </c>
      <c r="B1019" t="s">
        <v>240</v>
      </c>
      <c r="C1019" t="s">
        <v>245</v>
      </c>
      <c r="D1019" t="s">
        <v>246</v>
      </c>
      <c r="E1019" t="s">
        <v>247</v>
      </c>
      <c r="F1019" s="1"/>
      <c r="G1019" s="1">
        <v>600</v>
      </c>
      <c r="H1019" s="1">
        <v>540</v>
      </c>
      <c r="I1019" s="1">
        <v>60</v>
      </c>
      <c r="J1019" s="2">
        <v>0.1</v>
      </c>
      <c r="K1019" s="3">
        <f t="shared" si="68"/>
        <v>0</v>
      </c>
      <c r="L1019" s="4">
        <v>104</v>
      </c>
      <c r="M1019" s="1">
        <f t="shared" si="69"/>
        <v>56160</v>
      </c>
      <c r="N1019" s="1">
        <f>IF(Resorts_World[[#This Row],[Overlay]]="Yes",Resorts_World[[#This Row],[Guarantee]],Resorts_World[[#This Row],[Prize Pool Collected]])</f>
        <v>56160</v>
      </c>
      <c r="O1019" s="1">
        <f t="shared" si="70"/>
        <v>6240</v>
      </c>
      <c r="P1019" s="1">
        <f>IF(Resorts_World[[#This Row],[Overlay]]="Yes",Resorts_World[[#This Row],[Guarantee]]-Resorts_World[[#This Row],[Prize Pool Collected]],0)</f>
        <v>0</v>
      </c>
      <c r="Q1019" t="str">
        <f t="shared" si="71"/>
        <v>No</v>
      </c>
    </row>
    <row r="1020" spans="1:17" x14ac:dyDescent="0.25">
      <c r="A1020" s="5">
        <v>45429</v>
      </c>
      <c r="B1020" t="s">
        <v>240</v>
      </c>
      <c r="C1020" t="s">
        <v>245</v>
      </c>
      <c r="D1020" t="s">
        <v>48</v>
      </c>
      <c r="E1020" t="s">
        <v>48</v>
      </c>
      <c r="F1020" s="1"/>
      <c r="G1020" s="1">
        <v>600</v>
      </c>
      <c r="H1020" s="1">
        <v>540</v>
      </c>
      <c r="I1020" s="1">
        <v>60</v>
      </c>
      <c r="J1020" s="2">
        <v>0.1</v>
      </c>
      <c r="K1020" s="3">
        <f t="shared" si="68"/>
        <v>0</v>
      </c>
      <c r="L1020" s="4">
        <v>84</v>
      </c>
      <c r="M1020" s="1">
        <f t="shared" si="69"/>
        <v>45360</v>
      </c>
      <c r="N1020" s="1">
        <f>IF(Resorts_World[[#This Row],[Overlay]]="Yes",Resorts_World[[#This Row],[Guarantee]],Resorts_World[[#This Row],[Prize Pool Collected]])</f>
        <v>45360</v>
      </c>
      <c r="O1020" s="1">
        <f t="shared" si="70"/>
        <v>5040</v>
      </c>
      <c r="P1020" s="1">
        <f>IF(Resorts_World[[#This Row],[Overlay]]="Yes",Resorts_World[[#This Row],[Guarantee]]-Resorts_World[[#This Row],[Prize Pool Collected]],0)</f>
        <v>0</v>
      </c>
      <c r="Q1020" t="str">
        <f t="shared" si="71"/>
        <v>No</v>
      </c>
    </row>
    <row r="1021" spans="1:17" x14ac:dyDescent="0.25">
      <c r="A1021" s="5">
        <v>45430</v>
      </c>
      <c r="B1021" t="s">
        <v>240</v>
      </c>
      <c r="C1021" t="s">
        <v>245</v>
      </c>
      <c r="D1021" t="s">
        <v>99</v>
      </c>
      <c r="E1021" t="s">
        <v>34</v>
      </c>
      <c r="F1021" s="1"/>
      <c r="G1021" s="1">
        <v>600</v>
      </c>
      <c r="H1021" s="1">
        <v>540</v>
      </c>
      <c r="I1021" s="1">
        <v>60</v>
      </c>
      <c r="J1021" s="2">
        <v>0.1</v>
      </c>
      <c r="K1021" s="3">
        <f t="shared" si="68"/>
        <v>0</v>
      </c>
      <c r="L1021" s="4">
        <v>60</v>
      </c>
      <c r="M1021" s="1">
        <f t="shared" si="69"/>
        <v>32400</v>
      </c>
      <c r="N1021" s="1">
        <f>IF(Resorts_World[[#This Row],[Overlay]]="Yes",Resorts_World[[#This Row],[Guarantee]],Resorts_World[[#This Row],[Prize Pool Collected]])</f>
        <v>32400</v>
      </c>
      <c r="O1021" s="1">
        <f t="shared" si="70"/>
        <v>3600</v>
      </c>
      <c r="P1021" s="1">
        <f>IF(Resorts_World[[#This Row],[Overlay]]="Yes",Resorts_World[[#This Row],[Guarantee]]-Resorts_World[[#This Row],[Prize Pool Collected]],0)</f>
        <v>0</v>
      </c>
      <c r="Q1021" t="str">
        <f t="shared" si="71"/>
        <v>No</v>
      </c>
    </row>
    <row r="1022" spans="1:17" x14ac:dyDescent="0.25">
      <c r="A1022" s="5">
        <v>45431</v>
      </c>
      <c r="B1022" t="s">
        <v>240</v>
      </c>
      <c r="C1022" t="s">
        <v>245</v>
      </c>
      <c r="D1022" t="s">
        <v>244</v>
      </c>
      <c r="E1022" t="s">
        <v>39</v>
      </c>
      <c r="F1022" s="1"/>
      <c r="G1022" s="1">
        <v>600</v>
      </c>
      <c r="H1022" s="1">
        <v>540</v>
      </c>
      <c r="I1022" s="1">
        <v>60</v>
      </c>
      <c r="J1022" s="2">
        <v>0.1</v>
      </c>
      <c r="K1022" s="3">
        <f t="shared" si="68"/>
        <v>0</v>
      </c>
      <c r="L1022" s="4">
        <v>97</v>
      </c>
      <c r="M1022" s="1">
        <f t="shared" si="69"/>
        <v>52380</v>
      </c>
      <c r="N1022" s="1">
        <f>IF(Resorts_World[[#This Row],[Overlay]]="Yes",Resorts_World[[#This Row],[Guarantee]],Resorts_World[[#This Row],[Prize Pool Collected]])</f>
        <v>52380</v>
      </c>
      <c r="O1022" s="1">
        <f t="shared" si="70"/>
        <v>5820</v>
      </c>
      <c r="P1022" s="1">
        <f>IF(Resorts_World[[#This Row],[Overlay]]="Yes",Resorts_World[[#This Row],[Guarantee]]-Resorts_World[[#This Row],[Prize Pool Collected]],0)</f>
        <v>0</v>
      </c>
      <c r="Q1022" t="str">
        <f t="shared" si="71"/>
        <v>No</v>
      </c>
    </row>
    <row r="1023" spans="1:17" x14ac:dyDescent="0.25">
      <c r="A1023" s="5">
        <v>45449</v>
      </c>
      <c r="B1023" t="s">
        <v>125</v>
      </c>
      <c r="C1023" t="s">
        <v>126</v>
      </c>
      <c r="D1023" t="s">
        <v>140</v>
      </c>
      <c r="E1023" t="s">
        <v>69</v>
      </c>
      <c r="F1023" s="1">
        <v>40000</v>
      </c>
      <c r="G1023" s="1">
        <v>600</v>
      </c>
      <c r="H1023" s="1">
        <v>520</v>
      </c>
      <c r="I1023" s="1">
        <v>80</v>
      </c>
      <c r="J1023" s="2">
        <v>0.13333333333333333</v>
      </c>
      <c r="K1023" s="3">
        <f t="shared" si="68"/>
        <v>76.92307692307692</v>
      </c>
      <c r="L1023" s="4">
        <v>99</v>
      </c>
      <c r="M1023" s="1">
        <f t="shared" si="69"/>
        <v>51480</v>
      </c>
      <c r="N1023" s="1">
        <f>IF(Resorts_World[[#This Row],[Overlay]]="Yes",Resorts_World[[#This Row],[Guarantee]],Resorts_World[[#This Row],[Prize Pool Collected]])</f>
        <v>51480</v>
      </c>
      <c r="O1023" s="1">
        <f t="shared" si="70"/>
        <v>7920</v>
      </c>
      <c r="P1023" s="1">
        <f>IF(Resorts_World[[#This Row],[Overlay]]="Yes",Resorts_World[[#This Row],[Guarantee]]-Resorts_World[[#This Row],[Prize Pool Collected]],0)</f>
        <v>0</v>
      </c>
      <c r="Q1023" t="str">
        <f t="shared" si="71"/>
        <v>No</v>
      </c>
    </row>
    <row r="1024" spans="1:17" x14ac:dyDescent="0.25">
      <c r="A1024" s="5">
        <v>45105</v>
      </c>
      <c r="B1024" t="s">
        <v>125</v>
      </c>
      <c r="C1024" t="s">
        <v>126</v>
      </c>
      <c r="D1024" t="s">
        <v>140</v>
      </c>
      <c r="E1024" t="s">
        <v>69</v>
      </c>
      <c r="F1024" s="1">
        <v>30000</v>
      </c>
      <c r="G1024" s="1">
        <v>600</v>
      </c>
      <c r="H1024" s="1">
        <v>520</v>
      </c>
      <c r="I1024" s="1">
        <v>80</v>
      </c>
      <c r="J1024" s="2">
        <f>Resorts_World[[#This Row],[Rake]]/Resorts_World[[#This Row],[Buy In]]</f>
        <v>0.13333333333333333</v>
      </c>
      <c r="K1024" s="3">
        <f t="shared" si="68"/>
        <v>57.692307692307693</v>
      </c>
      <c r="L1024" s="4">
        <v>139</v>
      </c>
      <c r="M1024" s="1">
        <f t="shared" si="69"/>
        <v>72280</v>
      </c>
      <c r="N1024" s="1">
        <f>IF(Resorts_World[[#This Row],[Overlay]]="Yes",Resorts_World[[#This Row],[Guarantee]],Resorts_World[[#This Row],[Prize Pool Collected]])</f>
        <v>72280</v>
      </c>
      <c r="O1024" s="1">
        <f t="shared" si="70"/>
        <v>11120</v>
      </c>
      <c r="P1024" s="1">
        <f>IF(Resorts_World[[#This Row],[Overlay]]="Yes",Resorts_World[[#This Row],[Guarantee]]-Resorts_World[[#This Row],[Prize Pool Collected]],0)</f>
        <v>0</v>
      </c>
      <c r="Q1024" t="str">
        <f t="shared" si="71"/>
        <v>No</v>
      </c>
    </row>
  </sheetData>
  <hyperlinks>
    <hyperlink ref="R181" location="notes!A1" display="notes!A1" xr:uid="{7E16B09F-D00A-48EC-B61A-689EBCC171AE}"/>
    <hyperlink ref="R212" location="notes!A2" display="notes!A2" xr:uid="{F0AFECA9-6D0A-42F2-958B-7BD90F54B41F}"/>
    <hyperlink ref="R224" location="notes!A3" display="notes!A3" xr:uid="{F88E0F85-1146-45CC-978F-CA18B5F7A32A}"/>
    <hyperlink ref="R225" location="notes!A5" display="notes!A5" xr:uid="{375F4442-FA09-4917-84E8-7D68416F70C2}"/>
    <hyperlink ref="R231" location="Sheet1!A7" display="Sheet1!A7" xr:uid="{92C9C8B3-7FB2-45A8-93D6-E7E5A959918A}"/>
    <hyperlink ref="R236" location="notes!A9" display="notes!A9" xr:uid="{2F3FB168-EA4A-419A-98DF-987224EA520D}"/>
    <hyperlink ref="R507" location="notes!A11" display="notes!A11" xr:uid="{AEB8F945-595A-4EED-AAAD-0F99F5BF5488}"/>
    <hyperlink ref="R247" location="notes!A13" display="notes!A13" xr:uid="{BDEDAC65-FA81-4594-9588-9E13CB660A24}"/>
    <hyperlink ref="R262" location="notes!A14" display="notes!A14" xr:uid="{AFCA1D11-0BA4-448A-849A-24B5760186AF}"/>
    <hyperlink ref="R641" location="notes!A15" display="notes!A15" xr:uid="{6CECCF24-0935-4705-8DB6-802F421C5D36}"/>
    <hyperlink ref="R647" location="notes!A17" display="notes!A17" xr:uid="{5C6E3E65-E7A1-471C-91B5-99D2C9FA4571}"/>
    <hyperlink ref="R676" location="Sheet1!A21" display="Sheet1!A21" xr:uid="{9426A188-3B13-4AE4-AFDE-2D75F7DB501F}"/>
    <hyperlink ref="R664" location="Sheet1!A19" display="Sheet1!A19" xr:uid="{3FF68D1F-8E7E-42C1-A12E-0921C8AD91BB}"/>
    <hyperlink ref="R679" location="Sheet1!A22" display="Sheet1!A22" xr:uid="{2DE1EC89-C47B-47FC-92F5-E03CE8F4ED75}"/>
    <hyperlink ref="R852" location="Sheet1!A23" display="Sheet1!A23" xr:uid="{829F4DCE-1C05-4784-8B14-59E26BFC8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AEA4-27C3-48EF-B850-466A6A22DB71}">
  <dimension ref="A1:B25"/>
  <sheetViews>
    <sheetView workbookViewId="0">
      <selection activeCell="B26" sqref="B26"/>
    </sheetView>
  </sheetViews>
  <sheetFormatPr defaultRowHeight="15" x14ac:dyDescent="0.25"/>
  <cols>
    <col min="2" max="2" width="120.28515625" customWidth="1"/>
  </cols>
  <sheetData>
    <row r="1" spans="1:2" x14ac:dyDescent="0.25">
      <c r="B1" t="s">
        <v>264</v>
      </c>
    </row>
    <row r="2" spans="1:2" x14ac:dyDescent="0.25">
      <c r="A2">
        <v>1</v>
      </c>
      <c r="B2" s="22" t="s">
        <v>249</v>
      </c>
    </row>
    <row r="3" spans="1:2" x14ac:dyDescent="0.25">
      <c r="A3">
        <v>2</v>
      </c>
      <c r="B3" s="22" t="s">
        <v>250</v>
      </c>
    </row>
    <row r="4" spans="1:2" x14ac:dyDescent="0.25">
      <c r="A4">
        <v>3</v>
      </c>
      <c r="B4" s="26" t="s">
        <v>251</v>
      </c>
    </row>
    <row r="5" spans="1:2" x14ac:dyDescent="0.25">
      <c r="B5" s="26"/>
    </row>
    <row r="6" spans="1:2" x14ac:dyDescent="0.25">
      <c r="A6">
        <v>4</v>
      </c>
      <c r="B6" s="26" t="s">
        <v>252</v>
      </c>
    </row>
    <row r="7" spans="1:2" x14ac:dyDescent="0.25">
      <c r="B7" s="26"/>
    </row>
    <row r="8" spans="1:2" x14ac:dyDescent="0.25">
      <c r="A8">
        <v>5</v>
      </c>
      <c r="B8" s="26" t="s">
        <v>253</v>
      </c>
    </row>
    <row r="9" spans="1:2" x14ac:dyDescent="0.25">
      <c r="B9" s="26"/>
    </row>
    <row r="10" spans="1:2" x14ac:dyDescent="0.25">
      <c r="A10">
        <v>6</v>
      </c>
      <c r="B10" s="26" t="s">
        <v>254</v>
      </c>
    </row>
    <row r="11" spans="1:2" x14ac:dyDescent="0.25">
      <c r="B11" s="26"/>
    </row>
    <row r="12" spans="1:2" x14ac:dyDescent="0.25">
      <c r="A12">
        <v>7</v>
      </c>
      <c r="B12" s="26" t="s">
        <v>255</v>
      </c>
    </row>
    <row r="13" spans="1:2" x14ac:dyDescent="0.25">
      <c r="B13" s="26"/>
    </row>
    <row r="14" spans="1:2" x14ac:dyDescent="0.25">
      <c r="A14">
        <v>8</v>
      </c>
      <c r="B14" s="22" t="s">
        <v>256</v>
      </c>
    </row>
    <row r="15" spans="1:2" x14ac:dyDescent="0.25">
      <c r="A15">
        <v>9</v>
      </c>
      <c r="B15" s="22" t="s">
        <v>257</v>
      </c>
    </row>
    <row r="16" spans="1:2" x14ac:dyDescent="0.25">
      <c r="A16">
        <v>10</v>
      </c>
      <c r="B16" s="26" t="s">
        <v>258</v>
      </c>
    </row>
    <row r="17" spans="1:2" x14ac:dyDescent="0.25">
      <c r="B17" s="26"/>
    </row>
    <row r="18" spans="1:2" x14ac:dyDescent="0.25">
      <c r="A18">
        <v>11</v>
      </c>
      <c r="B18" s="26" t="s">
        <v>259</v>
      </c>
    </row>
    <row r="19" spans="1:2" x14ac:dyDescent="0.25">
      <c r="B19" s="26"/>
    </row>
    <row r="20" spans="1:2" x14ac:dyDescent="0.25">
      <c r="A20">
        <v>12</v>
      </c>
      <c r="B20" s="22" t="s">
        <v>261</v>
      </c>
    </row>
    <row r="22" spans="1:2" x14ac:dyDescent="0.25">
      <c r="A22">
        <v>13</v>
      </c>
      <c r="B22" s="22" t="s">
        <v>260</v>
      </c>
    </row>
    <row r="23" spans="1:2" x14ac:dyDescent="0.25">
      <c r="A23">
        <v>14</v>
      </c>
      <c r="B23" s="22" t="s">
        <v>262</v>
      </c>
    </row>
    <row r="24" spans="1:2" x14ac:dyDescent="0.25">
      <c r="A24">
        <v>15</v>
      </c>
      <c r="B24" s="26" t="s">
        <v>263</v>
      </c>
    </row>
    <row r="25" spans="1:2" x14ac:dyDescent="0.25">
      <c r="B25" s="26"/>
    </row>
  </sheetData>
  <mergeCells count="8">
    <mergeCell ref="B18:B19"/>
    <mergeCell ref="B24:B25"/>
    <mergeCell ref="B4:B5"/>
    <mergeCell ref="B6:B7"/>
    <mergeCell ref="B8:B9"/>
    <mergeCell ref="B10:B11"/>
    <mergeCell ref="B12:B13"/>
    <mergeCell ref="B16:B17"/>
  </mergeCells>
  <hyperlinks>
    <hyperlink ref="B2" r:id="rId1" xr:uid="{21D58DBF-9703-4083-B631-1BEFCFDB5567}"/>
    <hyperlink ref="B3" r:id="rId2" xr:uid="{CC0003C6-A6C7-41F2-AA1F-247E599FE259}"/>
    <hyperlink ref="B4" r:id="rId3" xr:uid="{A8DC1551-2432-4AF1-9592-E8C4FCE40C2B}"/>
    <hyperlink ref="B6:B7" r:id="rId4" display="Both Hendon Mob and Card Player show $16,067, but this number can't be correct as 150 into  16,067  gives you 107.1133 entries.  Card Player shows only 107 entries though" xr:uid="{4D1A7221-F28C-45A2-846A-38AB4851DA80}"/>
    <hyperlink ref="B8:B9" r:id="rId5" display="Both Henon Mob and Card Player show $32493, but this number can't be correct as 150 into 32493 is 216.62 entries.  Card Player shows only 215." xr:uid="{B9B9771A-E6E9-49D2-9FCF-193AE7B2ED9F}"/>
    <hyperlink ref="B10:B11" r:id="rId6" display="Both Henon Mob and Card Player show $43484, but this number can't be correct as 150 into 48484 is 289.8933 entries.  Card Player shows only 297." xr:uid="{891F9BF3-91C7-485A-8680-2415850C2AC8}"/>
    <hyperlink ref="B12:B13" r:id="rId7" display="Both Hendon Mob and Card Player show $45,900 in the prize pool, but Card Player doesn't show how many entered.  So I divided 280 into 45900 and rounded up" xr:uid="{0C13E312-A32D-4BDB-AA72-7B6DCFFC8DD7}"/>
    <hyperlink ref="B14" r:id="rId8" xr:uid="{B1DEA904-ACBC-4BD0-83F6-063FE541358D}"/>
    <hyperlink ref="B15" r:id="rId9" xr:uid="{255164CA-B876-4E7F-B594-A12EA4677D6D}"/>
    <hyperlink ref="B16:B17" r:id="rId10" display="Both Hendon Mob and Card Player say 230 entries and Prize Pool of 31840.  Problem is 160 * 230 is 36800.  If you divide 160 into 31840 you get 199 entries, which might be the real number.  But Ieft it at 230" xr:uid="{C649DC81-5FD6-467A-BB89-798918A176B8}"/>
    <hyperlink ref="B18:B19" r:id="rId11" display="Hendon Mob shows 215 entries with prize pool of 34999.  Card Player shows 272 and a prize pool of 36800.  160 into 34999 doesn't make sense, 160 into a prize pool of 36800 shows the entries would be 230 so I went with that." xr:uid="{09F9287A-3D93-42E1-BEB0-6E19FD8468EF}"/>
    <hyperlink ref="B22" r:id="rId12" xr:uid="{049F6BA5-9949-483D-BD78-F1EE08F79FEA}"/>
    <hyperlink ref="B20" r:id="rId13" xr:uid="{B0A510E5-3267-4330-B39B-47B702D59CF2}"/>
    <hyperlink ref="B23" r:id="rId14" xr:uid="{DF203F16-598A-4BFE-8289-B3C5DD637A98}"/>
    <hyperlink ref="B24:B25" r:id="rId15" display="All sites say 256 entries with a prize pool of 24780, but if there was 256 entries the prize pool would be 235760.  It should be 258 and that’s supported by adding up all the prizes given out." xr:uid="{A9CD735D-30CA-494B-80DB-D25EE5BFB79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dc:creator>
  <cp:lastModifiedBy>Robert Smith</cp:lastModifiedBy>
  <dcterms:created xsi:type="dcterms:W3CDTF">2024-08-05T13:56:42Z</dcterms:created>
  <dcterms:modified xsi:type="dcterms:W3CDTF">2024-08-06T17:38:44Z</dcterms:modified>
</cp:coreProperties>
</file>