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r\r-exercise\Cheng-Hsuan_Li\"/>
    </mc:Choice>
  </mc:AlternateContent>
  <bookViews>
    <workbookView xWindow="0" yWindow="0" windowWidth="11376" windowHeight="6096"/>
  </bookViews>
  <sheets>
    <sheet name="成績單" sheetId="1" r:id="rId1"/>
    <sheet name="座位表" sheetId="2" r:id="rId2"/>
  </sheets>
  <calcPr calcId="152511"/>
</workbook>
</file>

<file path=xl/calcChain.xml><?xml version="1.0" encoding="utf-8"?>
<calcChain xmlns="http://schemas.openxmlformats.org/spreadsheetml/2006/main">
  <c r="K15" i="1" l="1"/>
  <c r="K16" i="1"/>
  <c r="K17" i="1"/>
  <c r="K18" i="1"/>
  <c r="K19" i="1"/>
  <c r="K20" i="1"/>
  <c r="K21" i="1"/>
  <c r="K22" i="1"/>
  <c r="K23" i="1"/>
  <c r="K24" i="1"/>
  <c r="K25" i="1"/>
  <c r="K26" i="1"/>
  <c r="J15" i="1"/>
  <c r="J16" i="1"/>
  <c r="J17" i="1"/>
  <c r="J18" i="1"/>
  <c r="J19" i="1"/>
  <c r="J20" i="1"/>
  <c r="J21" i="1"/>
  <c r="J22" i="1"/>
  <c r="J23" i="1"/>
  <c r="J24" i="1"/>
  <c r="J25" i="1"/>
  <c r="J26" i="1"/>
  <c r="G2" i="2"/>
  <c r="K2" i="2"/>
  <c r="G3" i="2"/>
  <c r="K3" i="2"/>
  <c r="G4" i="2"/>
  <c r="K4" i="2"/>
  <c r="G5" i="2"/>
  <c r="K5" i="2"/>
  <c r="G6" i="2"/>
  <c r="K6" i="2"/>
  <c r="G7" i="2"/>
  <c r="K7" i="2"/>
  <c r="G8" i="2"/>
  <c r="K8" i="2"/>
  <c r="G9" i="2"/>
  <c r="K9" i="2"/>
  <c r="G10" i="2"/>
  <c r="K10" i="2"/>
  <c r="G11" i="2"/>
  <c r="K11" i="2"/>
  <c r="G12" i="2"/>
  <c r="K12" i="2"/>
  <c r="G13" i="2"/>
  <c r="K13" i="2"/>
  <c r="G14" i="2"/>
  <c r="K14" i="2"/>
  <c r="E17" i="2"/>
  <c r="F17" i="2"/>
  <c r="G17" i="2"/>
  <c r="H17" i="2"/>
  <c r="I17" i="2"/>
  <c r="J17" i="2"/>
  <c r="K17" i="2"/>
  <c r="E18" i="2"/>
  <c r="F18" i="2"/>
  <c r="G18" i="2"/>
  <c r="H18" i="2"/>
  <c r="I18" i="2"/>
  <c r="J18" i="2"/>
  <c r="K18" i="2"/>
  <c r="E22" i="2"/>
  <c r="F22" i="2"/>
  <c r="G22" i="2"/>
  <c r="H22" i="2"/>
  <c r="I22" i="2"/>
  <c r="J22" i="2"/>
  <c r="K22" i="2"/>
  <c r="E23" i="2"/>
  <c r="F23" i="2"/>
  <c r="G23" i="2"/>
  <c r="H23" i="2"/>
  <c r="I23" i="2"/>
  <c r="J23" i="2"/>
  <c r="K23" i="2"/>
  <c r="E27" i="2"/>
  <c r="F27" i="2"/>
  <c r="G27" i="2"/>
  <c r="H27" i="2"/>
  <c r="I27" i="2"/>
  <c r="J27" i="2"/>
  <c r="K27" i="2"/>
  <c r="E28" i="2"/>
  <c r="F28" i="2"/>
  <c r="G28" i="2"/>
  <c r="H28" i="2"/>
  <c r="I28" i="2"/>
  <c r="J28" i="2"/>
  <c r="K28" i="2"/>
  <c r="E32" i="2"/>
  <c r="F32" i="2"/>
  <c r="G32" i="2"/>
  <c r="H32" i="2"/>
  <c r="I32" i="2"/>
  <c r="J32" i="2"/>
  <c r="K32" i="2"/>
  <c r="E33" i="2"/>
  <c r="F33" i="2"/>
  <c r="G33" i="2"/>
  <c r="H33" i="2"/>
  <c r="I33" i="2"/>
  <c r="J33" i="2"/>
  <c r="K33" i="2"/>
  <c r="E37" i="2"/>
  <c r="F37" i="2"/>
  <c r="G37" i="2"/>
  <c r="H37" i="2"/>
  <c r="I37" i="2"/>
  <c r="J37" i="2"/>
  <c r="K37" i="2"/>
  <c r="E38" i="2"/>
  <c r="F38" i="2"/>
  <c r="G38" i="2"/>
  <c r="H38" i="2"/>
  <c r="I38" i="2"/>
  <c r="J38" i="2"/>
  <c r="K38" i="2"/>
  <c r="D3" i="1"/>
  <c r="E3" i="1"/>
  <c r="F3" i="1"/>
  <c r="G3" i="1"/>
  <c r="H3" i="1"/>
  <c r="I3" i="1"/>
  <c r="D4" i="1"/>
  <c r="E4" i="1"/>
  <c r="F4" i="1"/>
  <c r="G4" i="1"/>
  <c r="H4" i="1"/>
  <c r="I4" i="1"/>
  <c r="D5" i="1"/>
  <c r="E5" i="1"/>
  <c r="F5" i="1"/>
  <c r="G5" i="1"/>
  <c r="H5" i="1"/>
  <c r="I5" i="1"/>
  <c r="D6" i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D37" i="1"/>
  <c r="E37" i="1"/>
  <c r="F37" i="1"/>
  <c r="G37" i="1"/>
  <c r="H37" i="1"/>
  <c r="I37" i="1"/>
  <c r="D38" i="1"/>
  <c r="E38" i="1"/>
  <c r="F38" i="1"/>
  <c r="G38" i="1"/>
  <c r="H38" i="1"/>
  <c r="I38" i="1"/>
  <c r="D39" i="1"/>
  <c r="E39" i="1"/>
  <c r="F39" i="1"/>
  <c r="G39" i="1"/>
  <c r="H39" i="1"/>
  <c r="I39" i="1"/>
  <c r="D40" i="1"/>
  <c r="E40" i="1"/>
  <c r="F40" i="1"/>
  <c r="G40" i="1"/>
  <c r="H40" i="1"/>
  <c r="I40" i="1"/>
  <c r="D41" i="1"/>
  <c r="E41" i="1"/>
  <c r="F41" i="1"/>
  <c r="G41" i="1"/>
  <c r="H41" i="1"/>
  <c r="I41" i="1"/>
  <c r="E2" i="1"/>
  <c r="F2" i="1"/>
  <c r="G2" i="1"/>
  <c r="H2" i="1"/>
  <c r="I2" i="1"/>
  <c r="D2" i="1"/>
  <c r="D42" i="1" l="1"/>
  <c r="H42" i="1"/>
  <c r="F42" i="1"/>
  <c r="I42" i="1"/>
  <c r="G42" i="1"/>
  <c r="E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14" i="1"/>
  <c r="K13" i="1"/>
  <c r="K12" i="1"/>
  <c r="K11" i="1"/>
  <c r="K10" i="1"/>
  <c r="K9" i="1"/>
  <c r="K8" i="1"/>
  <c r="K7" i="1"/>
  <c r="K6" i="1"/>
  <c r="K5" i="1"/>
  <c r="K4" i="1"/>
  <c r="K3" i="1"/>
  <c r="J40" i="1"/>
  <c r="J38" i="1"/>
  <c r="J37" i="1"/>
  <c r="J2" i="1"/>
  <c r="K2" i="1"/>
  <c r="J41" i="1"/>
  <c r="J39" i="1"/>
  <c r="J36" i="1"/>
  <c r="J35" i="1"/>
  <c r="J34" i="1"/>
  <c r="J33" i="1"/>
  <c r="J32" i="1"/>
  <c r="J31" i="1"/>
  <c r="J30" i="1"/>
  <c r="J29" i="1"/>
  <c r="J28" i="1"/>
  <c r="J27" i="1"/>
  <c r="J14" i="1"/>
  <c r="J13" i="1"/>
  <c r="J12" i="1"/>
  <c r="J11" i="1"/>
  <c r="J10" i="1"/>
  <c r="J9" i="1"/>
  <c r="J8" i="1"/>
  <c r="J7" i="1"/>
  <c r="J6" i="1"/>
  <c r="J5" i="1"/>
  <c r="J4" i="1"/>
  <c r="J3" i="1"/>
  <c r="L5" i="1" l="1"/>
  <c r="L13" i="1"/>
  <c r="L9" i="1"/>
  <c r="L29" i="1"/>
  <c r="L33" i="1"/>
  <c r="L37" i="1"/>
  <c r="L6" i="1"/>
  <c r="L10" i="1"/>
  <c r="L30" i="1"/>
  <c r="L34" i="1"/>
  <c r="L41" i="1"/>
  <c r="L38" i="1"/>
  <c r="L3" i="1"/>
  <c r="L7" i="1"/>
  <c r="L11" i="1"/>
  <c r="L27" i="1"/>
  <c r="L31" i="1"/>
  <c r="L35" i="1"/>
  <c r="L40" i="1"/>
  <c r="L39" i="1"/>
  <c r="L14" i="1"/>
  <c r="L4" i="1"/>
  <c r="L8" i="1"/>
  <c r="L12" i="1"/>
  <c r="L28" i="1"/>
  <c r="L32" i="1"/>
  <c r="L36" i="1"/>
  <c r="L15" i="1"/>
  <c r="L19" i="1"/>
  <c r="L23" i="1"/>
  <c r="L17" i="1"/>
  <c r="L25" i="1"/>
  <c r="L18" i="1"/>
  <c r="L26" i="1"/>
  <c r="L16" i="1"/>
  <c r="L20" i="1"/>
  <c r="L24" i="1"/>
  <c r="L21" i="1"/>
  <c r="L22" i="1"/>
  <c r="K42" i="1"/>
  <c r="J42" i="1"/>
  <c r="L2" i="1"/>
</calcChain>
</file>

<file path=xl/sharedStrings.xml><?xml version="1.0" encoding="utf-8"?>
<sst xmlns="http://schemas.openxmlformats.org/spreadsheetml/2006/main" count="236" uniqueCount="183">
  <si>
    <t>座號</t>
  </si>
  <si>
    <t>姓名</t>
  </si>
  <si>
    <t>江浩瑋</t>
  </si>
  <si>
    <t>易志軒</t>
  </si>
  <si>
    <t>黃一軒</t>
  </si>
  <si>
    <t>黃千祐</t>
  </si>
  <si>
    <t>蔡維軒</t>
  </si>
  <si>
    <t>李政軒</t>
  </si>
  <si>
    <t>莊勝傑</t>
  </si>
  <si>
    <t>陳昱嘉</t>
  </si>
  <si>
    <t>何皓翔</t>
  </si>
  <si>
    <t>潘伯泉</t>
  </si>
  <si>
    <t>陳科材</t>
  </si>
  <si>
    <t>陳維鞍</t>
  </si>
  <si>
    <t>程品睿</t>
  </si>
  <si>
    <t>劉上慈</t>
  </si>
  <si>
    <t>江詩媺</t>
  </si>
  <si>
    <t>張培穎</t>
  </si>
  <si>
    <t>鄧巧筠</t>
  </si>
  <si>
    <t>黃于庭</t>
  </si>
  <si>
    <t>莊韻潔</t>
  </si>
  <si>
    <t>何文馨</t>
  </si>
  <si>
    <t>楊詠涵</t>
  </si>
  <si>
    <t>陳宥瑩</t>
  </si>
  <si>
    <t>王俞方</t>
  </si>
  <si>
    <t>黃羿慈</t>
  </si>
  <si>
    <t>白恩慈</t>
  </si>
  <si>
    <t>沈品雁</t>
  </si>
  <si>
    <t>李語喬</t>
  </si>
  <si>
    <t>陳詩涵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</si>
  <si>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</si>
  <si>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</si>
  <si>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</si>
  <si>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</si>
  <si>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</si>
  <si>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</si>
  <si>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</si>
  <si>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</si>
  <si>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</si>
  <si>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</si>
  <si>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</si>
  <si>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</si>
  <si>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</si>
  <si>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</si>
  <si>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</si>
  <si>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</si>
  <si>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</si>
  <si>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</si>
  <si>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</si>
  <si>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</si>
  <si>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</si>
  <si>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</si>
  <si>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</si>
  <si>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</si>
  <si>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</si>
  <si>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</si>
  <si>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</si>
  <si>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</si>
  <si>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</si>
  <si>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</si>
  <si>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</si>
  <si>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</si>
  <si>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</si>
  <si>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</si>
  <si>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</si>
  <si>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</si>
  <si>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</si>
  <si>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</si>
  <si>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</si>
  <si>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</si>
  <si>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01</t>
    <phoneticPr fontId="18" type="noConversion"/>
  </si>
  <si>
    <t>02</t>
    <phoneticPr fontId="18" type="noConversion"/>
  </si>
  <si>
    <t>03</t>
    <phoneticPr fontId="18" type="noConversion"/>
  </si>
  <si>
    <t>04</t>
    <phoneticPr fontId="18" type="noConversion"/>
  </si>
  <si>
    <t>05</t>
    <phoneticPr fontId="18" type="noConversion"/>
  </si>
  <si>
    <t>06</t>
    <phoneticPr fontId="18" type="noConversion"/>
  </si>
  <si>
    <t>07</t>
    <phoneticPr fontId="18" type="noConversion"/>
  </si>
  <si>
    <t>26</t>
    <phoneticPr fontId="18" type="noConversion"/>
  </si>
  <si>
    <t>27</t>
    <phoneticPr fontId="18" type="noConversion"/>
  </si>
  <si>
    <t>28</t>
    <phoneticPr fontId="18" type="noConversion"/>
  </si>
  <si>
    <t>29</t>
    <phoneticPr fontId="18" type="noConversion"/>
  </si>
  <si>
    <t>30</t>
    <phoneticPr fontId="18" type="noConversion"/>
  </si>
  <si>
    <t>31</t>
    <phoneticPr fontId="18" type="noConversion"/>
  </si>
  <si>
    <t>32</t>
    <phoneticPr fontId="18" type="noConversion"/>
  </si>
  <si>
    <t>08</t>
    <phoneticPr fontId="18" type="noConversion"/>
  </si>
  <si>
    <t>09</t>
    <phoneticPr fontId="18" type="noConversion"/>
  </si>
  <si>
    <t>10</t>
    <phoneticPr fontId="18" type="noConversion"/>
  </si>
  <si>
    <t>11</t>
    <phoneticPr fontId="18" type="noConversion"/>
  </si>
  <si>
    <t>12</t>
    <phoneticPr fontId="18" type="noConversion"/>
  </si>
  <si>
    <t>13</t>
    <phoneticPr fontId="18" type="noConversion"/>
  </si>
  <si>
    <t>14</t>
    <phoneticPr fontId="18" type="noConversion"/>
  </si>
  <si>
    <t>33</t>
    <phoneticPr fontId="18" type="noConversion"/>
  </si>
  <si>
    <t>34</t>
    <phoneticPr fontId="18" type="noConversion"/>
  </si>
  <si>
    <t>35</t>
    <phoneticPr fontId="18" type="noConversion"/>
  </si>
  <si>
    <t>36</t>
    <phoneticPr fontId="18" type="noConversion"/>
  </si>
  <si>
    <t>37</t>
    <phoneticPr fontId="18" type="noConversion"/>
  </si>
  <si>
    <t>38</t>
    <phoneticPr fontId="18" type="noConversion"/>
  </si>
  <si>
    <t>39</t>
    <phoneticPr fontId="18" type="noConversion"/>
  </si>
  <si>
    <t>40</t>
    <phoneticPr fontId="18" type="noConversion"/>
  </si>
  <si>
    <t>班長</t>
  </si>
  <si>
    <t>　</t>
  </si>
  <si>
    <t>國文</t>
  </si>
  <si>
    <t>副班長</t>
  </si>
  <si>
    <t>英語</t>
  </si>
  <si>
    <t>德育</t>
  </si>
  <si>
    <t>數學</t>
  </si>
  <si>
    <t>智育</t>
  </si>
  <si>
    <t>歷史</t>
  </si>
  <si>
    <t>體育</t>
  </si>
  <si>
    <t>地理</t>
  </si>
  <si>
    <t>群育</t>
  </si>
  <si>
    <t>公民</t>
  </si>
  <si>
    <t>衛生</t>
  </si>
  <si>
    <t>生物</t>
  </si>
  <si>
    <t>事務</t>
  </si>
  <si>
    <t>生科</t>
  </si>
  <si>
    <t>設備</t>
  </si>
  <si>
    <t>美術</t>
  </si>
  <si>
    <t>環保</t>
  </si>
  <si>
    <t>音樂</t>
  </si>
  <si>
    <t>資源</t>
  </si>
  <si>
    <t>表藝</t>
  </si>
  <si>
    <t>日誌</t>
  </si>
  <si>
    <t>童軍</t>
  </si>
  <si>
    <t>電源</t>
  </si>
  <si>
    <t>電腦</t>
  </si>
  <si>
    <t>01</t>
    <phoneticPr fontId="18" type="noConversion"/>
  </si>
  <si>
    <t>26</t>
    <phoneticPr fontId="18" type="noConversion"/>
  </si>
  <si>
    <t>職稱</t>
    <phoneticPr fontId="18" type="noConversion"/>
  </si>
  <si>
    <t>座號</t>
    <phoneticPr fontId="18" type="noConversion"/>
  </si>
  <si>
    <t>姓名</t>
    <phoneticPr fontId="18" type="noConversion"/>
  </si>
  <si>
    <t>JJ</t>
    <phoneticPr fontId="18" type="noConversion"/>
  </si>
  <si>
    <t>YY</t>
    <phoneticPr fontId="18" type="noConversion"/>
  </si>
  <si>
    <t>Huang</t>
    <phoneticPr fontId="18" type="noConversion"/>
  </si>
  <si>
    <t>Th</t>
    <phoneticPr fontId="18" type="noConversion"/>
  </si>
  <si>
    <t>Tsai</t>
    <phoneticPr fontId="18" type="noConversion"/>
  </si>
  <si>
    <t>Lee</t>
    <phoneticPr fontId="18" type="noConversion"/>
  </si>
  <si>
    <t>Chung</t>
    <phoneticPr fontId="18" type="noConversion"/>
  </si>
  <si>
    <t>Cha</t>
    <phoneticPr fontId="18" type="noConversion"/>
  </si>
  <si>
    <t>Ho</t>
    <phoneticPr fontId="18" type="noConversion"/>
  </si>
  <si>
    <t>Pan</t>
    <phoneticPr fontId="18" type="noConversion"/>
  </si>
  <si>
    <t>CoCo</t>
    <phoneticPr fontId="18" type="noConversion"/>
  </si>
  <si>
    <t>WiAn</t>
    <phoneticPr fontId="18" type="noConversion"/>
  </si>
  <si>
    <t>Pin</t>
    <phoneticPr fontId="18" type="noConversion"/>
  </si>
  <si>
    <t>Liu</t>
    <phoneticPr fontId="18" type="noConversion"/>
  </si>
  <si>
    <t>Poe</t>
    <phoneticPr fontId="18" type="noConversion"/>
  </si>
  <si>
    <t>Pyin</t>
    <phoneticPr fontId="18" type="noConversion"/>
  </si>
  <si>
    <t>Chyun</t>
    <phoneticPr fontId="18" type="noConversion"/>
  </si>
  <si>
    <t>Yutin</t>
    <phoneticPr fontId="18" type="noConversion"/>
  </si>
  <si>
    <t>YuChai</t>
    <phoneticPr fontId="18" type="noConversion"/>
  </si>
  <si>
    <t>Win</t>
    <phoneticPr fontId="18" type="noConversion"/>
  </si>
  <si>
    <t>Forever</t>
    <phoneticPr fontId="18" type="noConversion"/>
  </si>
  <si>
    <t>YiYi</t>
    <phoneticPr fontId="18" type="noConversion"/>
  </si>
  <si>
    <t>Square</t>
    <phoneticPr fontId="18" type="noConversion"/>
  </si>
  <si>
    <t>YiTsi</t>
    <phoneticPr fontId="18" type="noConversion"/>
  </si>
  <si>
    <t>AnTsi</t>
    <phoneticPr fontId="18" type="noConversion"/>
  </si>
  <si>
    <t>pingYan</t>
    <phoneticPr fontId="18" type="noConversion"/>
  </si>
  <si>
    <t>Language</t>
    <phoneticPr fontId="18" type="noConversion"/>
  </si>
  <si>
    <t>Haha</t>
    <phoneticPr fontId="18" type="noConversion"/>
  </si>
  <si>
    <t>U1</t>
    <phoneticPr fontId="18" type="noConversion"/>
  </si>
  <si>
    <t>U2</t>
    <phoneticPr fontId="18" type="noConversion"/>
  </si>
  <si>
    <t>U3</t>
    <phoneticPr fontId="18" type="noConversion"/>
  </si>
  <si>
    <t>U4</t>
    <phoneticPr fontId="18" type="noConversion"/>
  </si>
  <si>
    <t>U5</t>
    <phoneticPr fontId="18" type="noConversion"/>
  </si>
  <si>
    <t>U6</t>
    <phoneticPr fontId="18" type="noConversion"/>
  </si>
  <si>
    <t>U7</t>
    <phoneticPr fontId="18" type="noConversion"/>
  </si>
  <si>
    <t>U8</t>
    <phoneticPr fontId="18" type="noConversion"/>
  </si>
  <si>
    <t>U9</t>
    <phoneticPr fontId="18" type="noConversion"/>
  </si>
  <si>
    <t>U10</t>
    <phoneticPr fontId="18" type="noConversion"/>
  </si>
  <si>
    <t>U11</t>
    <phoneticPr fontId="18" type="noConversion"/>
  </si>
  <si>
    <t>U12</t>
    <phoneticPr fontId="18" type="noConversion"/>
  </si>
  <si>
    <t>name</t>
    <phoneticPr fontId="18" type="noConversion"/>
  </si>
  <si>
    <t>virtue</t>
    <phoneticPr fontId="18" type="noConversion"/>
  </si>
  <si>
    <t>wisdom</t>
  </si>
  <si>
    <t>physical</t>
  </si>
  <si>
    <t>colony</t>
  </si>
  <si>
    <t>Art</t>
    <phoneticPr fontId="18" type="noConversion"/>
  </si>
  <si>
    <t>background</t>
  </si>
  <si>
    <t>Total</t>
    <phoneticPr fontId="18" type="noConversion"/>
  </si>
  <si>
    <t>average</t>
    <phoneticPr fontId="18" type="noConversion"/>
  </si>
  <si>
    <t>rank</t>
    <phoneticPr fontId="18" type="noConversion"/>
  </si>
  <si>
    <t>id</t>
    <phoneticPr fontId="18" type="noConversion"/>
  </si>
  <si>
    <t>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</si>
</sst>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000000"/>
      <name val="Verdana"/>
      <family val="2"/>
    </font>
    <font>
      <sz val="9"/>
      <color rgb="FF50505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177" fontId="0" fillId="0" borderId="10" xfId="0" applyNumberFormat="1" applyBorder="1">
      <alignment vertical="center"/>
    </xf>
    <xf numFmtId="0" fontId="0" fillId="0" borderId="12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7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7" fontId="0" fillId="0" borderId="22" xfId="0" applyNumberFormat="1" applyBorder="1">
      <alignment vertical="center"/>
    </xf>
    <xf numFmtId="0" fontId="0" fillId="0" borderId="24" xfId="0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34" workbookViewId="0">
      <selection activeCell="M5" sqref="M5"/>
    </sheetView>
  </sheetViews>
  <sheetFormatPr defaultRowHeight="16.2" x14ac:dyDescent="0.3"/>
  <cols>
    <col min="4" max="9" width="9.109375" bestFit="1" customWidth="1"/>
    <col min="10" max="10" width="9.44140625" bestFit="1" customWidth="1"/>
    <col min="11" max="11" width="9.109375" bestFit="1" customWidth="1"/>
  </cols>
  <sheetData>
    <row r="1" spans="1:14" ht="16.8" thickBot="1" x14ac:dyDescent="0.35">
      <c r="A1" s="7" t="s">
        <v>182</v>
      </c>
      <c r="B1" s="8" t="s">
        <v>181</v>
      </c>
      <c r="C1" s="8" t="s">
        <v>171</v>
      </c>
      <c r="D1" s="8" t="s">
        <v>172</v>
      </c>
      <c r="E1" s="49" t="s">
        <v>173</v>
      </c>
      <c r="F1" s="49" t="s">
        <v>174</v>
      </c>
      <c r="G1" s="50" t="s">
        <v>175</v>
      </c>
      <c r="H1" s="8" t="s">
        <v>176</v>
      </c>
      <c r="I1" s="49" t="s">
        <v>177</v>
      </c>
      <c r="J1" s="8" t="s">
        <v>178</v>
      </c>
      <c r="K1" s="8" t="s">
        <v>179</v>
      </c>
      <c r="L1" s="9" t="s">
        <v>180</v>
      </c>
    </row>
    <row r="2" spans="1:14" ht="16.8" thickBot="1" x14ac:dyDescent="0.35">
      <c r="A2" s="10">
        <v>16</v>
      </c>
      <c r="B2" s="11">
        <v>1</v>
      </c>
      <c r="C2" s="11" t="s">
        <v>131</v>
      </c>
      <c r="D2" s="11">
        <f ca="1">INT(RAND()*60+0.5)+40</f>
        <v>94</v>
      </c>
      <c r="E2" s="11">
        <f t="shared" ref="E2:I14" ca="1" si="0">INT(RAND()*60+0.5)+40</f>
        <v>76</v>
      </c>
      <c r="F2" s="11">
        <f t="shared" ca="1" si="0"/>
        <v>61</v>
      </c>
      <c r="G2" s="11">
        <f t="shared" ca="1" si="0"/>
        <v>93</v>
      </c>
      <c r="H2" s="11">
        <f t="shared" ca="1" si="0"/>
        <v>77</v>
      </c>
      <c r="I2" s="11">
        <f t="shared" ca="1" si="0"/>
        <v>66</v>
      </c>
      <c r="J2" s="11">
        <f ca="1">SUM(D2:I2)</f>
        <v>467</v>
      </c>
      <c r="K2" s="12">
        <f ca="1">AVERAGE(D2:I2)</f>
        <v>77.833333333333329</v>
      </c>
      <c r="L2" s="13">
        <f ca="1">RANK(J2,J$2:J$41)</f>
        <v>8</v>
      </c>
    </row>
    <row r="3" spans="1:14" ht="16.8" thickBot="1" x14ac:dyDescent="0.35">
      <c r="A3" s="14">
        <v>16</v>
      </c>
      <c r="B3" s="1">
        <v>2</v>
      </c>
      <c r="C3" s="1" t="s">
        <v>132</v>
      </c>
      <c r="D3" s="1">
        <f t="shared" ref="D3:I41" ca="1" si="1">INT(RAND()*60+0.5)+40</f>
        <v>63</v>
      </c>
      <c r="E3" s="1">
        <f t="shared" ca="1" si="0"/>
        <v>88</v>
      </c>
      <c r="F3" s="1">
        <f t="shared" ca="1" si="0"/>
        <v>74</v>
      </c>
      <c r="G3" s="1">
        <f t="shared" ca="1" si="0"/>
        <v>66</v>
      </c>
      <c r="H3" s="1">
        <f t="shared" ca="1" si="0"/>
        <v>93</v>
      </c>
      <c r="I3" s="1">
        <f t="shared" ca="1" si="0"/>
        <v>84</v>
      </c>
      <c r="J3" s="1">
        <f t="shared" ref="J3:J41" ca="1" si="2">SUM(D3:I3)</f>
        <v>468</v>
      </c>
      <c r="K3" s="3">
        <f t="shared" ref="K3:K41" ca="1" si="3">AVERAGE(D3:I3)</f>
        <v>78</v>
      </c>
      <c r="L3" s="13">
        <f t="shared" ref="L3:L41" ca="1" si="4">RANK(J3,J$2:J$41)</f>
        <v>7</v>
      </c>
    </row>
    <row r="4" spans="1:14" ht="16.8" thickBot="1" x14ac:dyDescent="0.35">
      <c r="A4" s="14">
        <v>16</v>
      </c>
      <c r="B4" s="1">
        <v>3</v>
      </c>
      <c r="C4" s="1" t="s">
        <v>133</v>
      </c>
      <c r="D4" s="1">
        <f t="shared" ca="1" si="1"/>
        <v>74</v>
      </c>
      <c r="E4" s="1">
        <f t="shared" ca="1" si="0"/>
        <v>52</v>
      </c>
      <c r="F4" s="1">
        <f t="shared" ca="1" si="0"/>
        <v>82</v>
      </c>
      <c r="G4" s="1">
        <f t="shared" ca="1" si="0"/>
        <v>54</v>
      </c>
      <c r="H4" s="1">
        <f t="shared" ca="1" si="0"/>
        <v>92</v>
      </c>
      <c r="I4" s="1">
        <f t="shared" ca="1" si="0"/>
        <v>80</v>
      </c>
      <c r="J4" s="1">
        <f t="shared" ca="1" si="2"/>
        <v>434</v>
      </c>
      <c r="K4" s="3">
        <f t="shared" ca="1" si="3"/>
        <v>72.333333333333329</v>
      </c>
      <c r="L4" s="13">
        <f t="shared" ca="1" si="4"/>
        <v>15</v>
      </c>
    </row>
    <row r="5" spans="1:14" ht="16.8" thickBot="1" x14ac:dyDescent="0.35">
      <c r="A5" s="14">
        <v>16</v>
      </c>
      <c r="B5" s="1">
        <v>4</v>
      </c>
      <c r="C5" s="1" t="s">
        <v>134</v>
      </c>
      <c r="D5" s="1">
        <f t="shared" ca="1" si="1"/>
        <v>55</v>
      </c>
      <c r="E5" s="1">
        <f t="shared" ca="1" si="0"/>
        <v>56</v>
      </c>
      <c r="F5" s="1">
        <f t="shared" ca="1" si="0"/>
        <v>52</v>
      </c>
      <c r="G5" s="1">
        <f t="shared" ca="1" si="0"/>
        <v>89</v>
      </c>
      <c r="H5" s="1">
        <f t="shared" ca="1" si="0"/>
        <v>69</v>
      </c>
      <c r="I5" s="1">
        <f t="shared" ca="1" si="0"/>
        <v>89</v>
      </c>
      <c r="J5" s="1">
        <f t="shared" ca="1" si="2"/>
        <v>410</v>
      </c>
      <c r="K5" s="3">
        <f t="shared" ca="1" si="3"/>
        <v>68.333333333333329</v>
      </c>
      <c r="L5" s="13">
        <f t="shared" ca="1" si="4"/>
        <v>29</v>
      </c>
    </row>
    <row r="6" spans="1:14" ht="16.8" thickBot="1" x14ac:dyDescent="0.35">
      <c r="A6" s="15">
        <v>16</v>
      </c>
      <c r="B6" s="16">
        <v>5</v>
      </c>
      <c r="C6" s="16" t="s">
        <v>135</v>
      </c>
      <c r="D6" s="16">
        <f t="shared" ca="1" si="1"/>
        <v>96</v>
      </c>
      <c r="E6" s="16">
        <f t="shared" ca="1" si="0"/>
        <v>70</v>
      </c>
      <c r="F6" s="16">
        <f t="shared" ca="1" si="0"/>
        <v>69</v>
      </c>
      <c r="G6" s="16">
        <f t="shared" ca="1" si="0"/>
        <v>48</v>
      </c>
      <c r="H6" s="16">
        <f t="shared" ca="1" si="0"/>
        <v>57</v>
      </c>
      <c r="I6" s="16">
        <f t="shared" ca="1" si="0"/>
        <v>75</v>
      </c>
      <c r="J6" s="16">
        <f t="shared" ca="1" si="2"/>
        <v>415</v>
      </c>
      <c r="K6" s="17">
        <f t="shared" ca="1" si="3"/>
        <v>69.166666666666671</v>
      </c>
      <c r="L6" s="13">
        <f t="shared" ca="1" si="4"/>
        <v>26</v>
      </c>
    </row>
    <row r="7" spans="1:14" ht="16.8" thickBot="1" x14ac:dyDescent="0.35">
      <c r="A7" s="4">
        <v>16</v>
      </c>
      <c r="B7" s="4">
        <v>6</v>
      </c>
      <c r="C7" s="4" t="s">
        <v>136</v>
      </c>
      <c r="D7" s="4">
        <f t="shared" ca="1" si="1"/>
        <v>58</v>
      </c>
      <c r="E7" s="4">
        <f t="shared" ca="1" si="0"/>
        <v>42</v>
      </c>
      <c r="F7" s="4">
        <f t="shared" ca="1" si="0"/>
        <v>42</v>
      </c>
      <c r="G7" s="4">
        <f t="shared" ca="1" si="0"/>
        <v>55</v>
      </c>
      <c r="H7" s="4">
        <f t="shared" ca="1" si="0"/>
        <v>81</v>
      </c>
      <c r="I7" s="4">
        <f t="shared" ca="1" si="0"/>
        <v>96</v>
      </c>
      <c r="J7" s="4">
        <f t="shared" ca="1" si="2"/>
        <v>374</v>
      </c>
      <c r="K7" s="6">
        <f t="shared" ca="1" si="3"/>
        <v>62.333333333333336</v>
      </c>
      <c r="L7" s="13">
        <f t="shared" ca="1" si="4"/>
        <v>35</v>
      </c>
    </row>
    <row r="8" spans="1:14" ht="16.8" thickBot="1" x14ac:dyDescent="0.35">
      <c r="A8" s="1">
        <v>16</v>
      </c>
      <c r="B8" s="1">
        <v>7</v>
      </c>
      <c r="C8" s="1" t="s">
        <v>137</v>
      </c>
      <c r="D8" s="1">
        <f t="shared" ca="1" si="1"/>
        <v>85</v>
      </c>
      <c r="E8" s="1">
        <f t="shared" ca="1" si="0"/>
        <v>55</v>
      </c>
      <c r="F8" s="1">
        <f t="shared" ca="1" si="0"/>
        <v>99</v>
      </c>
      <c r="G8" s="1">
        <f t="shared" ca="1" si="0"/>
        <v>64</v>
      </c>
      <c r="H8" s="1">
        <f t="shared" ca="1" si="0"/>
        <v>94</v>
      </c>
      <c r="I8" s="1">
        <f t="shared" ca="1" si="0"/>
        <v>87</v>
      </c>
      <c r="J8" s="1">
        <f t="shared" ca="1" si="2"/>
        <v>484</v>
      </c>
      <c r="K8" s="3">
        <f t="shared" ca="1" si="3"/>
        <v>80.666666666666671</v>
      </c>
      <c r="L8" s="13">
        <f t="shared" ca="1" si="4"/>
        <v>3</v>
      </c>
    </row>
    <row r="9" spans="1:14" ht="16.8" thickBot="1" x14ac:dyDescent="0.35">
      <c r="A9" s="1">
        <v>16</v>
      </c>
      <c r="B9" s="1">
        <v>8</v>
      </c>
      <c r="C9" s="1" t="s">
        <v>138</v>
      </c>
      <c r="D9" s="1">
        <f t="shared" ca="1" si="1"/>
        <v>54</v>
      </c>
      <c r="E9" s="1">
        <f t="shared" ca="1" si="0"/>
        <v>91</v>
      </c>
      <c r="F9" s="1">
        <f t="shared" ca="1" si="0"/>
        <v>68</v>
      </c>
      <c r="G9" s="1">
        <f t="shared" ca="1" si="0"/>
        <v>76</v>
      </c>
      <c r="H9" s="1">
        <f t="shared" ca="1" si="0"/>
        <v>87</v>
      </c>
      <c r="I9" s="1">
        <f t="shared" ca="1" si="0"/>
        <v>99</v>
      </c>
      <c r="J9" s="1">
        <f t="shared" ca="1" si="2"/>
        <v>475</v>
      </c>
      <c r="K9" s="3">
        <f t="shared" ca="1" si="3"/>
        <v>79.166666666666671</v>
      </c>
      <c r="L9" s="13">
        <f t="shared" ca="1" si="4"/>
        <v>5</v>
      </c>
    </row>
    <row r="10" spans="1:14" ht="16.8" thickBot="1" x14ac:dyDescent="0.35">
      <c r="A10" s="1">
        <v>16</v>
      </c>
      <c r="B10" s="1">
        <v>9</v>
      </c>
      <c r="C10" s="1" t="s">
        <v>139</v>
      </c>
      <c r="D10" s="1">
        <f t="shared" ca="1" si="1"/>
        <v>83</v>
      </c>
      <c r="E10" s="1">
        <f t="shared" ca="1" si="0"/>
        <v>92</v>
      </c>
      <c r="F10" s="1">
        <f t="shared" ca="1" si="0"/>
        <v>82</v>
      </c>
      <c r="G10" s="1">
        <f t="shared" ca="1" si="0"/>
        <v>86</v>
      </c>
      <c r="H10" s="1">
        <f t="shared" ca="1" si="0"/>
        <v>78</v>
      </c>
      <c r="I10" s="1">
        <f t="shared" ca="1" si="0"/>
        <v>55</v>
      </c>
      <c r="J10" s="1">
        <f t="shared" ca="1" si="2"/>
        <v>476</v>
      </c>
      <c r="K10" s="3">
        <f t="shared" ca="1" si="3"/>
        <v>79.333333333333329</v>
      </c>
      <c r="L10" s="13">
        <f t="shared" ca="1" si="4"/>
        <v>4</v>
      </c>
    </row>
    <row r="11" spans="1:14" ht="16.8" thickBot="1" x14ac:dyDescent="0.35">
      <c r="A11" s="1">
        <v>16</v>
      </c>
      <c r="B11" s="1">
        <v>10</v>
      </c>
      <c r="C11" s="1" t="s">
        <v>140</v>
      </c>
      <c r="D11" s="1">
        <f t="shared" ca="1" si="1"/>
        <v>80</v>
      </c>
      <c r="E11" s="1">
        <f t="shared" ca="1" si="0"/>
        <v>73</v>
      </c>
      <c r="F11" s="1">
        <f t="shared" ca="1" si="0"/>
        <v>98</v>
      </c>
      <c r="G11" s="1">
        <f t="shared" ca="1" si="0"/>
        <v>60</v>
      </c>
      <c r="H11" s="1">
        <f t="shared" ca="1" si="0"/>
        <v>64</v>
      </c>
      <c r="I11" s="1">
        <f t="shared" ca="1" si="0"/>
        <v>50</v>
      </c>
      <c r="J11" s="1">
        <f t="shared" ca="1" si="2"/>
        <v>425</v>
      </c>
      <c r="K11" s="3">
        <f t="shared" ca="1" si="3"/>
        <v>70.833333333333329</v>
      </c>
      <c r="L11" s="13">
        <f t="shared" ca="1" si="4"/>
        <v>21</v>
      </c>
    </row>
    <row r="12" spans="1:14" ht="16.8" thickBot="1" x14ac:dyDescent="0.35">
      <c r="A12" s="4">
        <v>16</v>
      </c>
      <c r="B12" s="4">
        <v>11</v>
      </c>
      <c r="C12" s="4" t="s">
        <v>141</v>
      </c>
      <c r="D12" s="4">
        <f t="shared" ca="1" si="1"/>
        <v>50</v>
      </c>
      <c r="E12" s="4">
        <f t="shared" ca="1" si="0"/>
        <v>98</v>
      </c>
      <c r="F12" s="4">
        <f t="shared" ca="1" si="0"/>
        <v>50</v>
      </c>
      <c r="G12" s="4">
        <f t="shared" ca="1" si="0"/>
        <v>76</v>
      </c>
      <c r="H12" s="4">
        <f t="shared" ca="1" si="0"/>
        <v>48</v>
      </c>
      <c r="I12" s="4">
        <f t="shared" ca="1" si="0"/>
        <v>65</v>
      </c>
      <c r="J12" s="4">
        <f t="shared" ca="1" si="2"/>
        <v>387</v>
      </c>
      <c r="K12" s="6">
        <f t="shared" ca="1" si="3"/>
        <v>64.5</v>
      </c>
      <c r="L12" s="13">
        <f t="shared" ca="1" si="4"/>
        <v>32</v>
      </c>
    </row>
    <row r="13" spans="1:14" ht="16.8" thickBot="1" x14ac:dyDescent="0.35">
      <c r="A13" s="1">
        <v>16</v>
      </c>
      <c r="B13" s="1">
        <v>12</v>
      </c>
      <c r="C13" s="1" t="s">
        <v>142</v>
      </c>
      <c r="D13" s="1">
        <f t="shared" ca="1" si="1"/>
        <v>55</v>
      </c>
      <c r="E13" s="1">
        <f t="shared" ca="1" si="0"/>
        <v>47</v>
      </c>
      <c r="F13" s="1">
        <f t="shared" ca="1" si="0"/>
        <v>85</v>
      </c>
      <c r="G13" s="1">
        <f t="shared" ca="1" si="0"/>
        <v>74</v>
      </c>
      <c r="H13" s="1">
        <f t="shared" ca="1" si="0"/>
        <v>98</v>
      </c>
      <c r="I13" s="1">
        <f t="shared" ca="1" si="0"/>
        <v>67</v>
      </c>
      <c r="J13" s="1">
        <f t="shared" ca="1" si="2"/>
        <v>426</v>
      </c>
      <c r="K13" s="3">
        <f t="shared" ca="1" si="3"/>
        <v>71</v>
      </c>
      <c r="L13" s="13">
        <f t="shared" ca="1" si="4"/>
        <v>19</v>
      </c>
    </row>
    <row r="14" spans="1:14" ht="16.8" thickBot="1" x14ac:dyDescent="0.35">
      <c r="A14" s="1">
        <v>16</v>
      </c>
      <c r="B14" s="1">
        <v>13</v>
      </c>
      <c r="C14" s="1" t="s">
        <v>143</v>
      </c>
      <c r="D14" s="1">
        <f t="shared" ca="1" si="1"/>
        <v>70</v>
      </c>
      <c r="E14" s="1">
        <f t="shared" ca="1" si="0"/>
        <v>67</v>
      </c>
      <c r="F14" s="1">
        <f t="shared" ca="1" si="0"/>
        <v>61</v>
      </c>
      <c r="G14" s="1">
        <f t="shared" ca="1" si="0"/>
        <v>91</v>
      </c>
      <c r="H14" s="1">
        <f t="shared" ca="1" si="0"/>
        <v>79</v>
      </c>
      <c r="I14" s="1">
        <f t="shared" ca="1" si="0"/>
        <v>89</v>
      </c>
      <c r="J14" s="1">
        <f t="shared" ca="1" si="2"/>
        <v>457</v>
      </c>
      <c r="K14" s="3">
        <f t="shared" ca="1" si="3"/>
        <v>76.166666666666671</v>
      </c>
      <c r="L14" s="13">
        <f t="shared" ca="1" si="4"/>
        <v>10</v>
      </c>
      <c r="N14" s="2"/>
    </row>
    <row r="15" spans="1:14" ht="16.8" thickBot="1" x14ac:dyDescent="0.35">
      <c r="A15" s="1">
        <v>16</v>
      </c>
      <c r="B15" s="1">
        <v>14</v>
      </c>
      <c r="C15" s="1" t="s">
        <v>159</v>
      </c>
      <c r="D15" s="1">
        <v>95</v>
      </c>
      <c r="E15" s="1">
        <v>44</v>
      </c>
      <c r="F15" s="1">
        <v>79</v>
      </c>
      <c r="G15" s="1">
        <v>68</v>
      </c>
      <c r="H15" s="1">
        <v>99</v>
      </c>
      <c r="I15" s="1">
        <v>77</v>
      </c>
      <c r="J15" s="1">
        <f t="shared" si="2"/>
        <v>462</v>
      </c>
      <c r="K15" s="3">
        <f t="shared" si="3"/>
        <v>77</v>
      </c>
      <c r="L15" s="13">
        <f t="shared" ca="1" si="4"/>
        <v>9</v>
      </c>
    </row>
    <row r="16" spans="1:14" ht="16.8" thickBot="1" x14ac:dyDescent="0.35">
      <c r="A16" s="1">
        <v>16</v>
      </c>
      <c r="B16" s="1">
        <v>15</v>
      </c>
      <c r="C16" s="1" t="s">
        <v>160</v>
      </c>
      <c r="D16" s="1">
        <v>88</v>
      </c>
      <c r="E16" s="1">
        <v>45</v>
      </c>
      <c r="F16" s="1">
        <v>84</v>
      </c>
      <c r="G16" s="1">
        <v>64</v>
      </c>
      <c r="H16" s="1">
        <v>55</v>
      </c>
      <c r="I16" s="1">
        <v>55</v>
      </c>
      <c r="J16" s="1">
        <f t="shared" si="2"/>
        <v>391</v>
      </c>
      <c r="K16" s="3">
        <f t="shared" si="3"/>
        <v>65.166666666666671</v>
      </c>
      <c r="L16" s="13">
        <f t="shared" ca="1" si="4"/>
        <v>31</v>
      </c>
    </row>
    <row r="17" spans="1:13" ht="16.8" thickBot="1" x14ac:dyDescent="0.35">
      <c r="A17" s="1">
        <v>16</v>
      </c>
      <c r="B17" s="1">
        <v>16</v>
      </c>
      <c r="C17" s="1" t="s">
        <v>161</v>
      </c>
      <c r="D17" s="1">
        <v>70</v>
      </c>
      <c r="E17" s="1">
        <v>65</v>
      </c>
      <c r="F17" s="1">
        <v>44</v>
      </c>
      <c r="G17" s="1">
        <v>57</v>
      </c>
      <c r="H17" s="1">
        <v>63</v>
      </c>
      <c r="I17" s="1">
        <v>44</v>
      </c>
      <c r="J17" s="1">
        <f t="shared" si="2"/>
        <v>343</v>
      </c>
      <c r="K17" s="3">
        <f t="shared" si="3"/>
        <v>57.166666666666664</v>
      </c>
      <c r="L17" s="13">
        <f t="shared" ca="1" si="4"/>
        <v>38</v>
      </c>
    </row>
    <row r="18" spans="1:13" ht="16.8" thickBot="1" x14ac:dyDescent="0.35">
      <c r="A18" s="1">
        <v>16</v>
      </c>
      <c r="B18" s="1">
        <v>17</v>
      </c>
      <c r="C18" s="1" t="s">
        <v>162</v>
      </c>
      <c r="D18" s="1">
        <v>45</v>
      </c>
      <c r="E18" s="1">
        <v>54</v>
      </c>
      <c r="F18" s="1">
        <v>41</v>
      </c>
      <c r="G18" s="1">
        <v>15</v>
      </c>
      <c r="H18" s="1">
        <v>48</v>
      </c>
      <c r="I18" s="1">
        <v>56</v>
      </c>
      <c r="J18" s="1">
        <f t="shared" si="2"/>
        <v>259</v>
      </c>
      <c r="K18" s="3">
        <f t="shared" si="3"/>
        <v>43.166666666666664</v>
      </c>
      <c r="L18" s="13">
        <f t="shared" ca="1" si="4"/>
        <v>40</v>
      </c>
    </row>
    <row r="19" spans="1:13" ht="16.8" thickBot="1" x14ac:dyDescent="0.35">
      <c r="A19" s="1">
        <v>16</v>
      </c>
      <c r="B19" s="1">
        <v>18</v>
      </c>
      <c r="C19" s="1" t="s">
        <v>163</v>
      </c>
      <c r="D19" s="1">
        <v>85</v>
      </c>
      <c r="E19" s="1">
        <v>76</v>
      </c>
      <c r="F19" s="1">
        <v>85</v>
      </c>
      <c r="G19" s="1">
        <v>66</v>
      </c>
      <c r="H19" s="1">
        <v>24</v>
      </c>
      <c r="I19" s="1">
        <v>87</v>
      </c>
      <c r="J19" s="1">
        <f t="shared" si="2"/>
        <v>423</v>
      </c>
      <c r="K19" s="3">
        <f t="shared" si="3"/>
        <v>70.5</v>
      </c>
      <c r="L19" s="13">
        <f t="shared" ca="1" si="4"/>
        <v>24</v>
      </c>
    </row>
    <row r="20" spans="1:13" ht="16.8" thickBot="1" x14ac:dyDescent="0.35">
      <c r="A20" s="1">
        <v>16</v>
      </c>
      <c r="B20" s="1">
        <v>19</v>
      </c>
      <c r="C20" s="1" t="s">
        <v>164</v>
      </c>
      <c r="D20" s="1">
        <v>96</v>
      </c>
      <c r="E20" s="1">
        <v>82</v>
      </c>
      <c r="F20" s="1">
        <v>94</v>
      </c>
      <c r="G20" s="1">
        <v>71</v>
      </c>
      <c r="H20" s="1">
        <v>64</v>
      </c>
      <c r="I20" s="1">
        <v>64</v>
      </c>
      <c r="J20" s="1">
        <f t="shared" si="2"/>
        <v>471</v>
      </c>
      <c r="K20" s="3">
        <f t="shared" si="3"/>
        <v>78.5</v>
      </c>
      <c r="L20" s="13">
        <f t="shared" ca="1" si="4"/>
        <v>6</v>
      </c>
      <c r="M20" s="2"/>
    </row>
    <row r="21" spans="1:13" ht="16.8" thickBot="1" x14ac:dyDescent="0.35">
      <c r="A21" s="1">
        <v>16</v>
      </c>
      <c r="B21" s="1">
        <v>20</v>
      </c>
      <c r="C21" s="1" t="s">
        <v>165</v>
      </c>
      <c r="D21" s="1">
        <v>62</v>
      </c>
      <c r="E21" s="1">
        <v>52</v>
      </c>
      <c r="F21" s="1">
        <v>75</v>
      </c>
      <c r="G21" s="1">
        <v>97</v>
      </c>
      <c r="H21" s="1">
        <v>54</v>
      </c>
      <c r="I21" s="1">
        <v>85</v>
      </c>
      <c r="J21" s="1">
        <f t="shared" si="2"/>
        <v>425</v>
      </c>
      <c r="K21" s="3">
        <f t="shared" si="3"/>
        <v>70.833333333333329</v>
      </c>
      <c r="L21" s="13">
        <f t="shared" ca="1" si="4"/>
        <v>21</v>
      </c>
    </row>
    <row r="22" spans="1:13" ht="16.8" thickBot="1" x14ac:dyDescent="0.35">
      <c r="A22" s="1">
        <v>16</v>
      </c>
      <c r="B22" s="1">
        <v>21</v>
      </c>
      <c r="C22" s="1" t="s">
        <v>166</v>
      </c>
      <c r="D22" s="1">
        <v>52</v>
      </c>
      <c r="E22" s="1">
        <v>94</v>
      </c>
      <c r="F22" s="1">
        <v>62</v>
      </c>
      <c r="G22" s="1">
        <v>55</v>
      </c>
      <c r="H22" s="1">
        <v>76</v>
      </c>
      <c r="I22" s="1">
        <v>93</v>
      </c>
      <c r="J22" s="1">
        <f t="shared" si="2"/>
        <v>432</v>
      </c>
      <c r="K22" s="3">
        <f t="shared" si="3"/>
        <v>72</v>
      </c>
      <c r="L22" s="13">
        <f t="shared" ca="1" si="4"/>
        <v>16</v>
      </c>
    </row>
    <row r="23" spans="1:13" ht="16.8" thickBot="1" x14ac:dyDescent="0.35">
      <c r="A23" s="1">
        <v>16</v>
      </c>
      <c r="B23" s="1">
        <v>22</v>
      </c>
      <c r="C23" s="1" t="s">
        <v>167</v>
      </c>
      <c r="D23" s="1">
        <v>46</v>
      </c>
      <c r="E23" s="1">
        <v>64</v>
      </c>
      <c r="F23" s="1">
        <v>54</v>
      </c>
      <c r="G23" s="1">
        <v>61</v>
      </c>
      <c r="H23" s="1">
        <v>94</v>
      </c>
      <c r="I23" s="1">
        <v>62</v>
      </c>
      <c r="J23" s="1">
        <f t="shared" si="2"/>
        <v>381</v>
      </c>
      <c r="K23" s="3">
        <f t="shared" si="3"/>
        <v>63.5</v>
      </c>
      <c r="L23" s="13">
        <f t="shared" ca="1" si="4"/>
        <v>33</v>
      </c>
    </row>
    <row r="24" spans="1:13" ht="16.8" thickBot="1" x14ac:dyDescent="0.35">
      <c r="A24" s="1">
        <v>16</v>
      </c>
      <c r="B24" s="1">
        <v>23</v>
      </c>
      <c r="C24" s="1" t="s">
        <v>168</v>
      </c>
      <c r="D24" s="1">
        <v>82</v>
      </c>
      <c r="E24" s="1">
        <v>47</v>
      </c>
      <c r="F24" s="1">
        <v>75</v>
      </c>
      <c r="G24" s="1">
        <v>91</v>
      </c>
      <c r="H24" s="1">
        <v>74</v>
      </c>
      <c r="I24" s="1">
        <v>46</v>
      </c>
      <c r="J24" s="1">
        <f t="shared" si="2"/>
        <v>415</v>
      </c>
      <c r="K24" s="3">
        <f t="shared" si="3"/>
        <v>69.166666666666671</v>
      </c>
      <c r="L24" s="13">
        <f t="shared" ca="1" si="4"/>
        <v>26</v>
      </c>
    </row>
    <row r="25" spans="1:13" ht="16.8" thickBot="1" x14ac:dyDescent="0.35">
      <c r="A25" s="1">
        <v>16</v>
      </c>
      <c r="B25" s="1">
        <v>24</v>
      </c>
      <c r="C25" s="1" t="s">
        <v>169</v>
      </c>
      <c r="D25" s="1">
        <v>46</v>
      </c>
      <c r="E25" s="1">
        <v>51</v>
      </c>
      <c r="F25" s="1">
        <v>92</v>
      </c>
      <c r="G25" s="1">
        <v>79</v>
      </c>
      <c r="H25" s="1">
        <v>88</v>
      </c>
      <c r="I25" s="1">
        <v>55</v>
      </c>
      <c r="J25" s="1">
        <f t="shared" si="2"/>
        <v>411</v>
      </c>
      <c r="K25" s="3">
        <f t="shared" si="3"/>
        <v>68.5</v>
      </c>
      <c r="L25" s="13">
        <f t="shared" ca="1" si="4"/>
        <v>28</v>
      </c>
    </row>
    <row r="26" spans="1:13" ht="16.8" thickBot="1" x14ac:dyDescent="0.35">
      <c r="A26" s="1">
        <v>16</v>
      </c>
      <c r="B26" s="1">
        <v>25</v>
      </c>
      <c r="C26" s="1" t="s">
        <v>170</v>
      </c>
      <c r="D26" s="1">
        <v>91</v>
      </c>
      <c r="E26" s="1">
        <v>41</v>
      </c>
      <c r="F26" s="1">
        <v>46</v>
      </c>
      <c r="G26" s="1">
        <v>56</v>
      </c>
      <c r="H26" s="1">
        <v>46</v>
      </c>
      <c r="I26" s="1">
        <v>74</v>
      </c>
      <c r="J26" s="1">
        <f t="shared" si="2"/>
        <v>354</v>
      </c>
      <c r="K26" s="3">
        <f t="shared" si="3"/>
        <v>59</v>
      </c>
      <c r="L26" s="13">
        <f t="shared" ca="1" si="4"/>
        <v>37</v>
      </c>
    </row>
    <row r="27" spans="1:13" ht="16.8" thickBot="1" x14ac:dyDescent="0.35">
      <c r="A27" s="1">
        <v>16</v>
      </c>
      <c r="B27" s="1">
        <v>26</v>
      </c>
      <c r="C27" s="1" t="s">
        <v>144</v>
      </c>
      <c r="D27" s="1">
        <f t="shared" ca="1" si="1"/>
        <v>92</v>
      </c>
      <c r="E27" s="1">
        <f t="shared" ca="1" si="1"/>
        <v>82</v>
      </c>
      <c r="F27" s="1">
        <f t="shared" ca="1" si="1"/>
        <v>93</v>
      </c>
      <c r="G27" s="1">
        <f t="shared" ca="1" si="1"/>
        <v>49</v>
      </c>
      <c r="H27" s="1">
        <f t="shared" ca="1" si="1"/>
        <v>84</v>
      </c>
      <c r="I27" s="1">
        <f t="shared" ca="1" si="1"/>
        <v>94</v>
      </c>
      <c r="J27" s="1">
        <f t="shared" ca="1" si="2"/>
        <v>494</v>
      </c>
      <c r="K27" s="3">
        <f t="shared" ca="1" si="3"/>
        <v>82.333333333333329</v>
      </c>
      <c r="L27" s="13">
        <f t="shared" ca="1" si="4"/>
        <v>2</v>
      </c>
    </row>
    <row r="28" spans="1:13" ht="16.8" thickBot="1" x14ac:dyDescent="0.35">
      <c r="A28" s="1">
        <v>16</v>
      </c>
      <c r="B28" s="1">
        <v>27</v>
      </c>
      <c r="C28" s="1" t="s">
        <v>145</v>
      </c>
      <c r="D28" s="1">
        <f t="shared" ca="1" si="1"/>
        <v>57</v>
      </c>
      <c r="E28" s="1">
        <f t="shared" ca="1" si="1"/>
        <v>54</v>
      </c>
      <c r="F28" s="1">
        <f t="shared" ca="1" si="1"/>
        <v>48</v>
      </c>
      <c r="G28" s="1">
        <f t="shared" ca="1" si="1"/>
        <v>90</v>
      </c>
      <c r="H28" s="1">
        <f t="shared" ca="1" si="1"/>
        <v>84</v>
      </c>
      <c r="I28" s="1">
        <f t="shared" ca="1" si="1"/>
        <v>96</v>
      </c>
      <c r="J28" s="1">
        <f t="shared" ca="1" si="2"/>
        <v>429</v>
      </c>
      <c r="K28" s="3">
        <f t="shared" ca="1" si="3"/>
        <v>71.5</v>
      </c>
      <c r="L28" s="13">
        <f t="shared" ca="1" si="4"/>
        <v>18</v>
      </c>
    </row>
    <row r="29" spans="1:13" ht="16.8" thickBot="1" x14ac:dyDescent="0.35">
      <c r="A29" s="1">
        <v>16</v>
      </c>
      <c r="B29" s="1">
        <v>28</v>
      </c>
      <c r="C29" s="1" t="s">
        <v>146</v>
      </c>
      <c r="D29" s="1">
        <f t="shared" ca="1" si="1"/>
        <v>53</v>
      </c>
      <c r="E29" s="1">
        <f t="shared" ca="1" si="1"/>
        <v>68</v>
      </c>
      <c r="F29" s="1">
        <f t="shared" ca="1" si="1"/>
        <v>68</v>
      </c>
      <c r="G29" s="1">
        <f t="shared" ca="1" si="1"/>
        <v>73</v>
      </c>
      <c r="H29" s="1">
        <f t="shared" ca="1" si="1"/>
        <v>86</v>
      </c>
      <c r="I29" s="1">
        <f t="shared" ca="1" si="1"/>
        <v>84</v>
      </c>
      <c r="J29" s="1">
        <f t="shared" ca="1" si="2"/>
        <v>432</v>
      </c>
      <c r="K29" s="3">
        <f t="shared" ca="1" si="3"/>
        <v>72</v>
      </c>
      <c r="L29" s="13">
        <f t="shared" ca="1" si="4"/>
        <v>16</v>
      </c>
    </row>
    <row r="30" spans="1:13" ht="16.8" thickBot="1" x14ac:dyDescent="0.35">
      <c r="A30" s="1">
        <v>16</v>
      </c>
      <c r="B30" s="1">
        <v>29</v>
      </c>
      <c r="C30" s="1" t="s">
        <v>147</v>
      </c>
      <c r="D30" s="1">
        <f t="shared" ca="1" si="1"/>
        <v>48</v>
      </c>
      <c r="E30" s="1">
        <f t="shared" ca="1" si="1"/>
        <v>51</v>
      </c>
      <c r="F30" s="1">
        <f t="shared" ca="1" si="1"/>
        <v>87</v>
      </c>
      <c r="G30" s="1">
        <f t="shared" ca="1" si="1"/>
        <v>60</v>
      </c>
      <c r="H30" s="1">
        <f t="shared" ca="1" si="1"/>
        <v>87</v>
      </c>
      <c r="I30" s="1">
        <f t="shared" ca="1" si="1"/>
        <v>43</v>
      </c>
      <c r="J30" s="1">
        <f t="shared" ca="1" si="2"/>
        <v>376</v>
      </c>
      <c r="K30" s="3">
        <f t="shared" ca="1" si="3"/>
        <v>62.666666666666664</v>
      </c>
      <c r="L30" s="13">
        <f t="shared" ca="1" si="4"/>
        <v>34</v>
      </c>
    </row>
    <row r="31" spans="1:13" ht="16.8" thickBot="1" x14ac:dyDescent="0.35">
      <c r="A31" s="1">
        <v>16</v>
      </c>
      <c r="B31" s="1">
        <v>30</v>
      </c>
      <c r="C31" s="1" t="s">
        <v>148</v>
      </c>
      <c r="D31" s="1">
        <f t="shared" ca="1" si="1"/>
        <v>73</v>
      </c>
      <c r="E31" s="1">
        <f t="shared" ca="1" si="1"/>
        <v>78</v>
      </c>
      <c r="F31" s="1">
        <f t="shared" ca="1" si="1"/>
        <v>50</v>
      </c>
      <c r="G31" s="1">
        <f t="shared" ca="1" si="1"/>
        <v>41</v>
      </c>
      <c r="H31" s="1">
        <f t="shared" ca="1" si="1"/>
        <v>72</v>
      </c>
      <c r="I31" s="1">
        <f t="shared" ca="1" si="1"/>
        <v>52</v>
      </c>
      <c r="J31" s="1">
        <f t="shared" ca="1" si="2"/>
        <v>366</v>
      </c>
      <c r="K31" s="3">
        <f t="shared" ca="1" si="3"/>
        <v>61</v>
      </c>
      <c r="L31" s="13">
        <f t="shared" ca="1" si="4"/>
        <v>36</v>
      </c>
    </row>
    <row r="32" spans="1:13" ht="16.8" thickBot="1" x14ac:dyDescent="0.35">
      <c r="A32" s="1">
        <v>16</v>
      </c>
      <c r="B32" s="1">
        <v>31</v>
      </c>
      <c r="C32" s="1" t="s">
        <v>149</v>
      </c>
      <c r="D32" s="1">
        <f t="shared" ca="1" si="1"/>
        <v>64</v>
      </c>
      <c r="E32" s="1">
        <f t="shared" ca="1" si="1"/>
        <v>46</v>
      </c>
      <c r="F32" s="1">
        <f t="shared" ca="1" si="1"/>
        <v>65</v>
      </c>
      <c r="G32" s="1">
        <f t="shared" ca="1" si="1"/>
        <v>45</v>
      </c>
      <c r="H32" s="1">
        <f t="shared" ca="1" si="1"/>
        <v>59</v>
      </c>
      <c r="I32" s="1">
        <f t="shared" ca="1" si="1"/>
        <v>41</v>
      </c>
      <c r="J32" s="1">
        <f t="shared" ca="1" si="2"/>
        <v>320</v>
      </c>
      <c r="K32" s="3">
        <f t="shared" ca="1" si="3"/>
        <v>53.333333333333336</v>
      </c>
      <c r="L32" s="13">
        <f t="shared" ca="1" si="4"/>
        <v>39</v>
      </c>
    </row>
    <row r="33" spans="1:12" ht="16.8" thickBot="1" x14ac:dyDescent="0.35">
      <c r="A33" s="1">
        <v>16</v>
      </c>
      <c r="B33" s="1">
        <v>32</v>
      </c>
      <c r="C33" s="1" t="s">
        <v>150</v>
      </c>
      <c r="D33" s="1">
        <f t="shared" ca="1" si="1"/>
        <v>95</v>
      </c>
      <c r="E33" s="1">
        <f t="shared" ca="1" si="1"/>
        <v>100</v>
      </c>
      <c r="F33" s="1">
        <f t="shared" ca="1" si="1"/>
        <v>92</v>
      </c>
      <c r="G33" s="1">
        <f t="shared" ca="1" si="1"/>
        <v>70</v>
      </c>
      <c r="H33" s="1">
        <f t="shared" ca="1" si="1"/>
        <v>56</v>
      </c>
      <c r="I33" s="1">
        <f t="shared" ca="1" si="1"/>
        <v>98</v>
      </c>
      <c r="J33" s="1">
        <f t="shared" ca="1" si="2"/>
        <v>511</v>
      </c>
      <c r="K33" s="3">
        <f t="shared" ca="1" si="3"/>
        <v>85.166666666666671</v>
      </c>
      <c r="L33" s="13">
        <f t="shared" ca="1" si="4"/>
        <v>1</v>
      </c>
    </row>
    <row r="34" spans="1:12" ht="16.8" thickBot="1" x14ac:dyDescent="0.35">
      <c r="A34" s="1">
        <v>16</v>
      </c>
      <c r="B34" s="1">
        <v>33</v>
      </c>
      <c r="C34" s="1" t="s">
        <v>151</v>
      </c>
      <c r="D34" s="1">
        <f t="shared" ca="1" si="1"/>
        <v>98</v>
      </c>
      <c r="E34" s="1">
        <f t="shared" ca="1" si="1"/>
        <v>93</v>
      </c>
      <c r="F34" s="1">
        <f t="shared" ca="1" si="1"/>
        <v>53</v>
      </c>
      <c r="G34" s="1">
        <f t="shared" ca="1" si="1"/>
        <v>47</v>
      </c>
      <c r="H34" s="1">
        <f t="shared" ca="1" si="1"/>
        <v>57</v>
      </c>
      <c r="I34" s="1">
        <f t="shared" ca="1" si="1"/>
        <v>96</v>
      </c>
      <c r="J34" s="1">
        <f t="shared" ca="1" si="2"/>
        <v>444</v>
      </c>
      <c r="K34" s="3">
        <f t="shared" ca="1" si="3"/>
        <v>74</v>
      </c>
      <c r="L34" s="13">
        <f t="shared" ca="1" si="4"/>
        <v>13</v>
      </c>
    </row>
    <row r="35" spans="1:12" ht="16.8" thickBot="1" x14ac:dyDescent="0.35">
      <c r="A35" s="1">
        <v>16</v>
      </c>
      <c r="B35" s="1">
        <v>34</v>
      </c>
      <c r="C35" s="1" t="s">
        <v>152</v>
      </c>
      <c r="D35" s="1">
        <f t="shared" ca="1" si="1"/>
        <v>98</v>
      </c>
      <c r="E35" s="1">
        <f t="shared" ca="1" si="1"/>
        <v>60</v>
      </c>
      <c r="F35" s="1">
        <f t="shared" ca="1" si="1"/>
        <v>55</v>
      </c>
      <c r="G35" s="1">
        <f t="shared" ca="1" si="1"/>
        <v>68</v>
      </c>
      <c r="H35" s="1">
        <f t="shared" ca="1" si="1"/>
        <v>59</v>
      </c>
      <c r="I35" s="1">
        <f t="shared" ca="1" si="1"/>
        <v>76</v>
      </c>
      <c r="J35" s="1">
        <f t="shared" ca="1" si="2"/>
        <v>416</v>
      </c>
      <c r="K35" s="3">
        <f t="shared" ca="1" si="3"/>
        <v>69.333333333333329</v>
      </c>
      <c r="L35" s="13">
        <f t="shared" ca="1" si="4"/>
        <v>25</v>
      </c>
    </row>
    <row r="36" spans="1:12" ht="16.8" thickBot="1" x14ac:dyDescent="0.35">
      <c r="A36" s="1">
        <v>16</v>
      </c>
      <c r="B36" s="1">
        <v>35</v>
      </c>
      <c r="C36" s="1" t="s">
        <v>153</v>
      </c>
      <c r="D36" s="1">
        <f t="shared" ca="1" si="1"/>
        <v>87</v>
      </c>
      <c r="E36" s="1">
        <f t="shared" ca="1" si="1"/>
        <v>46</v>
      </c>
      <c r="F36" s="1">
        <f t="shared" ca="1" si="1"/>
        <v>91</v>
      </c>
      <c r="G36" s="1">
        <f t="shared" ca="1" si="1"/>
        <v>56</v>
      </c>
      <c r="H36" s="1">
        <f t="shared" ca="1" si="1"/>
        <v>80</v>
      </c>
      <c r="I36" s="1">
        <f t="shared" ca="1" si="1"/>
        <v>89</v>
      </c>
      <c r="J36" s="1">
        <f t="shared" ca="1" si="2"/>
        <v>449</v>
      </c>
      <c r="K36" s="3">
        <f t="shared" ca="1" si="3"/>
        <v>74.833333333333329</v>
      </c>
      <c r="L36" s="13">
        <f t="shared" ca="1" si="4"/>
        <v>12</v>
      </c>
    </row>
    <row r="37" spans="1:12" ht="16.8" thickBot="1" x14ac:dyDescent="0.35">
      <c r="A37" s="1">
        <v>16</v>
      </c>
      <c r="B37" s="1">
        <v>36</v>
      </c>
      <c r="C37" s="1" t="s">
        <v>154</v>
      </c>
      <c r="D37" s="1">
        <f t="shared" ca="1" si="1"/>
        <v>59</v>
      </c>
      <c r="E37" s="1">
        <f t="shared" ca="1" si="1"/>
        <v>45</v>
      </c>
      <c r="F37" s="1">
        <f t="shared" ca="1" si="1"/>
        <v>91</v>
      </c>
      <c r="G37" s="1">
        <f t="shared" ca="1" si="1"/>
        <v>91</v>
      </c>
      <c r="H37" s="1">
        <f t="shared" ca="1" si="1"/>
        <v>59</v>
      </c>
      <c r="I37" s="1">
        <f t="shared" ca="1" si="1"/>
        <v>80</v>
      </c>
      <c r="J37" s="1">
        <f t="shared" ca="1" si="2"/>
        <v>425</v>
      </c>
      <c r="K37" s="3">
        <f t="shared" ca="1" si="3"/>
        <v>70.833333333333329</v>
      </c>
      <c r="L37" s="13">
        <f t="shared" ca="1" si="4"/>
        <v>21</v>
      </c>
    </row>
    <row r="38" spans="1:12" ht="16.8" thickBot="1" x14ac:dyDescent="0.35">
      <c r="A38" s="1">
        <v>16</v>
      </c>
      <c r="B38" s="1">
        <v>37</v>
      </c>
      <c r="C38" s="1" t="s">
        <v>155</v>
      </c>
      <c r="D38" s="1">
        <f t="shared" ca="1" si="1"/>
        <v>67</v>
      </c>
      <c r="E38" s="1">
        <f t="shared" ca="1" si="1"/>
        <v>74</v>
      </c>
      <c r="F38" s="1">
        <f t="shared" ca="1" si="1"/>
        <v>80</v>
      </c>
      <c r="G38" s="1">
        <f t="shared" ca="1" si="1"/>
        <v>51</v>
      </c>
      <c r="H38" s="1">
        <f t="shared" ca="1" si="1"/>
        <v>83</v>
      </c>
      <c r="I38" s="1">
        <f t="shared" ca="1" si="1"/>
        <v>85</v>
      </c>
      <c r="J38" s="1">
        <f t="shared" ca="1" si="2"/>
        <v>440</v>
      </c>
      <c r="K38" s="3">
        <f t="shared" ca="1" si="3"/>
        <v>73.333333333333329</v>
      </c>
      <c r="L38" s="13">
        <f t="shared" ca="1" si="4"/>
        <v>14</v>
      </c>
    </row>
    <row r="39" spans="1:12" ht="16.8" thickBot="1" x14ac:dyDescent="0.35">
      <c r="A39" s="1">
        <v>16</v>
      </c>
      <c r="B39" s="1">
        <v>38</v>
      </c>
      <c r="C39" s="1" t="s">
        <v>156</v>
      </c>
      <c r="D39" s="1">
        <f t="shared" ca="1" si="1"/>
        <v>54</v>
      </c>
      <c r="E39" s="1">
        <f t="shared" ca="1" si="1"/>
        <v>87</v>
      </c>
      <c r="F39" s="1">
        <f t="shared" ca="1" si="1"/>
        <v>91</v>
      </c>
      <c r="G39" s="1">
        <f t="shared" ca="1" si="1"/>
        <v>65</v>
      </c>
      <c r="H39" s="1">
        <f t="shared" ca="1" si="1"/>
        <v>95</v>
      </c>
      <c r="I39" s="1">
        <f t="shared" ca="1" si="1"/>
        <v>64</v>
      </c>
      <c r="J39" s="1">
        <f t="shared" ca="1" si="2"/>
        <v>456</v>
      </c>
      <c r="K39" s="3">
        <f t="shared" ca="1" si="3"/>
        <v>76</v>
      </c>
      <c r="L39" s="13">
        <f t="shared" ca="1" si="4"/>
        <v>11</v>
      </c>
    </row>
    <row r="40" spans="1:12" ht="16.8" thickBot="1" x14ac:dyDescent="0.35">
      <c r="A40" s="1">
        <v>16</v>
      </c>
      <c r="B40" s="1">
        <v>39</v>
      </c>
      <c r="C40" s="1" t="s">
        <v>157</v>
      </c>
      <c r="D40" s="1">
        <f t="shared" ca="1" si="1"/>
        <v>87</v>
      </c>
      <c r="E40" s="1">
        <f t="shared" ca="1" si="1"/>
        <v>90</v>
      </c>
      <c r="F40" s="1">
        <f t="shared" ca="1" si="1"/>
        <v>62</v>
      </c>
      <c r="G40" s="1">
        <f t="shared" ca="1" si="1"/>
        <v>50</v>
      </c>
      <c r="H40" s="1">
        <f t="shared" ca="1" si="1"/>
        <v>65</v>
      </c>
      <c r="I40" s="1">
        <f t="shared" ca="1" si="1"/>
        <v>46</v>
      </c>
      <c r="J40" s="1">
        <f t="shared" ca="1" si="2"/>
        <v>400</v>
      </c>
      <c r="K40" s="3">
        <f t="shared" ca="1" si="3"/>
        <v>66.666666666666671</v>
      </c>
      <c r="L40" s="13">
        <f t="shared" ca="1" si="4"/>
        <v>30</v>
      </c>
    </row>
    <row r="41" spans="1:12" x14ac:dyDescent="0.3">
      <c r="A41" s="1">
        <v>16</v>
      </c>
      <c r="B41" s="1">
        <v>40</v>
      </c>
      <c r="C41" s="1" t="s">
        <v>158</v>
      </c>
      <c r="D41" s="1">
        <f t="shared" ca="1" si="1"/>
        <v>95</v>
      </c>
      <c r="E41" s="1">
        <f t="shared" ca="1" si="1"/>
        <v>87</v>
      </c>
      <c r="F41" s="1">
        <f t="shared" ca="1" si="1"/>
        <v>54</v>
      </c>
      <c r="G41" s="1">
        <f t="shared" ca="1" si="1"/>
        <v>48</v>
      </c>
      <c r="H41" s="1">
        <f t="shared" ca="1" si="1"/>
        <v>77</v>
      </c>
      <c r="I41" s="1">
        <f t="shared" ca="1" si="1"/>
        <v>65</v>
      </c>
      <c r="J41" s="1">
        <f t="shared" ca="1" si="2"/>
        <v>426</v>
      </c>
      <c r="K41" s="3">
        <f t="shared" ca="1" si="3"/>
        <v>71</v>
      </c>
      <c r="L41" s="13">
        <f t="shared" ca="1" si="4"/>
        <v>19</v>
      </c>
    </row>
    <row r="42" spans="1:12" x14ac:dyDescent="0.3">
      <c r="A42" s="1"/>
      <c r="B42" s="1"/>
      <c r="C42" s="1"/>
      <c r="D42" s="5">
        <f ca="1">AVERAGE(D2:D41)</f>
        <v>72.55</v>
      </c>
      <c r="E42" s="5">
        <f t="shared" ref="E42:K42" ca="1" si="5">AVERAGE(E2:E41)</f>
        <v>67.075000000000003</v>
      </c>
      <c r="F42" s="5">
        <f t="shared" ca="1" si="5"/>
        <v>70.849999999999994</v>
      </c>
      <c r="G42" s="5">
        <f t="shared" ca="1" si="5"/>
        <v>65.400000000000006</v>
      </c>
      <c r="H42" s="5">
        <f t="shared" ca="1" si="5"/>
        <v>72.625</v>
      </c>
      <c r="I42" s="5">
        <f t="shared" ca="1" si="5"/>
        <v>72.724999999999994</v>
      </c>
      <c r="J42" s="5">
        <f t="shared" ca="1" si="5"/>
        <v>421.22500000000002</v>
      </c>
      <c r="K42" s="5">
        <f t="shared" ca="1" si="5"/>
        <v>70.20416666666668</v>
      </c>
      <c r="L4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M13" sqref="M13"/>
    </sheetView>
  </sheetViews>
  <sheetFormatPr defaultRowHeight="16.2" x14ac:dyDescent="0.3"/>
  <sheetData>
    <row r="1" spans="1:11" ht="16.8" thickBot="1" x14ac:dyDescent="0.35">
      <c r="A1" s="28" t="s">
        <v>0</v>
      </c>
      <c r="B1" s="29" t="s">
        <v>1</v>
      </c>
      <c r="C1" s="30"/>
      <c r="D1" s="39"/>
      <c r="E1" s="28" t="s">
        <v>128</v>
      </c>
      <c r="F1" s="29" t="s">
        <v>129</v>
      </c>
      <c r="G1" s="29" t="s">
        <v>130</v>
      </c>
      <c r="H1" s="44" t="s">
        <v>100</v>
      </c>
      <c r="I1" s="29" t="s">
        <v>128</v>
      </c>
      <c r="J1" s="29" t="s">
        <v>129</v>
      </c>
      <c r="K1" s="30" t="s">
        <v>130</v>
      </c>
    </row>
    <row r="2" spans="1:11" x14ac:dyDescent="0.3">
      <c r="A2" s="23" t="s">
        <v>30</v>
      </c>
      <c r="B2" s="24" t="s">
        <v>2</v>
      </c>
      <c r="C2" s="31" t="s">
        <v>99</v>
      </c>
      <c r="D2" s="40"/>
      <c r="E2" s="23" t="s">
        <v>99</v>
      </c>
      <c r="F2" s="37" t="s">
        <v>126</v>
      </c>
      <c r="G2" s="24" t="str">
        <f>VLOOKUP(F2,$A$2:$C$41,2)</f>
        <v>江浩瑋</v>
      </c>
      <c r="H2" s="45"/>
      <c r="I2" s="24" t="s">
        <v>101</v>
      </c>
      <c r="J2" s="37" t="s">
        <v>127</v>
      </c>
      <c r="K2" s="31" t="str">
        <f>VLOOKUP(J2,$A$2:$C$41,2)</f>
        <v>劉上慈</v>
      </c>
    </row>
    <row r="3" spans="1:11" x14ac:dyDescent="0.3">
      <c r="A3" s="25" t="s">
        <v>31</v>
      </c>
      <c r="B3" s="22" t="s">
        <v>3</v>
      </c>
      <c r="C3" s="32" t="s">
        <v>102</v>
      </c>
      <c r="D3" s="40"/>
      <c r="E3" s="25" t="s">
        <v>102</v>
      </c>
      <c r="F3" s="36" t="s">
        <v>31</v>
      </c>
      <c r="G3" s="22" t="str">
        <f t="shared" ref="G3:G14" si="0">VLOOKUP(F3,$A$2:$C$41,2)</f>
        <v>易志軒</v>
      </c>
      <c r="H3" s="45"/>
      <c r="I3" s="22" t="s">
        <v>103</v>
      </c>
      <c r="J3" s="36" t="s">
        <v>56</v>
      </c>
      <c r="K3" s="32" t="str">
        <f t="shared" ref="K3:K14" si="1">VLOOKUP(J3,$A$2:$C$41,2)</f>
        <v>江詩媺</v>
      </c>
    </row>
    <row r="4" spans="1:11" x14ac:dyDescent="0.3">
      <c r="A4" s="25" t="s">
        <v>32</v>
      </c>
      <c r="B4" s="22" t="s">
        <v>4</v>
      </c>
      <c r="C4" s="32" t="s">
        <v>104</v>
      </c>
      <c r="D4" s="40"/>
      <c r="E4" s="25" t="s">
        <v>104</v>
      </c>
      <c r="F4" s="36" t="s">
        <v>32</v>
      </c>
      <c r="G4" s="22" t="str">
        <f t="shared" si="0"/>
        <v>黃一軒</v>
      </c>
      <c r="H4" s="45"/>
      <c r="I4" s="22" t="s">
        <v>105</v>
      </c>
      <c r="J4" s="36" t="s">
        <v>57</v>
      </c>
      <c r="K4" s="32" t="str">
        <f t="shared" si="1"/>
        <v>張培穎</v>
      </c>
    </row>
    <row r="5" spans="1:11" x14ac:dyDescent="0.3">
      <c r="A5" s="25" t="s">
        <v>33</v>
      </c>
      <c r="B5" s="22" t="s">
        <v>5</v>
      </c>
      <c r="C5" s="32" t="s">
        <v>106</v>
      </c>
      <c r="D5" s="40"/>
      <c r="E5" s="25" t="s">
        <v>106</v>
      </c>
      <c r="F5" s="36" t="s">
        <v>33</v>
      </c>
      <c r="G5" s="22" t="str">
        <f t="shared" si="0"/>
        <v>黃千祐</v>
      </c>
      <c r="H5" s="45"/>
      <c r="I5" s="22" t="s">
        <v>107</v>
      </c>
      <c r="J5" s="36" t="s">
        <v>58</v>
      </c>
      <c r="K5" s="32" t="str">
        <f t="shared" si="1"/>
        <v>鄧巧筠</v>
      </c>
    </row>
    <row r="6" spans="1:11" ht="16.8" thickBot="1" x14ac:dyDescent="0.35">
      <c r="A6" s="26" t="s">
        <v>34</v>
      </c>
      <c r="B6" s="27" t="s">
        <v>6</v>
      </c>
      <c r="C6" s="33" t="s">
        <v>108</v>
      </c>
      <c r="D6" s="40"/>
      <c r="E6" s="26" t="s">
        <v>108</v>
      </c>
      <c r="F6" s="38" t="s">
        <v>34</v>
      </c>
      <c r="G6" s="27" t="str">
        <f t="shared" si="0"/>
        <v>蔡維軒</v>
      </c>
      <c r="H6" s="45"/>
      <c r="I6" s="27" t="s">
        <v>109</v>
      </c>
      <c r="J6" s="38" t="s">
        <v>59</v>
      </c>
      <c r="K6" s="33" t="str">
        <f t="shared" si="1"/>
        <v>黃于庭</v>
      </c>
    </row>
    <row r="7" spans="1:11" x14ac:dyDescent="0.3">
      <c r="A7" s="23" t="s">
        <v>35</v>
      </c>
      <c r="B7" s="24" t="s">
        <v>7</v>
      </c>
      <c r="C7" s="31" t="s">
        <v>110</v>
      </c>
      <c r="D7" s="41"/>
      <c r="E7" s="23" t="s">
        <v>110</v>
      </c>
      <c r="F7" s="37" t="s">
        <v>35</v>
      </c>
      <c r="G7" s="24" t="str">
        <f t="shared" si="0"/>
        <v>李政軒</v>
      </c>
      <c r="H7" s="45"/>
      <c r="I7" s="24" t="s">
        <v>111</v>
      </c>
      <c r="J7" s="37" t="s">
        <v>60</v>
      </c>
      <c r="K7" s="31" t="str">
        <f t="shared" si="1"/>
        <v>莊韻潔</v>
      </c>
    </row>
    <row r="8" spans="1:11" x14ac:dyDescent="0.3">
      <c r="A8" s="25" t="s">
        <v>36</v>
      </c>
      <c r="B8" s="22" t="s">
        <v>8</v>
      </c>
      <c r="C8" s="32" t="s">
        <v>112</v>
      </c>
      <c r="D8" s="41"/>
      <c r="E8" s="25" t="s">
        <v>112</v>
      </c>
      <c r="F8" s="36" t="s">
        <v>36</v>
      </c>
      <c r="G8" s="22" t="str">
        <f t="shared" si="0"/>
        <v>莊勝傑</v>
      </c>
      <c r="H8" s="45"/>
      <c r="I8" s="22" t="s">
        <v>113</v>
      </c>
      <c r="J8" s="36" t="s">
        <v>61</v>
      </c>
      <c r="K8" s="32" t="str">
        <f t="shared" si="1"/>
        <v>何文馨</v>
      </c>
    </row>
    <row r="9" spans="1:11" x14ac:dyDescent="0.3">
      <c r="A9" s="25" t="s">
        <v>37</v>
      </c>
      <c r="B9" s="22" t="s">
        <v>9</v>
      </c>
      <c r="C9" s="32" t="s">
        <v>114</v>
      </c>
      <c r="D9" s="41"/>
      <c r="E9" s="25" t="s">
        <v>114</v>
      </c>
      <c r="F9" s="36" t="s">
        <v>37</v>
      </c>
      <c r="G9" s="22" t="str">
        <f t="shared" si="0"/>
        <v>陳昱嘉</v>
      </c>
      <c r="H9" s="45"/>
      <c r="I9" s="22" t="s">
        <v>115</v>
      </c>
      <c r="J9" s="36" t="s">
        <v>62</v>
      </c>
      <c r="K9" s="32" t="str">
        <f t="shared" si="1"/>
        <v>楊詠涵</v>
      </c>
    </row>
    <row r="10" spans="1:11" x14ac:dyDescent="0.3">
      <c r="A10" s="25" t="s">
        <v>38</v>
      </c>
      <c r="B10" s="22" t="s">
        <v>10</v>
      </c>
      <c r="C10" s="32" t="s">
        <v>116</v>
      </c>
      <c r="D10" s="41"/>
      <c r="E10" s="25" t="s">
        <v>116</v>
      </c>
      <c r="F10" s="36" t="s">
        <v>38</v>
      </c>
      <c r="G10" s="22" t="str">
        <f t="shared" si="0"/>
        <v>何皓翔</v>
      </c>
      <c r="H10" s="45"/>
      <c r="I10" s="22" t="s">
        <v>117</v>
      </c>
      <c r="J10" s="36" t="s">
        <v>63</v>
      </c>
      <c r="K10" s="32" t="str">
        <f t="shared" si="1"/>
        <v>陳宥瑩</v>
      </c>
    </row>
    <row r="11" spans="1:11" ht="16.8" thickBot="1" x14ac:dyDescent="0.35">
      <c r="A11" s="26" t="s">
        <v>39</v>
      </c>
      <c r="B11" s="27" t="s">
        <v>11</v>
      </c>
      <c r="C11" s="33" t="s">
        <v>118</v>
      </c>
      <c r="D11" s="41"/>
      <c r="E11" s="26" t="s">
        <v>118</v>
      </c>
      <c r="F11" s="38" t="s">
        <v>39</v>
      </c>
      <c r="G11" s="27" t="str">
        <f t="shared" si="0"/>
        <v>潘伯泉</v>
      </c>
      <c r="H11" s="45"/>
      <c r="I11" s="27" t="s">
        <v>119</v>
      </c>
      <c r="J11" s="38" t="s">
        <v>64</v>
      </c>
      <c r="K11" s="33" t="str">
        <f t="shared" si="1"/>
        <v>王俞方</v>
      </c>
    </row>
    <row r="12" spans="1:11" x14ac:dyDescent="0.3">
      <c r="A12" s="23" t="s">
        <v>40</v>
      </c>
      <c r="B12" s="24" t="s">
        <v>12</v>
      </c>
      <c r="C12" s="31" t="s">
        <v>120</v>
      </c>
      <c r="D12" s="41"/>
      <c r="E12" s="23" t="s">
        <v>120</v>
      </c>
      <c r="F12" s="37" t="s">
        <v>40</v>
      </c>
      <c r="G12" s="24" t="str">
        <f t="shared" si="0"/>
        <v>陳科材</v>
      </c>
      <c r="H12" s="45"/>
      <c r="I12" s="24" t="s">
        <v>121</v>
      </c>
      <c r="J12" s="37" t="s">
        <v>65</v>
      </c>
      <c r="K12" s="31" t="str">
        <f t="shared" si="1"/>
        <v>黃羿慈</v>
      </c>
    </row>
    <row r="13" spans="1:11" x14ac:dyDescent="0.3">
      <c r="A13" s="25" t="s">
        <v>41</v>
      </c>
      <c r="B13" s="22" t="s">
        <v>13</v>
      </c>
      <c r="C13" s="32" t="s">
        <v>122</v>
      </c>
      <c r="D13" s="41"/>
      <c r="E13" s="25" t="s">
        <v>122</v>
      </c>
      <c r="F13" s="36" t="s">
        <v>41</v>
      </c>
      <c r="G13" s="22" t="str">
        <f t="shared" si="0"/>
        <v>陳維鞍</v>
      </c>
      <c r="H13" s="45"/>
      <c r="I13" s="22" t="s">
        <v>123</v>
      </c>
      <c r="J13" s="36" t="s">
        <v>66</v>
      </c>
      <c r="K13" s="32" t="str">
        <f t="shared" si="1"/>
        <v>白恩慈</v>
      </c>
    </row>
    <row r="14" spans="1:11" x14ac:dyDescent="0.3">
      <c r="A14" s="25" t="s">
        <v>42</v>
      </c>
      <c r="B14" s="22" t="s">
        <v>14</v>
      </c>
      <c r="C14" s="32" t="s">
        <v>124</v>
      </c>
      <c r="D14" s="41"/>
      <c r="E14" s="25" t="s">
        <v>124</v>
      </c>
      <c r="F14" s="36" t="s">
        <v>42</v>
      </c>
      <c r="G14" s="22" t="str">
        <f t="shared" si="0"/>
        <v>程品睿</v>
      </c>
      <c r="H14" s="45"/>
      <c r="I14" s="22" t="s">
        <v>125</v>
      </c>
      <c r="J14" s="36" t="s">
        <v>67</v>
      </c>
      <c r="K14" s="32" t="str">
        <f t="shared" si="1"/>
        <v>沈品雁</v>
      </c>
    </row>
    <row r="15" spans="1:11" x14ac:dyDescent="0.3">
      <c r="A15" s="25" t="s">
        <v>43</v>
      </c>
      <c r="B15" s="22"/>
      <c r="C15" s="32"/>
      <c r="D15" s="41"/>
      <c r="E15" s="25"/>
      <c r="F15" s="22"/>
      <c r="G15" s="22"/>
      <c r="H15" s="45"/>
      <c r="I15" s="22"/>
      <c r="J15" s="22"/>
      <c r="K15" s="32"/>
    </row>
    <row r="16" spans="1:11" ht="16.8" thickBot="1" x14ac:dyDescent="0.35">
      <c r="A16" s="26" t="s">
        <v>44</v>
      </c>
      <c r="B16" s="27"/>
      <c r="C16" s="33"/>
      <c r="D16" s="41"/>
      <c r="E16" s="26"/>
      <c r="F16" s="27"/>
      <c r="G16" s="27"/>
      <c r="H16" s="46"/>
      <c r="I16" s="27"/>
      <c r="J16" s="27"/>
      <c r="K16" s="33"/>
    </row>
    <row r="17" spans="1:11" x14ac:dyDescent="0.3">
      <c r="A17" s="23" t="s">
        <v>45</v>
      </c>
      <c r="B17" s="24"/>
      <c r="C17" s="31"/>
      <c r="D17" s="42"/>
      <c r="E17" s="34" t="str">
        <f t="shared" ref="E17:K17" si="2">VLOOKUP(E21,$A$2:$C$41,3)</f>
        <v>班長</v>
      </c>
      <c r="F17" s="35" t="str">
        <f t="shared" si="2"/>
        <v>副班長</v>
      </c>
      <c r="G17" s="35" t="str">
        <f t="shared" si="2"/>
        <v>德育</v>
      </c>
      <c r="H17" s="35" t="str">
        <f t="shared" si="2"/>
        <v>智育</v>
      </c>
      <c r="I17" s="35" t="str">
        <f t="shared" si="2"/>
        <v>體育</v>
      </c>
      <c r="J17" s="35" t="str">
        <f t="shared" si="2"/>
        <v>群育</v>
      </c>
      <c r="K17" s="35" t="str">
        <f t="shared" si="2"/>
        <v>衛生</v>
      </c>
    </row>
    <row r="18" spans="1:11" ht="16.5" customHeight="1" x14ac:dyDescent="0.3">
      <c r="A18" s="25" t="s">
        <v>46</v>
      </c>
      <c r="B18" s="22"/>
      <c r="C18" s="32"/>
      <c r="D18" s="42"/>
      <c r="E18" s="48" t="str">
        <f t="shared" ref="E18:K18" si="3">VLOOKUP(E21,$A$2:$C$41,2)</f>
        <v>江浩瑋</v>
      </c>
      <c r="F18" s="47" t="str">
        <f t="shared" si="3"/>
        <v>易志軒</v>
      </c>
      <c r="G18" s="47" t="str">
        <f t="shared" si="3"/>
        <v>黃一軒</v>
      </c>
      <c r="H18" s="47" t="str">
        <f t="shared" si="3"/>
        <v>黃千祐</v>
      </c>
      <c r="I18" s="47" t="str">
        <f t="shared" si="3"/>
        <v>蔡維軒</v>
      </c>
      <c r="J18" s="47" t="str">
        <f t="shared" si="3"/>
        <v>李政軒</v>
      </c>
      <c r="K18" s="47" t="str">
        <f t="shared" si="3"/>
        <v>莊勝傑</v>
      </c>
    </row>
    <row r="19" spans="1:11" x14ac:dyDescent="0.3">
      <c r="A19" s="25" t="s">
        <v>47</v>
      </c>
      <c r="B19" s="22"/>
      <c r="C19" s="32"/>
      <c r="D19" s="42"/>
      <c r="E19" s="48"/>
      <c r="F19" s="47"/>
      <c r="G19" s="47"/>
      <c r="H19" s="47"/>
      <c r="I19" s="47"/>
      <c r="J19" s="47"/>
      <c r="K19" s="47"/>
    </row>
    <row r="20" spans="1:11" x14ac:dyDescent="0.3">
      <c r="A20" s="25" t="s">
        <v>48</v>
      </c>
      <c r="B20" s="22"/>
      <c r="C20" s="32"/>
      <c r="D20" s="42"/>
      <c r="E20" s="48"/>
      <c r="F20" s="47"/>
      <c r="G20" s="47"/>
      <c r="H20" s="47"/>
      <c r="I20" s="47"/>
      <c r="J20" s="47"/>
      <c r="K20" s="47"/>
    </row>
    <row r="21" spans="1:11" ht="16.8" thickBot="1" x14ac:dyDescent="0.35">
      <c r="A21" s="26" t="s">
        <v>49</v>
      </c>
      <c r="B21" s="27"/>
      <c r="C21" s="33"/>
      <c r="D21" s="42"/>
      <c r="E21" s="21" t="s">
        <v>70</v>
      </c>
      <c r="F21" s="19" t="s">
        <v>71</v>
      </c>
      <c r="G21" s="19" t="s">
        <v>72</v>
      </c>
      <c r="H21" s="19" t="s">
        <v>73</v>
      </c>
      <c r="I21" s="19" t="s">
        <v>74</v>
      </c>
      <c r="J21" s="19" t="s">
        <v>75</v>
      </c>
      <c r="K21" s="19" t="s">
        <v>76</v>
      </c>
    </row>
    <row r="22" spans="1:11" x14ac:dyDescent="0.3">
      <c r="A22" s="23" t="s">
        <v>50</v>
      </c>
      <c r="B22" s="24"/>
      <c r="C22" s="31"/>
      <c r="D22" s="42"/>
      <c r="E22" s="20" t="str">
        <f t="shared" ref="E22:K22" si="4">VLOOKUP(E26,$A$2:$C$41,3)</f>
        <v>國文</v>
      </c>
      <c r="F22" s="18" t="str">
        <f t="shared" si="4"/>
        <v>英語</v>
      </c>
      <c r="G22" s="18" t="str">
        <f t="shared" si="4"/>
        <v>數學</v>
      </c>
      <c r="H22" s="18" t="str">
        <f t="shared" si="4"/>
        <v>歷史</v>
      </c>
      <c r="I22" s="18" t="str">
        <f t="shared" si="4"/>
        <v>地理</v>
      </c>
      <c r="J22" s="18" t="str">
        <f t="shared" si="4"/>
        <v>公民</v>
      </c>
      <c r="K22" s="18" t="str">
        <f t="shared" si="4"/>
        <v>生物</v>
      </c>
    </row>
    <row r="23" spans="1:11" ht="16.5" customHeight="1" x14ac:dyDescent="0.3">
      <c r="A23" s="25" t="s">
        <v>51</v>
      </c>
      <c r="B23" s="22"/>
      <c r="C23" s="32"/>
      <c r="D23" s="42"/>
      <c r="E23" s="48" t="str">
        <f t="shared" ref="E23:K23" si="5">VLOOKUP(E26,$A$2:$C$41,2)</f>
        <v>劉上慈</v>
      </c>
      <c r="F23" s="47" t="str">
        <f t="shared" si="5"/>
        <v>江詩媺</v>
      </c>
      <c r="G23" s="47" t="str">
        <f t="shared" si="5"/>
        <v>張培穎</v>
      </c>
      <c r="H23" s="47" t="str">
        <f t="shared" si="5"/>
        <v>鄧巧筠</v>
      </c>
      <c r="I23" s="47" t="str">
        <f t="shared" si="5"/>
        <v>黃于庭</v>
      </c>
      <c r="J23" s="47" t="str">
        <f t="shared" si="5"/>
        <v>莊韻潔</v>
      </c>
      <c r="K23" s="47" t="str">
        <f t="shared" si="5"/>
        <v>何文馨</v>
      </c>
    </row>
    <row r="24" spans="1:11" x14ac:dyDescent="0.3">
      <c r="A24" s="25" t="s">
        <v>52</v>
      </c>
      <c r="B24" s="22"/>
      <c r="C24" s="32"/>
      <c r="D24" s="42"/>
      <c r="E24" s="48"/>
      <c r="F24" s="47"/>
      <c r="G24" s="47"/>
      <c r="H24" s="47"/>
      <c r="I24" s="47"/>
      <c r="J24" s="47"/>
      <c r="K24" s="47"/>
    </row>
    <row r="25" spans="1:11" x14ac:dyDescent="0.3">
      <c r="A25" s="25" t="s">
        <v>53</v>
      </c>
      <c r="B25" s="22"/>
      <c r="C25" s="32"/>
      <c r="D25" s="42"/>
      <c r="E25" s="48"/>
      <c r="F25" s="47"/>
      <c r="G25" s="47"/>
      <c r="H25" s="47"/>
      <c r="I25" s="47"/>
      <c r="J25" s="47"/>
      <c r="K25" s="47"/>
    </row>
    <row r="26" spans="1:11" ht="16.8" thickBot="1" x14ac:dyDescent="0.35">
      <c r="A26" s="26" t="s">
        <v>54</v>
      </c>
      <c r="B26" s="27"/>
      <c r="C26" s="33"/>
      <c r="D26" s="42"/>
      <c r="E26" s="21" t="s">
        <v>77</v>
      </c>
      <c r="F26" s="19" t="s">
        <v>78</v>
      </c>
      <c r="G26" s="19" t="s">
        <v>79</v>
      </c>
      <c r="H26" s="19" t="s">
        <v>80</v>
      </c>
      <c r="I26" s="19" t="s">
        <v>81</v>
      </c>
      <c r="J26" s="19" t="s">
        <v>82</v>
      </c>
      <c r="K26" s="19" t="s">
        <v>83</v>
      </c>
    </row>
    <row r="27" spans="1:11" x14ac:dyDescent="0.3">
      <c r="A27" s="23" t="s">
        <v>55</v>
      </c>
      <c r="B27" s="24" t="s">
        <v>15</v>
      </c>
      <c r="C27" s="31" t="s">
        <v>101</v>
      </c>
      <c r="D27" s="42"/>
      <c r="E27" s="20" t="str">
        <f t="shared" ref="E27:K27" si="6">VLOOKUP(E31,$A$2:$C$41,3)</f>
        <v>事務</v>
      </c>
      <c r="F27" s="18" t="str">
        <f t="shared" si="6"/>
        <v>設備</v>
      </c>
      <c r="G27" s="18" t="str">
        <f t="shared" si="6"/>
        <v>環保</v>
      </c>
      <c r="H27" s="18" t="str">
        <f t="shared" si="6"/>
        <v>資源</v>
      </c>
      <c r="I27" s="18" t="str">
        <f t="shared" si="6"/>
        <v>日誌</v>
      </c>
      <c r="J27" s="18" t="str">
        <f t="shared" si="6"/>
        <v>電源</v>
      </c>
      <c r="K27" s="18">
        <f t="shared" si="6"/>
        <v>0</v>
      </c>
    </row>
    <row r="28" spans="1:11" ht="16.5" customHeight="1" x14ac:dyDescent="0.3">
      <c r="A28" s="25" t="s">
        <v>56</v>
      </c>
      <c r="B28" s="22" t="s">
        <v>16</v>
      </c>
      <c r="C28" s="32" t="s">
        <v>103</v>
      </c>
      <c r="D28" s="42"/>
      <c r="E28" s="48" t="str">
        <f t="shared" ref="E28:K28" si="7">VLOOKUP(E31,$A$2:$C$41,2)</f>
        <v>陳昱嘉</v>
      </c>
      <c r="F28" s="47" t="str">
        <f t="shared" si="7"/>
        <v>何皓翔</v>
      </c>
      <c r="G28" s="47" t="str">
        <f t="shared" si="7"/>
        <v>潘伯泉</v>
      </c>
      <c r="H28" s="47" t="str">
        <f t="shared" si="7"/>
        <v>陳科材</v>
      </c>
      <c r="I28" s="47" t="str">
        <f t="shared" si="7"/>
        <v>陳維鞍</v>
      </c>
      <c r="J28" s="47" t="str">
        <f t="shared" si="7"/>
        <v>程品睿</v>
      </c>
      <c r="K28" s="47">
        <f t="shared" si="7"/>
        <v>0</v>
      </c>
    </row>
    <row r="29" spans="1:11" x14ac:dyDescent="0.3">
      <c r="A29" s="25" t="s">
        <v>57</v>
      </c>
      <c r="B29" s="22" t="s">
        <v>17</v>
      </c>
      <c r="C29" s="32" t="s">
        <v>105</v>
      </c>
      <c r="D29" s="42"/>
      <c r="E29" s="48"/>
      <c r="F29" s="47"/>
      <c r="G29" s="47"/>
      <c r="H29" s="47"/>
      <c r="I29" s="47"/>
      <c r="J29" s="47"/>
      <c r="K29" s="47"/>
    </row>
    <row r="30" spans="1:11" x14ac:dyDescent="0.3">
      <c r="A30" s="25" t="s">
        <v>58</v>
      </c>
      <c r="B30" s="22" t="s">
        <v>18</v>
      </c>
      <c r="C30" s="32" t="s">
        <v>107</v>
      </c>
      <c r="D30" s="42"/>
      <c r="E30" s="48"/>
      <c r="F30" s="47"/>
      <c r="G30" s="47"/>
      <c r="H30" s="47"/>
      <c r="I30" s="47"/>
      <c r="J30" s="47"/>
      <c r="K30" s="47"/>
    </row>
    <row r="31" spans="1:11" ht="16.8" thickBot="1" x14ac:dyDescent="0.35">
      <c r="A31" s="26" t="s">
        <v>59</v>
      </c>
      <c r="B31" s="27" t="s">
        <v>19</v>
      </c>
      <c r="C31" s="33" t="s">
        <v>109</v>
      </c>
      <c r="D31" s="42"/>
      <c r="E31" s="21" t="s">
        <v>84</v>
      </c>
      <c r="F31" s="19" t="s">
        <v>85</v>
      </c>
      <c r="G31" s="19" t="s">
        <v>86</v>
      </c>
      <c r="H31" s="19" t="s">
        <v>87</v>
      </c>
      <c r="I31" s="19" t="s">
        <v>88</v>
      </c>
      <c r="J31" s="19" t="s">
        <v>89</v>
      </c>
      <c r="K31" s="19" t="s">
        <v>90</v>
      </c>
    </row>
    <row r="32" spans="1:11" x14ac:dyDescent="0.3">
      <c r="A32" s="23" t="s">
        <v>60</v>
      </c>
      <c r="B32" s="24" t="s">
        <v>20</v>
      </c>
      <c r="C32" s="31" t="s">
        <v>111</v>
      </c>
      <c r="D32" s="42"/>
      <c r="E32" s="20" t="str">
        <f t="shared" ref="E32:K32" si="8">VLOOKUP(E36,$A$2:$C$41,3)</f>
        <v>生科</v>
      </c>
      <c r="F32" s="18" t="str">
        <f t="shared" si="8"/>
        <v>美術</v>
      </c>
      <c r="G32" s="18" t="str">
        <f t="shared" si="8"/>
        <v>音樂</v>
      </c>
      <c r="H32" s="18" t="str">
        <f t="shared" si="8"/>
        <v>表藝</v>
      </c>
      <c r="I32" s="18" t="str">
        <f t="shared" si="8"/>
        <v>童軍</v>
      </c>
      <c r="J32" s="18" t="str">
        <f t="shared" si="8"/>
        <v>電腦</v>
      </c>
      <c r="K32" s="18">
        <f t="shared" si="8"/>
        <v>0</v>
      </c>
    </row>
    <row r="33" spans="1:11" ht="16.5" customHeight="1" x14ac:dyDescent="0.3">
      <c r="A33" s="25" t="s">
        <v>61</v>
      </c>
      <c r="B33" s="22" t="s">
        <v>21</v>
      </c>
      <c r="C33" s="32" t="s">
        <v>113</v>
      </c>
      <c r="D33" s="42"/>
      <c r="E33" s="48" t="str">
        <f t="shared" ref="E33:K33" si="9">VLOOKUP(E36,$A$2:$C$41,2)</f>
        <v>楊詠涵</v>
      </c>
      <c r="F33" s="47" t="str">
        <f t="shared" si="9"/>
        <v>陳宥瑩</v>
      </c>
      <c r="G33" s="47" t="str">
        <f t="shared" si="9"/>
        <v>王俞方</v>
      </c>
      <c r="H33" s="47" t="str">
        <f t="shared" si="9"/>
        <v>黃羿慈</v>
      </c>
      <c r="I33" s="47" t="str">
        <f t="shared" si="9"/>
        <v>白恩慈</v>
      </c>
      <c r="J33" s="47" t="str">
        <f t="shared" si="9"/>
        <v>沈品雁</v>
      </c>
      <c r="K33" s="47" t="str">
        <f t="shared" si="9"/>
        <v>李語喬</v>
      </c>
    </row>
    <row r="34" spans="1:11" x14ac:dyDescent="0.3">
      <c r="A34" s="25" t="s">
        <v>62</v>
      </c>
      <c r="B34" s="22" t="s">
        <v>22</v>
      </c>
      <c r="C34" s="32" t="s">
        <v>115</v>
      </c>
      <c r="D34" s="42"/>
      <c r="E34" s="48"/>
      <c r="F34" s="47"/>
      <c r="G34" s="47"/>
      <c r="H34" s="47"/>
      <c r="I34" s="47"/>
      <c r="J34" s="47"/>
      <c r="K34" s="47"/>
    </row>
    <row r="35" spans="1:11" x14ac:dyDescent="0.3">
      <c r="A35" s="25" t="s">
        <v>63</v>
      </c>
      <c r="B35" s="22" t="s">
        <v>23</v>
      </c>
      <c r="C35" s="32" t="s">
        <v>117</v>
      </c>
      <c r="D35" s="42"/>
      <c r="E35" s="48"/>
      <c r="F35" s="47"/>
      <c r="G35" s="47"/>
      <c r="H35" s="47"/>
      <c r="I35" s="47"/>
      <c r="J35" s="47"/>
      <c r="K35" s="47"/>
    </row>
    <row r="36" spans="1:11" ht="16.8" thickBot="1" x14ac:dyDescent="0.35">
      <c r="A36" s="26" t="s">
        <v>64</v>
      </c>
      <c r="B36" s="27" t="s">
        <v>24</v>
      </c>
      <c r="C36" s="33" t="s">
        <v>119</v>
      </c>
      <c r="D36" s="42"/>
      <c r="E36" s="21" t="s">
        <v>91</v>
      </c>
      <c r="F36" s="19" t="s">
        <v>92</v>
      </c>
      <c r="G36" s="19" t="s">
        <v>93</v>
      </c>
      <c r="H36" s="19" t="s">
        <v>94</v>
      </c>
      <c r="I36" s="19" t="s">
        <v>95</v>
      </c>
      <c r="J36" s="19" t="s">
        <v>96</v>
      </c>
      <c r="K36" s="19" t="s">
        <v>97</v>
      </c>
    </row>
    <row r="37" spans="1:11" x14ac:dyDescent="0.3">
      <c r="A37" s="23" t="s">
        <v>65</v>
      </c>
      <c r="B37" s="24" t="s">
        <v>25</v>
      </c>
      <c r="C37" s="31" t="s">
        <v>121</v>
      </c>
      <c r="D37" s="42"/>
      <c r="E37" s="20">
        <f t="shared" ref="E37:K37" si="10">VLOOKUP(E41,$A$2:$C$41,3)</f>
        <v>0</v>
      </c>
      <c r="F37" s="18" t="e">
        <f t="shared" si="10"/>
        <v>#N/A</v>
      </c>
      <c r="G37" s="18" t="e">
        <f t="shared" si="10"/>
        <v>#N/A</v>
      </c>
      <c r="H37" s="18" t="e">
        <f t="shared" si="10"/>
        <v>#N/A</v>
      </c>
      <c r="I37" s="18" t="e">
        <f t="shared" si="10"/>
        <v>#N/A</v>
      </c>
      <c r="J37" s="18" t="e">
        <f t="shared" si="10"/>
        <v>#N/A</v>
      </c>
      <c r="K37" s="18" t="e">
        <f t="shared" si="10"/>
        <v>#N/A</v>
      </c>
    </row>
    <row r="38" spans="1:11" ht="16.5" customHeight="1" x14ac:dyDescent="0.3">
      <c r="A38" s="25" t="s">
        <v>66</v>
      </c>
      <c r="B38" s="22" t="s">
        <v>26</v>
      </c>
      <c r="C38" s="32" t="s">
        <v>123</v>
      </c>
      <c r="D38" s="42"/>
      <c r="E38" s="48" t="str">
        <f t="shared" ref="E38:K38" si="11">VLOOKUP(E41,$A$2:$C$41,2)</f>
        <v>陳詩涵</v>
      </c>
      <c r="F38" s="47" t="e">
        <f t="shared" si="11"/>
        <v>#N/A</v>
      </c>
      <c r="G38" s="47" t="e">
        <f t="shared" si="11"/>
        <v>#N/A</v>
      </c>
      <c r="H38" s="47" t="e">
        <f t="shared" si="11"/>
        <v>#N/A</v>
      </c>
      <c r="I38" s="47" t="e">
        <f t="shared" si="11"/>
        <v>#N/A</v>
      </c>
      <c r="J38" s="47" t="e">
        <f t="shared" si="11"/>
        <v>#N/A</v>
      </c>
      <c r="K38" s="47" t="e">
        <f t="shared" si="11"/>
        <v>#N/A</v>
      </c>
    </row>
    <row r="39" spans="1:11" x14ac:dyDescent="0.3">
      <c r="A39" s="25" t="s">
        <v>67</v>
      </c>
      <c r="B39" s="22" t="s">
        <v>27</v>
      </c>
      <c r="C39" s="32" t="s">
        <v>125</v>
      </c>
      <c r="D39" s="42"/>
      <c r="E39" s="48"/>
      <c r="F39" s="47"/>
      <c r="G39" s="47"/>
      <c r="H39" s="47"/>
      <c r="I39" s="47"/>
      <c r="J39" s="47"/>
      <c r="K39" s="47"/>
    </row>
    <row r="40" spans="1:11" x14ac:dyDescent="0.3">
      <c r="A40" s="25" t="s">
        <v>68</v>
      </c>
      <c r="B40" s="22" t="s">
        <v>28</v>
      </c>
      <c r="C40" s="32"/>
      <c r="D40" s="42"/>
      <c r="E40" s="48"/>
      <c r="F40" s="47"/>
      <c r="G40" s="47"/>
      <c r="H40" s="47"/>
      <c r="I40" s="47"/>
      <c r="J40" s="47"/>
      <c r="K40" s="47"/>
    </row>
    <row r="41" spans="1:11" ht="16.8" thickBot="1" x14ac:dyDescent="0.35">
      <c r="A41" s="26" t="s">
        <v>69</v>
      </c>
      <c r="B41" s="27" t="s">
        <v>29</v>
      </c>
      <c r="C41" s="33"/>
      <c r="D41" s="43"/>
      <c r="E41" s="21" t="s">
        <v>98</v>
      </c>
      <c r="F41" s="19"/>
      <c r="G41" s="19"/>
      <c r="H41" s="19"/>
      <c r="I41" s="19"/>
      <c r="J41" s="19"/>
      <c r="K41" s="19"/>
    </row>
  </sheetData>
  <mergeCells count="37">
    <mergeCell ref="K18:K20"/>
    <mergeCell ref="E18:E20"/>
    <mergeCell ref="F18:F20"/>
    <mergeCell ref="G18:G20"/>
    <mergeCell ref="H18:H20"/>
    <mergeCell ref="I18:I20"/>
    <mergeCell ref="J18:J20"/>
    <mergeCell ref="K28:K30"/>
    <mergeCell ref="E23:E25"/>
    <mergeCell ref="F23:F25"/>
    <mergeCell ref="G23:G25"/>
    <mergeCell ref="H23:H25"/>
    <mergeCell ref="I23:I25"/>
    <mergeCell ref="J23:J25"/>
    <mergeCell ref="K23:K25"/>
    <mergeCell ref="E28:E30"/>
    <mergeCell ref="F28:F30"/>
    <mergeCell ref="G28:G30"/>
    <mergeCell ref="H28:H30"/>
    <mergeCell ref="I28:I30"/>
    <mergeCell ref="J28:J30"/>
    <mergeCell ref="D1:D41"/>
    <mergeCell ref="H1:H16"/>
    <mergeCell ref="K38:K40"/>
    <mergeCell ref="E33:E35"/>
    <mergeCell ref="F33:F35"/>
    <mergeCell ref="G33:G35"/>
    <mergeCell ref="H33:H35"/>
    <mergeCell ref="I33:I35"/>
    <mergeCell ref="J33:J35"/>
    <mergeCell ref="K33:K35"/>
    <mergeCell ref="E38:E40"/>
    <mergeCell ref="F38:F40"/>
    <mergeCell ref="G38:G40"/>
    <mergeCell ref="H38:H40"/>
    <mergeCell ref="I38:I40"/>
    <mergeCell ref="J38:J4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成績單</vt:lpstr>
      <vt:lpstr>座位表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Rick CS Chen/WHQ/Wistron</cp:lastModifiedBy>
  <dcterms:created xsi:type="dcterms:W3CDTF">2013-09-14T01:07:38Z</dcterms:created>
  <dcterms:modified xsi:type="dcterms:W3CDTF">2016-10-21T02:42:54Z</dcterms:modified>
</cp:coreProperties>
</file>