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Rachel/Documents/School/Graduate/HMS520-Au23-FinalProject/"/>
    </mc:Choice>
  </mc:AlternateContent>
  <xr:revisionPtr revIDLastSave="0" documentId="13_ncr:1_{8B43EFDB-AB40-814D-B37F-589A94F983FE}" xr6:coauthVersionLast="47" xr6:coauthVersionMax="47" xr10:uidLastSave="{00000000-0000-0000-0000-000000000000}"/>
  <bookViews>
    <workbookView xWindow="0" yWindow="500" windowWidth="21260" windowHeight="10700" activeTab="5" xr2:uid="{00000000-000D-0000-FFFF-FFFF00000000}"/>
  </bookViews>
  <sheets>
    <sheet name="Instructions" sheetId="11" r:id="rId1"/>
    <sheet name="Run 1" sheetId="7" r:id="rId2"/>
    <sheet name="Run 2" sheetId="9" r:id="rId3"/>
    <sheet name="Run 3" sheetId="8" r:id="rId4"/>
    <sheet name="Run 4" sheetId="10" r:id="rId5"/>
    <sheet name="Combined Data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10" l="1"/>
  <c r="M107" i="10"/>
  <c r="L107" i="10"/>
  <c r="K107" i="10"/>
  <c r="J107" i="10"/>
  <c r="I107" i="10"/>
  <c r="H107" i="10"/>
  <c r="G107" i="10"/>
  <c r="F107" i="10"/>
  <c r="E107" i="10"/>
  <c r="D107" i="10"/>
  <c r="C107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N107" i="8"/>
  <c r="M107" i="8"/>
  <c r="L107" i="8"/>
  <c r="K107" i="8"/>
  <c r="J107" i="8"/>
  <c r="I107" i="8"/>
  <c r="H107" i="8"/>
  <c r="G107" i="8"/>
  <c r="F107" i="8"/>
  <c r="E107" i="8"/>
  <c r="D107" i="8"/>
  <c r="C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N99" i="8"/>
  <c r="M99" i="8"/>
  <c r="L99" i="8"/>
  <c r="K99" i="8"/>
  <c r="J99" i="8"/>
  <c r="I99" i="8"/>
  <c r="H99" i="8"/>
  <c r="G99" i="8"/>
  <c r="F99" i="8"/>
  <c r="E99" i="8"/>
  <c r="D99" i="8"/>
  <c r="C99" i="8"/>
  <c r="N98" i="8"/>
  <c r="M98" i="8"/>
  <c r="L98" i="8"/>
  <c r="K98" i="8"/>
  <c r="J98" i="8"/>
  <c r="I98" i="8"/>
  <c r="H98" i="8"/>
  <c r="G98" i="8"/>
  <c r="F98" i="8"/>
  <c r="E98" i="8"/>
  <c r="D98" i="8"/>
  <c r="C98" i="8"/>
  <c r="C98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N99" i="9"/>
  <c r="M99" i="9"/>
  <c r="L99" i="9"/>
  <c r="K99" i="9"/>
  <c r="J99" i="9"/>
  <c r="I99" i="9"/>
  <c r="H99" i="9"/>
  <c r="G99" i="9"/>
  <c r="F99" i="9"/>
  <c r="E99" i="9"/>
  <c r="D99" i="9"/>
  <c r="C99" i="9"/>
  <c r="N98" i="9"/>
  <c r="M98" i="9"/>
  <c r="L98" i="9"/>
  <c r="K98" i="9"/>
  <c r="J98" i="9"/>
  <c r="I98" i="9"/>
  <c r="H98" i="9"/>
  <c r="G98" i="9"/>
  <c r="F98" i="9"/>
  <c r="E98" i="9"/>
  <c r="D98" i="9"/>
  <c r="C105" i="7"/>
  <c r="D105" i="7"/>
  <c r="E105" i="7"/>
  <c r="F105" i="7"/>
  <c r="G105" i="7"/>
  <c r="H105" i="7"/>
  <c r="I105" i="7"/>
  <c r="J105" i="7"/>
  <c r="K105" i="7"/>
  <c r="L105" i="7"/>
  <c r="M105" i="7"/>
  <c r="N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D104" i="7"/>
  <c r="E104" i="7"/>
  <c r="F104" i="7"/>
  <c r="G104" i="7"/>
  <c r="H104" i="7"/>
  <c r="I104" i="7"/>
  <c r="J104" i="7"/>
  <c r="K104" i="7"/>
  <c r="L104" i="7"/>
  <c r="M104" i="7"/>
  <c r="N104" i="7"/>
  <c r="C104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D98" i="7"/>
  <c r="E98" i="7"/>
  <c r="F98" i="7"/>
  <c r="G98" i="7"/>
  <c r="H98" i="7"/>
  <c r="I98" i="7"/>
  <c r="J98" i="7"/>
  <c r="K98" i="7"/>
  <c r="L98" i="7"/>
  <c r="M98" i="7"/>
  <c r="N98" i="7"/>
  <c r="D99" i="7"/>
  <c r="E99" i="7"/>
  <c r="F99" i="7"/>
  <c r="G99" i="7"/>
  <c r="H99" i="7"/>
  <c r="I99" i="7"/>
  <c r="J99" i="7"/>
  <c r="K99" i="7"/>
  <c r="L99" i="7"/>
  <c r="M99" i="7"/>
  <c r="N99" i="7"/>
  <c r="D100" i="7"/>
  <c r="E100" i="7"/>
  <c r="F100" i="7"/>
  <c r="G100" i="7"/>
  <c r="H100" i="7"/>
  <c r="I100" i="7"/>
  <c r="J100" i="7"/>
  <c r="K100" i="7"/>
  <c r="L100" i="7"/>
  <c r="M100" i="7"/>
  <c r="N100" i="7"/>
  <c r="D101" i="7"/>
  <c r="E101" i="7"/>
  <c r="F101" i="7"/>
  <c r="G101" i="7"/>
  <c r="H101" i="7"/>
  <c r="I101" i="7"/>
  <c r="J101" i="7"/>
  <c r="K101" i="7"/>
  <c r="L101" i="7"/>
  <c r="M101" i="7"/>
  <c r="N101" i="7"/>
  <c r="C99" i="7"/>
  <c r="C100" i="7"/>
  <c r="C101" i="7"/>
  <c r="C98" i="7"/>
  <c r="J98" i="12" l="1"/>
  <c r="K98" i="12"/>
  <c r="L98" i="12"/>
  <c r="M98" i="12"/>
  <c r="N98" i="12"/>
  <c r="O98" i="12"/>
  <c r="J99" i="12"/>
  <c r="K99" i="12"/>
  <c r="L99" i="12"/>
  <c r="M99" i="12"/>
  <c r="N99" i="12"/>
  <c r="O99" i="12"/>
  <c r="J100" i="12"/>
  <c r="K100" i="12"/>
  <c r="L100" i="12"/>
  <c r="M100" i="12"/>
  <c r="N100" i="12"/>
  <c r="O100" i="12"/>
  <c r="J101" i="12"/>
  <c r="K101" i="12"/>
  <c r="L101" i="12"/>
  <c r="M101" i="12"/>
  <c r="N101" i="12"/>
  <c r="O101" i="12"/>
  <c r="J102" i="12"/>
  <c r="K102" i="12"/>
  <c r="L102" i="12"/>
  <c r="M102" i="12"/>
  <c r="N102" i="12"/>
  <c r="O102" i="12"/>
  <c r="J103" i="12"/>
  <c r="K103" i="12"/>
  <c r="L103" i="12"/>
  <c r="M103" i="12"/>
  <c r="N103" i="12"/>
  <c r="O103" i="12"/>
  <c r="J104" i="12"/>
  <c r="K104" i="12"/>
  <c r="L104" i="12"/>
  <c r="M104" i="12"/>
  <c r="N104" i="12"/>
  <c r="O104" i="12"/>
  <c r="J105" i="12"/>
  <c r="K105" i="12"/>
  <c r="L105" i="12"/>
  <c r="M105" i="12"/>
  <c r="N105" i="12"/>
  <c r="O105" i="12"/>
  <c r="J106" i="12"/>
  <c r="K106" i="12"/>
  <c r="L106" i="12"/>
  <c r="M106" i="12"/>
  <c r="N106" i="12"/>
  <c r="O106" i="12"/>
  <c r="J107" i="12"/>
  <c r="K107" i="12"/>
  <c r="L107" i="12"/>
  <c r="M107" i="12"/>
  <c r="N107" i="12"/>
  <c r="O107" i="12"/>
  <c r="J108" i="12"/>
  <c r="K108" i="12"/>
  <c r="L108" i="12"/>
  <c r="M108" i="12"/>
  <c r="N108" i="12"/>
  <c r="O108" i="12"/>
  <c r="J109" i="12"/>
  <c r="K109" i="12"/>
  <c r="L109" i="12"/>
  <c r="M109" i="12"/>
  <c r="N109" i="12"/>
  <c r="O109" i="12"/>
  <c r="J110" i="12"/>
  <c r="K110" i="12"/>
  <c r="L110" i="12"/>
  <c r="M110" i="12"/>
  <c r="N110" i="12"/>
  <c r="O110" i="12"/>
  <c r="J111" i="12"/>
  <c r="K111" i="12"/>
  <c r="L111" i="12"/>
  <c r="M111" i="12"/>
  <c r="N111" i="12"/>
  <c r="O111" i="12"/>
  <c r="J112" i="12"/>
  <c r="K112" i="12"/>
  <c r="L112" i="12"/>
  <c r="M112" i="12"/>
  <c r="N112" i="12"/>
  <c r="O112" i="12"/>
  <c r="J113" i="12"/>
  <c r="K113" i="12"/>
  <c r="L113" i="12"/>
  <c r="M113" i="12"/>
  <c r="N113" i="12"/>
  <c r="O113" i="12"/>
  <c r="J114" i="12"/>
  <c r="K114" i="12"/>
  <c r="L114" i="12"/>
  <c r="M114" i="12"/>
  <c r="N114" i="12"/>
  <c r="O114" i="12"/>
  <c r="J115" i="12"/>
  <c r="K115" i="12"/>
  <c r="L115" i="12"/>
  <c r="M115" i="12"/>
  <c r="N115" i="12"/>
  <c r="O115" i="12"/>
  <c r="J116" i="12"/>
  <c r="K116" i="12"/>
  <c r="L116" i="12"/>
  <c r="M116" i="12"/>
  <c r="N116" i="12"/>
  <c r="O116" i="12"/>
  <c r="J117" i="12"/>
  <c r="K117" i="12"/>
  <c r="L117" i="12"/>
  <c r="M117" i="12"/>
  <c r="N117" i="12"/>
  <c r="O117" i="12"/>
  <c r="J118" i="12"/>
  <c r="K118" i="12"/>
  <c r="L118" i="12"/>
  <c r="M118" i="12"/>
  <c r="N118" i="12"/>
  <c r="O118" i="12"/>
  <c r="J119" i="12"/>
  <c r="K119" i="12"/>
  <c r="L119" i="12"/>
  <c r="M119" i="12"/>
  <c r="N119" i="12"/>
  <c r="O119" i="12"/>
  <c r="J120" i="12"/>
  <c r="K120" i="12"/>
  <c r="L120" i="12"/>
  <c r="M120" i="12"/>
  <c r="N120" i="12"/>
  <c r="O120" i="12"/>
  <c r="J121" i="12"/>
  <c r="K121" i="12"/>
  <c r="L121" i="12"/>
  <c r="M121" i="12"/>
  <c r="N121" i="12"/>
  <c r="O121" i="12"/>
  <c r="J122" i="12"/>
  <c r="K122" i="12"/>
  <c r="L122" i="12"/>
  <c r="M122" i="12"/>
  <c r="N122" i="12"/>
  <c r="O122" i="12"/>
  <c r="J123" i="12"/>
  <c r="K123" i="12"/>
  <c r="L123" i="12"/>
  <c r="M123" i="12"/>
  <c r="N123" i="12"/>
  <c r="O123" i="12"/>
  <c r="J124" i="12"/>
  <c r="K124" i="12"/>
  <c r="L124" i="12"/>
  <c r="M124" i="12"/>
  <c r="N124" i="12"/>
  <c r="O124" i="12"/>
  <c r="J125" i="12"/>
  <c r="K125" i="12"/>
  <c r="L125" i="12"/>
  <c r="M125" i="12"/>
  <c r="N125" i="12"/>
  <c r="O125" i="12"/>
  <c r="J126" i="12"/>
  <c r="K126" i="12"/>
  <c r="L126" i="12"/>
  <c r="M126" i="12"/>
  <c r="N126" i="12"/>
  <c r="O126" i="12"/>
  <c r="J127" i="12"/>
  <c r="K127" i="12"/>
  <c r="L127" i="12"/>
  <c r="M127" i="12"/>
  <c r="N127" i="12"/>
  <c r="O127" i="12"/>
  <c r="J128" i="12"/>
  <c r="K128" i="12"/>
  <c r="L128" i="12"/>
  <c r="M128" i="12"/>
  <c r="N128" i="12"/>
  <c r="O128" i="12"/>
  <c r="J129" i="12"/>
  <c r="K129" i="12"/>
  <c r="L129" i="12"/>
  <c r="M129" i="12"/>
  <c r="N129" i="12"/>
  <c r="O129" i="12"/>
  <c r="J130" i="12"/>
  <c r="K130" i="12"/>
  <c r="L130" i="12"/>
  <c r="M130" i="12"/>
  <c r="N130" i="12"/>
  <c r="O130" i="12"/>
  <c r="J131" i="12"/>
  <c r="K131" i="12"/>
  <c r="L131" i="12"/>
  <c r="M131" i="12"/>
  <c r="N131" i="12"/>
  <c r="O131" i="12"/>
  <c r="J132" i="12"/>
  <c r="K132" i="12"/>
  <c r="L132" i="12"/>
  <c r="M132" i="12"/>
  <c r="N132" i="12"/>
  <c r="O132" i="12"/>
  <c r="J133" i="12"/>
  <c r="K133" i="12"/>
  <c r="L133" i="12"/>
  <c r="M133" i="12"/>
  <c r="N133" i="12"/>
  <c r="O133" i="12"/>
  <c r="J134" i="12"/>
  <c r="K134" i="12"/>
  <c r="L134" i="12"/>
  <c r="M134" i="12"/>
  <c r="N134" i="12"/>
  <c r="O134" i="12"/>
  <c r="J135" i="12"/>
  <c r="K135" i="12"/>
  <c r="L135" i="12"/>
  <c r="M135" i="12"/>
  <c r="N135" i="12"/>
  <c r="O135" i="12"/>
  <c r="J136" i="12"/>
  <c r="K136" i="12"/>
  <c r="L136" i="12"/>
  <c r="M136" i="12"/>
  <c r="N136" i="12"/>
  <c r="O136" i="12"/>
  <c r="J137" i="12"/>
  <c r="K137" i="12"/>
  <c r="L137" i="12"/>
  <c r="M137" i="12"/>
  <c r="N137" i="12"/>
  <c r="O137" i="12"/>
  <c r="J138" i="12"/>
  <c r="K138" i="12"/>
  <c r="L138" i="12"/>
  <c r="M138" i="12"/>
  <c r="N138" i="12"/>
  <c r="O138" i="12"/>
  <c r="J139" i="12"/>
  <c r="K139" i="12"/>
  <c r="L139" i="12"/>
  <c r="M139" i="12"/>
  <c r="N139" i="12"/>
  <c r="O139" i="12"/>
  <c r="J140" i="12"/>
  <c r="K140" i="12"/>
  <c r="L140" i="12"/>
  <c r="M140" i="12"/>
  <c r="N140" i="12"/>
  <c r="O140" i="12"/>
  <c r="J141" i="12"/>
  <c r="K141" i="12"/>
  <c r="L141" i="12"/>
  <c r="M141" i="12"/>
  <c r="N141" i="12"/>
  <c r="O141" i="12"/>
  <c r="J142" i="12"/>
  <c r="K142" i="12"/>
  <c r="L142" i="12"/>
  <c r="M142" i="12"/>
  <c r="N142" i="12"/>
  <c r="O142" i="12"/>
  <c r="J143" i="12"/>
  <c r="K143" i="12"/>
  <c r="L143" i="12"/>
  <c r="M143" i="12"/>
  <c r="N143" i="12"/>
  <c r="O143" i="12"/>
  <c r="J144" i="12"/>
  <c r="K144" i="12"/>
  <c r="L144" i="12"/>
  <c r="M144" i="12"/>
  <c r="N144" i="12"/>
  <c r="O144" i="12"/>
  <c r="J145" i="12"/>
  <c r="K145" i="12"/>
  <c r="L145" i="12"/>
  <c r="M145" i="12"/>
  <c r="N145" i="12"/>
  <c r="O145" i="12"/>
  <c r="J146" i="12"/>
  <c r="K146" i="12"/>
  <c r="L146" i="12"/>
  <c r="M146" i="12"/>
  <c r="N146" i="12"/>
  <c r="O146" i="12"/>
  <c r="J147" i="12"/>
  <c r="K147" i="12"/>
  <c r="L147" i="12"/>
  <c r="M147" i="12"/>
  <c r="N147" i="12"/>
  <c r="O147" i="12"/>
  <c r="J148" i="12"/>
  <c r="K148" i="12"/>
  <c r="L148" i="12"/>
  <c r="M148" i="12"/>
  <c r="N148" i="12"/>
  <c r="O148" i="12"/>
  <c r="J149" i="12"/>
  <c r="K149" i="12"/>
  <c r="L149" i="12"/>
  <c r="M149" i="12"/>
  <c r="N149" i="12"/>
  <c r="O149" i="12"/>
  <c r="J150" i="12"/>
  <c r="K150" i="12"/>
  <c r="L150" i="12"/>
  <c r="M150" i="12"/>
  <c r="N150" i="12"/>
  <c r="O150" i="12"/>
  <c r="J151" i="12"/>
  <c r="K151" i="12"/>
  <c r="L151" i="12"/>
  <c r="M151" i="12"/>
  <c r="N151" i="12"/>
  <c r="O151" i="12"/>
  <c r="J152" i="12"/>
  <c r="K152" i="12"/>
  <c r="L152" i="12"/>
  <c r="M152" i="12"/>
  <c r="N152" i="12"/>
  <c r="O152" i="12"/>
  <c r="J153" i="12"/>
  <c r="K153" i="12"/>
  <c r="L153" i="12"/>
  <c r="M153" i="12"/>
  <c r="N153" i="12"/>
  <c r="O153" i="12"/>
  <c r="J154" i="12"/>
  <c r="K154" i="12"/>
  <c r="L154" i="12"/>
  <c r="M154" i="12"/>
  <c r="N154" i="12"/>
  <c r="O154" i="12"/>
  <c r="J155" i="12"/>
  <c r="K155" i="12"/>
  <c r="L155" i="12"/>
  <c r="M155" i="12"/>
  <c r="N155" i="12"/>
  <c r="O155" i="12"/>
  <c r="J156" i="12"/>
  <c r="K156" i="12"/>
  <c r="L156" i="12"/>
  <c r="M156" i="12"/>
  <c r="N156" i="12"/>
  <c r="O156" i="12"/>
  <c r="J157" i="12"/>
  <c r="K157" i="12"/>
  <c r="L157" i="12"/>
  <c r="M157" i="12"/>
  <c r="N157" i="12"/>
  <c r="O157" i="12"/>
  <c r="J158" i="12"/>
  <c r="K158" i="12"/>
  <c r="L158" i="12"/>
  <c r="M158" i="12"/>
  <c r="N158" i="12"/>
  <c r="O158" i="12"/>
  <c r="J159" i="12"/>
  <c r="K159" i="12"/>
  <c r="L159" i="12"/>
  <c r="M159" i="12"/>
  <c r="N159" i="12"/>
  <c r="O159" i="12"/>
  <c r="J160" i="12"/>
  <c r="K160" i="12"/>
  <c r="L160" i="12"/>
  <c r="M160" i="12"/>
  <c r="N160" i="12"/>
  <c r="O160" i="12"/>
  <c r="J161" i="12"/>
  <c r="K161" i="12"/>
  <c r="L161" i="12"/>
  <c r="M161" i="12"/>
  <c r="N161" i="12"/>
  <c r="O161" i="12"/>
  <c r="J162" i="12"/>
  <c r="K162" i="12"/>
  <c r="L162" i="12"/>
  <c r="M162" i="12"/>
  <c r="N162" i="12"/>
  <c r="O162" i="12"/>
  <c r="J163" i="12"/>
  <c r="K163" i="12"/>
  <c r="L163" i="12"/>
  <c r="M163" i="12"/>
  <c r="N163" i="12"/>
  <c r="O163" i="12"/>
  <c r="J164" i="12"/>
  <c r="K164" i="12"/>
  <c r="L164" i="12"/>
  <c r="M164" i="12"/>
  <c r="N164" i="12"/>
  <c r="O164" i="12"/>
  <c r="J165" i="12"/>
  <c r="K165" i="12"/>
  <c r="L165" i="12"/>
  <c r="M165" i="12"/>
  <c r="N165" i="12"/>
  <c r="O165" i="12"/>
  <c r="J166" i="12"/>
  <c r="K166" i="12"/>
  <c r="L166" i="12"/>
  <c r="M166" i="12"/>
  <c r="N166" i="12"/>
  <c r="O166" i="12"/>
  <c r="J167" i="12"/>
  <c r="K167" i="12"/>
  <c r="L167" i="12"/>
  <c r="M167" i="12"/>
  <c r="N167" i="12"/>
  <c r="O167" i="12"/>
  <c r="J168" i="12"/>
  <c r="K168" i="12"/>
  <c r="L168" i="12"/>
  <c r="M168" i="12"/>
  <c r="N168" i="12"/>
  <c r="O168" i="12"/>
  <c r="J169" i="12"/>
  <c r="K169" i="12"/>
  <c r="L169" i="12"/>
  <c r="M169" i="12"/>
  <c r="N169" i="12"/>
  <c r="O169" i="12"/>
  <c r="J170" i="12"/>
  <c r="K170" i="12"/>
  <c r="L170" i="12"/>
  <c r="M170" i="12"/>
  <c r="N170" i="12"/>
  <c r="O170" i="12"/>
  <c r="J171" i="12"/>
  <c r="K171" i="12"/>
  <c r="L171" i="12"/>
  <c r="M171" i="12"/>
  <c r="N171" i="12"/>
  <c r="O171" i="12"/>
  <c r="J172" i="12"/>
  <c r="K172" i="12"/>
  <c r="L172" i="12"/>
  <c r="M172" i="12"/>
  <c r="N172" i="12"/>
  <c r="O172" i="12"/>
  <c r="J173" i="12"/>
  <c r="K173" i="12"/>
  <c r="L173" i="12"/>
  <c r="M173" i="12"/>
  <c r="N173" i="12"/>
  <c r="O173" i="12"/>
  <c r="J174" i="12"/>
  <c r="K174" i="12"/>
  <c r="L174" i="12"/>
  <c r="M174" i="12"/>
  <c r="N174" i="12"/>
  <c r="O174" i="12"/>
  <c r="J175" i="12"/>
  <c r="K175" i="12"/>
  <c r="L175" i="12"/>
  <c r="M175" i="12"/>
  <c r="N175" i="12"/>
  <c r="O175" i="12"/>
  <c r="J176" i="12"/>
  <c r="K176" i="12"/>
  <c r="L176" i="12"/>
  <c r="M176" i="12"/>
  <c r="N176" i="12"/>
  <c r="O176" i="12"/>
  <c r="J177" i="12"/>
  <c r="K177" i="12"/>
  <c r="L177" i="12"/>
  <c r="M177" i="12"/>
  <c r="N177" i="12"/>
  <c r="O177" i="12"/>
  <c r="J178" i="12"/>
  <c r="K178" i="12"/>
  <c r="L178" i="12"/>
  <c r="M178" i="12"/>
  <c r="N178" i="12"/>
  <c r="O178" i="12"/>
  <c r="J179" i="12"/>
  <c r="K179" i="12"/>
  <c r="L179" i="12"/>
  <c r="M179" i="12"/>
  <c r="N179" i="12"/>
  <c r="O179" i="12"/>
  <c r="J180" i="12"/>
  <c r="K180" i="12"/>
  <c r="L180" i="12"/>
  <c r="M180" i="12"/>
  <c r="N180" i="12"/>
  <c r="O180" i="12"/>
  <c r="J181" i="12"/>
  <c r="K181" i="12"/>
  <c r="L181" i="12"/>
  <c r="M181" i="12"/>
  <c r="N181" i="12"/>
  <c r="O181" i="12"/>
  <c r="J182" i="12"/>
  <c r="K182" i="12"/>
  <c r="L182" i="12"/>
  <c r="M182" i="12"/>
  <c r="N182" i="12"/>
  <c r="O182" i="12"/>
  <c r="J183" i="12"/>
  <c r="K183" i="12"/>
  <c r="L183" i="12"/>
  <c r="M183" i="12"/>
  <c r="N183" i="12"/>
  <c r="O183" i="12"/>
  <c r="J184" i="12"/>
  <c r="K184" i="12"/>
  <c r="L184" i="12"/>
  <c r="M184" i="12"/>
  <c r="N184" i="12"/>
  <c r="O184" i="12"/>
  <c r="J185" i="12"/>
  <c r="K185" i="12"/>
  <c r="L185" i="12"/>
  <c r="M185" i="12"/>
  <c r="N185" i="12"/>
  <c r="O185" i="12"/>
  <c r="J186" i="12"/>
  <c r="K186" i="12"/>
  <c r="L186" i="12"/>
  <c r="M186" i="12"/>
  <c r="N186" i="12"/>
  <c r="O186" i="12"/>
  <c r="J187" i="12"/>
  <c r="K187" i="12"/>
  <c r="L187" i="12"/>
  <c r="M187" i="12"/>
  <c r="N187" i="12"/>
  <c r="O187" i="12"/>
  <c r="J188" i="12"/>
  <c r="K188" i="12"/>
  <c r="L188" i="12"/>
  <c r="M188" i="12"/>
  <c r="N188" i="12"/>
  <c r="O188" i="12"/>
  <c r="J189" i="12"/>
  <c r="K189" i="12"/>
  <c r="L189" i="12"/>
  <c r="M189" i="12"/>
  <c r="N189" i="12"/>
  <c r="O189" i="12"/>
  <c r="J190" i="12"/>
  <c r="K190" i="12"/>
  <c r="L190" i="12"/>
  <c r="M190" i="12"/>
  <c r="N190" i="12"/>
  <c r="O190" i="12"/>
  <c r="J191" i="12"/>
  <c r="K191" i="12"/>
  <c r="L191" i="12"/>
  <c r="M191" i="12"/>
  <c r="N191" i="12"/>
  <c r="O191" i="12"/>
  <c r="J192" i="12"/>
  <c r="K192" i="12"/>
  <c r="L192" i="12"/>
  <c r="M192" i="12"/>
  <c r="N192" i="12"/>
  <c r="O192" i="12"/>
  <c r="J193" i="12"/>
  <c r="K193" i="12"/>
  <c r="L193" i="12"/>
  <c r="M193" i="12"/>
  <c r="N193" i="12"/>
  <c r="O193" i="12"/>
  <c r="J194" i="12"/>
  <c r="K194" i="12"/>
  <c r="L194" i="12"/>
  <c r="M194" i="12"/>
  <c r="N194" i="12"/>
  <c r="O194" i="12"/>
  <c r="J195" i="12"/>
  <c r="K195" i="12"/>
  <c r="L195" i="12"/>
  <c r="M195" i="12"/>
  <c r="N195" i="12"/>
  <c r="O195" i="12"/>
  <c r="J196" i="12"/>
  <c r="K196" i="12"/>
  <c r="L196" i="12"/>
  <c r="M196" i="12"/>
  <c r="N196" i="12"/>
  <c r="O196" i="12"/>
  <c r="J197" i="12"/>
  <c r="K197" i="12"/>
  <c r="L197" i="12"/>
  <c r="M197" i="12"/>
  <c r="N197" i="12"/>
  <c r="O197" i="12"/>
  <c r="J198" i="12"/>
  <c r="K198" i="12"/>
  <c r="L198" i="12"/>
  <c r="M198" i="12"/>
  <c r="N198" i="12"/>
  <c r="O198" i="12"/>
  <c r="J199" i="12"/>
  <c r="K199" i="12"/>
  <c r="L199" i="12"/>
  <c r="M199" i="12"/>
  <c r="N199" i="12"/>
  <c r="O199" i="12"/>
  <c r="J200" i="12"/>
  <c r="K200" i="12"/>
  <c r="L200" i="12"/>
  <c r="M200" i="12"/>
  <c r="N200" i="12"/>
  <c r="O200" i="12"/>
  <c r="J201" i="12"/>
  <c r="K201" i="12"/>
  <c r="L201" i="12"/>
  <c r="M201" i="12"/>
  <c r="N201" i="12"/>
  <c r="O201" i="12"/>
  <c r="J202" i="12"/>
  <c r="K202" i="12"/>
  <c r="L202" i="12"/>
  <c r="M202" i="12"/>
  <c r="N202" i="12"/>
  <c r="O202" i="12"/>
  <c r="J203" i="12"/>
  <c r="K203" i="12"/>
  <c r="L203" i="12"/>
  <c r="M203" i="12"/>
  <c r="N203" i="12"/>
  <c r="O203" i="12"/>
  <c r="J204" i="12"/>
  <c r="K204" i="12"/>
  <c r="L204" i="12"/>
  <c r="M204" i="12"/>
  <c r="N204" i="12"/>
  <c r="O204" i="12"/>
  <c r="J205" i="12"/>
  <c r="K205" i="12"/>
  <c r="L205" i="12"/>
  <c r="M205" i="12"/>
  <c r="N205" i="12"/>
  <c r="O205" i="12"/>
  <c r="J206" i="12"/>
  <c r="K206" i="12"/>
  <c r="L206" i="12"/>
  <c r="M206" i="12"/>
  <c r="N206" i="12"/>
  <c r="O206" i="12"/>
  <c r="J207" i="12"/>
  <c r="K207" i="12"/>
  <c r="L207" i="12"/>
  <c r="M207" i="12"/>
  <c r="N207" i="12"/>
  <c r="O207" i="12"/>
  <c r="J208" i="12"/>
  <c r="K208" i="12"/>
  <c r="L208" i="12"/>
  <c r="M208" i="12"/>
  <c r="N208" i="12"/>
  <c r="O208" i="12"/>
  <c r="J209" i="12"/>
  <c r="K209" i="12"/>
  <c r="L209" i="12"/>
  <c r="M209" i="12"/>
  <c r="N209" i="12"/>
  <c r="O209" i="12"/>
  <c r="J210" i="12"/>
  <c r="K210" i="12"/>
  <c r="L210" i="12"/>
  <c r="M210" i="12"/>
  <c r="N210" i="12"/>
  <c r="O210" i="12"/>
  <c r="J211" i="12"/>
  <c r="K211" i="12"/>
  <c r="L211" i="12"/>
  <c r="M211" i="12"/>
  <c r="N211" i="12"/>
  <c r="O211" i="12"/>
  <c r="J212" i="12"/>
  <c r="K212" i="12"/>
  <c r="L212" i="12"/>
  <c r="M212" i="12"/>
  <c r="N212" i="12"/>
  <c r="O212" i="12"/>
  <c r="J213" i="12"/>
  <c r="K213" i="12"/>
  <c r="L213" i="12"/>
  <c r="M213" i="12"/>
  <c r="N213" i="12"/>
  <c r="O213" i="12"/>
  <c r="J214" i="12"/>
  <c r="K214" i="12"/>
  <c r="L214" i="12"/>
  <c r="M214" i="12"/>
  <c r="N214" i="12"/>
  <c r="O214" i="12"/>
  <c r="J215" i="12"/>
  <c r="K215" i="12"/>
  <c r="L215" i="12"/>
  <c r="M215" i="12"/>
  <c r="N215" i="12"/>
  <c r="O215" i="12"/>
  <c r="J216" i="12"/>
  <c r="K216" i="12"/>
  <c r="L216" i="12"/>
  <c r="M216" i="12"/>
  <c r="N216" i="12"/>
  <c r="O216" i="12"/>
  <c r="J217" i="12"/>
  <c r="K217" i="12"/>
  <c r="L217" i="12"/>
  <c r="M217" i="12"/>
  <c r="N217" i="12"/>
  <c r="O217" i="12"/>
  <c r="J218" i="12"/>
  <c r="K218" i="12"/>
  <c r="L218" i="12"/>
  <c r="M218" i="12"/>
  <c r="N218" i="12"/>
  <c r="O218" i="12"/>
  <c r="J219" i="12"/>
  <c r="K219" i="12"/>
  <c r="L219" i="12"/>
  <c r="M219" i="12"/>
  <c r="N219" i="12"/>
  <c r="O219" i="12"/>
  <c r="J220" i="12"/>
  <c r="K220" i="12"/>
  <c r="L220" i="12"/>
  <c r="M220" i="12"/>
  <c r="N220" i="12"/>
  <c r="O220" i="12"/>
  <c r="J221" i="12"/>
  <c r="K221" i="12"/>
  <c r="L221" i="12"/>
  <c r="M221" i="12"/>
  <c r="N221" i="12"/>
  <c r="O221" i="12"/>
  <c r="J222" i="12"/>
  <c r="K222" i="12"/>
  <c r="L222" i="12"/>
  <c r="M222" i="12"/>
  <c r="N222" i="12"/>
  <c r="O222" i="12"/>
  <c r="J223" i="12"/>
  <c r="K223" i="12"/>
  <c r="L223" i="12"/>
  <c r="M223" i="12"/>
  <c r="N223" i="12"/>
  <c r="O223" i="12"/>
  <c r="J224" i="12"/>
  <c r="K224" i="12"/>
  <c r="L224" i="12"/>
  <c r="M224" i="12"/>
  <c r="N224" i="12"/>
  <c r="O224" i="12"/>
  <c r="J225" i="12"/>
  <c r="K225" i="12"/>
  <c r="L225" i="12"/>
  <c r="M225" i="12"/>
  <c r="N225" i="12"/>
  <c r="O225" i="12"/>
  <c r="J226" i="12"/>
  <c r="K226" i="12"/>
  <c r="L226" i="12"/>
  <c r="M226" i="12"/>
  <c r="N226" i="12"/>
  <c r="O226" i="12"/>
  <c r="J227" i="12"/>
  <c r="K227" i="12"/>
  <c r="L227" i="12"/>
  <c r="M227" i="12"/>
  <c r="N227" i="12"/>
  <c r="O227" i="12"/>
  <c r="J228" i="12"/>
  <c r="K228" i="12"/>
  <c r="L228" i="12"/>
  <c r="M228" i="12"/>
  <c r="N228" i="12"/>
  <c r="O228" i="12"/>
  <c r="J229" i="12"/>
  <c r="K229" i="12"/>
  <c r="L229" i="12"/>
  <c r="M229" i="12"/>
  <c r="N229" i="12"/>
  <c r="O229" i="12"/>
  <c r="J230" i="12"/>
  <c r="K230" i="12"/>
  <c r="L230" i="12"/>
  <c r="M230" i="12"/>
  <c r="N230" i="12"/>
  <c r="O230" i="12"/>
  <c r="J231" i="12"/>
  <c r="K231" i="12"/>
  <c r="L231" i="12"/>
  <c r="M231" i="12"/>
  <c r="N231" i="12"/>
  <c r="O231" i="12"/>
  <c r="J232" i="12"/>
  <c r="K232" i="12"/>
  <c r="L232" i="12"/>
  <c r="M232" i="12"/>
  <c r="N232" i="12"/>
  <c r="O232" i="12"/>
  <c r="J233" i="12"/>
  <c r="K233" i="12"/>
  <c r="L233" i="12"/>
  <c r="M233" i="12"/>
  <c r="N233" i="12"/>
  <c r="O233" i="12"/>
  <c r="J234" i="12"/>
  <c r="K234" i="12"/>
  <c r="L234" i="12"/>
  <c r="M234" i="12"/>
  <c r="N234" i="12"/>
  <c r="O234" i="12"/>
  <c r="J235" i="12"/>
  <c r="K235" i="12"/>
  <c r="L235" i="12"/>
  <c r="M235" i="12"/>
  <c r="N235" i="12"/>
  <c r="O235" i="12"/>
  <c r="J236" i="12"/>
  <c r="K236" i="12"/>
  <c r="L236" i="12"/>
  <c r="M236" i="12"/>
  <c r="N236" i="12"/>
  <c r="O236" i="12"/>
  <c r="J237" i="12"/>
  <c r="K237" i="12"/>
  <c r="L237" i="12"/>
  <c r="M237" i="12"/>
  <c r="N237" i="12"/>
  <c r="O237" i="12"/>
  <c r="J238" i="12"/>
  <c r="K238" i="12"/>
  <c r="L238" i="12"/>
  <c r="M238" i="12"/>
  <c r="N238" i="12"/>
  <c r="O238" i="12"/>
  <c r="J239" i="12"/>
  <c r="K239" i="12"/>
  <c r="L239" i="12"/>
  <c r="M239" i="12"/>
  <c r="N239" i="12"/>
  <c r="O239" i="12"/>
  <c r="J240" i="12"/>
  <c r="K240" i="12"/>
  <c r="L240" i="12"/>
  <c r="M240" i="12"/>
  <c r="N240" i="12"/>
  <c r="O240" i="12"/>
  <c r="J241" i="12"/>
  <c r="K241" i="12"/>
  <c r="L241" i="12"/>
  <c r="M241" i="12"/>
  <c r="N241" i="12"/>
  <c r="O241" i="12"/>
  <c r="J242" i="12"/>
  <c r="K242" i="12"/>
  <c r="L242" i="12"/>
  <c r="M242" i="12"/>
  <c r="N242" i="12"/>
  <c r="O242" i="12"/>
  <c r="J243" i="12"/>
  <c r="K243" i="12"/>
  <c r="L243" i="12"/>
  <c r="M243" i="12"/>
  <c r="N243" i="12"/>
  <c r="O243" i="12"/>
  <c r="J244" i="12"/>
  <c r="K244" i="12"/>
  <c r="L244" i="12"/>
  <c r="M244" i="12"/>
  <c r="N244" i="12"/>
  <c r="O244" i="12"/>
  <c r="J245" i="12"/>
  <c r="K245" i="12"/>
  <c r="L245" i="12"/>
  <c r="M245" i="12"/>
  <c r="N245" i="12"/>
  <c r="O245" i="12"/>
  <c r="J246" i="12"/>
  <c r="K246" i="12"/>
  <c r="L246" i="12"/>
  <c r="M246" i="12"/>
  <c r="N246" i="12"/>
  <c r="O246" i="12"/>
  <c r="J247" i="12"/>
  <c r="K247" i="12"/>
  <c r="L247" i="12"/>
  <c r="M247" i="12"/>
  <c r="N247" i="12"/>
  <c r="O247" i="12"/>
  <c r="J248" i="12"/>
  <c r="K248" i="12"/>
  <c r="L248" i="12"/>
  <c r="M248" i="12"/>
  <c r="N248" i="12"/>
  <c r="O248" i="12"/>
  <c r="J249" i="12"/>
  <c r="K249" i="12"/>
  <c r="L249" i="12"/>
  <c r="M249" i="12"/>
  <c r="N249" i="12"/>
  <c r="O249" i="12"/>
  <c r="J250" i="12"/>
  <c r="K250" i="12"/>
  <c r="L250" i="12"/>
  <c r="M250" i="12"/>
  <c r="N250" i="12"/>
  <c r="O250" i="12"/>
  <c r="J251" i="12"/>
  <c r="K251" i="12"/>
  <c r="L251" i="12"/>
  <c r="M251" i="12"/>
  <c r="N251" i="12"/>
  <c r="O251" i="12"/>
  <c r="J252" i="12"/>
  <c r="K252" i="12"/>
  <c r="L252" i="12"/>
  <c r="M252" i="12"/>
  <c r="N252" i="12"/>
  <c r="O252" i="12"/>
  <c r="J253" i="12"/>
  <c r="K253" i="12"/>
  <c r="L253" i="12"/>
  <c r="M253" i="12"/>
  <c r="N253" i="12"/>
  <c r="O253" i="12"/>
  <c r="J254" i="12"/>
  <c r="K254" i="12"/>
  <c r="L254" i="12"/>
  <c r="M254" i="12"/>
  <c r="N254" i="12"/>
  <c r="O254" i="12"/>
  <c r="J255" i="12"/>
  <c r="K255" i="12"/>
  <c r="L255" i="12"/>
  <c r="M255" i="12"/>
  <c r="N255" i="12"/>
  <c r="O255" i="12"/>
  <c r="J256" i="12"/>
  <c r="K256" i="12"/>
  <c r="L256" i="12"/>
  <c r="M256" i="12"/>
  <c r="N256" i="12"/>
  <c r="O256" i="12"/>
  <c r="J257" i="12"/>
  <c r="K257" i="12"/>
  <c r="L257" i="12"/>
  <c r="M257" i="12"/>
  <c r="N257" i="12"/>
  <c r="O257" i="12"/>
  <c r="J258" i="12"/>
  <c r="K258" i="12"/>
  <c r="L258" i="12"/>
  <c r="M258" i="12"/>
  <c r="N258" i="12"/>
  <c r="O258" i="12"/>
  <c r="J259" i="12"/>
  <c r="K259" i="12"/>
  <c r="L259" i="12"/>
  <c r="M259" i="12"/>
  <c r="N259" i="12"/>
  <c r="O259" i="12"/>
  <c r="J260" i="12"/>
  <c r="K260" i="12"/>
  <c r="L260" i="12"/>
  <c r="M260" i="12"/>
  <c r="N260" i="12"/>
  <c r="O260" i="12"/>
  <c r="J261" i="12"/>
  <c r="K261" i="12"/>
  <c r="L261" i="12"/>
  <c r="M261" i="12"/>
  <c r="N261" i="12"/>
  <c r="O261" i="12"/>
  <c r="J262" i="12"/>
  <c r="K262" i="12"/>
  <c r="L262" i="12"/>
  <c r="M262" i="12"/>
  <c r="N262" i="12"/>
  <c r="O262" i="12"/>
  <c r="J263" i="12"/>
  <c r="K263" i="12"/>
  <c r="L263" i="12"/>
  <c r="M263" i="12"/>
  <c r="N263" i="12"/>
  <c r="O263" i="12"/>
  <c r="J264" i="12"/>
  <c r="K264" i="12"/>
  <c r="L264" i="12"/>
  <c r="M264" i="12"/>
  <c r="N264" i="12"/>
  <c r="O264" i="12"/>
  <c r="J265" i="12"/>
  <c r="K265" i="12"/>
  <c r="L265" i="12"/>
  <c r="M265" i="12"/>
  <c r="N265" i="12"/>
  <c r="O265" i="12"/>
  <c r="J266" i="12"/>
  <c r="K266" i="12"/>
  <c r="L266" i="12"/>
  <c r="M266" i="12"/>
  <c r="N266" i="12"/>
  <c r="O266" i="12"/>
  <c r="J267" i="12"/>
  <c r="K267" i="12"/>
  <c r="L267" i="12"/>
  <c r="M267" i="12"/>
  <c r="N267" i="12"/>
  <c r="O267" i="12"/>
  <c r="J268" i="12"/>
  <c r="K268" i="12"/>
  <c r="L268" i="12"/>
  <c r="M268" i="12"/>
  <c r="N268" i="12"/>
  <c r="O268" i="12"/>
  <c r="J269" i="12"/>
  <c r="K269" i="12"/>
  <c r="L269" i="12"/>
  <c r="M269" i="12"/>
  <c r="N269" i="12"/>
  <c r="O269" i="12"/>
  <c r="J270" i="12"/>
  <c r="K270" i="12"/>
  <c r="L270" i="12"/>
  <c r="M270" i="12"/>
  <c r="N270" i="12"/>
  <c r="O270" i="12"/>
  <c r="J271" i="12"/>
  <c r="K271" i="12"/>
  <c r="L271" i="12"/>
  <c r="M271" i="12"/>
  <c r="N271" i="12"/>
  <c r="O271" i="12"/>
  <c r="J272" i="12"/>
  <c r="K272" i="12"/>
  <c r="L272" i="12"/>
  <c r="M272" i="12"/>
  <c r="N272" i="12"/>
  <c r="O272" i="12"/>
  <c r="J273" i="12"/>
  <c r="K273" i="12"/>
  <c r="L273" i="12"/>
  <c r="M273" i="12"/>
  <c r="N273" i="12"/>
  <c r="O273" i="12"/>
  <c r="J274" i="12"/>
  <c r="K274" i="12"/>
  <c r="L274" i="12"/>
  <c r="M274" i="12"/>
  <c r="N274" i="12"/>
  <c r="O274" i="12"/>
  <c r="J275" i="12"/>
  <c r="K275" i="12"/>
  <c r="L275" i="12"/>
  <c r="M275" i="12"/>
  <c r="N275" i="12"/>
  <c r="O275" i="12"/>
  <c r="J276" i="12"/>
  <c r="K276" i="12"/>
  <c r="L276" i="12"/>
  <c r="M276" i="12"/>
  <c r="N276" i="12"/>
  <c r="O276" i="12"/>
  <c r="J277" i="12"/>
  <c r="K277" i="12"/>
  <c r="L277" i="12"/>
  <c r="M277" i="12"/>
  <c r="N277" i="12"/>
  <c r="O277" i="12"/>
  <c r="J278" i="12"/>
  <c r="K278" i="12"/>
  <c r="L278" i="12"/>
  <c r="M278" i="12"/>
  <c r="N278" i="12"/>
  <c r="O278" i="12"/>
  <c r="J279" i="12"/>
  <c r="K279" i="12"/>
  <c r="L279" i="12"/>
  <c r="M279" i="12"/>
  <c r="N279" i="12"/>
  <c r="O279" i="12"/>
  <c r="J280" i="12"/>
  <c r="K280" i="12"/>
  <c r="L280" i="12"/>
  <c r="M280" i="12"/>
  <c r="N280" i="12"/>
  <c r="O280" i="12"/>
  <c r="J281" i="12"/>
  <c r="K281" i="12"/>
  <c r="L281" i="12"/>
  <c r="M281" i="12"/>
  <c r="N281" i="12"/>
  <c r="O281" i="12"/>
  <c r="J282" i="12"/>
  <c r="K282" i="12"/>
  <c r="L282" i="12"/>
  <c r="M282" i="12"/>
  <c r="N282" i="12"/>
  <c r="O282" i="12"/>
  <c r="J283" i="12"/>
  <c r="K283" i="12"/>
  <c r="L283" i="12"/>
  <c r="M283" i="12"/>
  <c r="N283" i="12"/>
  <c r="O283" i="12"/>
  <c r="J284" i="12"/>
  <c r="K284" i="12"/>
  <c r="L284" i="12"/>
  <c r="M284" i="12"/>
  <c r="N284" i="12"/>
  <c r="O284" i="12"/>
  <c r="J285" i="12"/>
  <c r="K285" i="12"/>
  <c r="L285" i="12"/>
  <c r="M285" i="12"/>
  <c r="N285" i="12"/>
  <c r="O285" i="12"/>
  <c r="J286" i="12"/>
  <c r="K286" i="12"/>
  <c r="L286" i="12"/>
  <c r="M286" i="12"/>
  <c r="N286" i="12"/>
  <c r="O286" i="12"/>
  <c r="J287" i="12"/>
  <c r="K287" i="12"/>
  <c r="L287" i="12"/>
  <c r="M287" i="12"/>
  <c r="N287" i="12"/>
  <c r="O287" i="12"/>
  <c r="J288" i="12"/>
  <c r="K288" i="12"/>
  <c r="L288" i="12"/>
  <c r="M288" i="12"/>
  <c r="N288" i="12"/>
  <c r="O288" i="12"/>
  <c r="J289" i="12"/>
  <c r="K289" i="12"/>
  <c r="L289" i="12"/>
  <c r="M289" i="12"/>
  <c r="N289" i="12"/>
  <c r="O289" i="12"/>
  <c r="J290" i="12"/>
  <c r="K290" i="12"/>
  <c r="L290" i="12"/>
  <c r="M290" i="12"/>
  <c r="N290" i="12"/>
  <c r="O290" i="12"/>
  <c r="J291" i="12"/>
  <c r="K291" i="12"/>
  <c r="L291" i="12"/>
  <c r="M291" i="12"/>
  <c r="N291" i="12"/>
  <c r="O291" i="12"/>
  <c r="J292" i="12"/>
  <c r="K292" i="12"/>
  <c r="L292" i="12"/>
  <c r="M292" i="12"/>
  <c r="N292" i="12"/>
  <c r="O292" i="12"/>
  <c r="J293" i="12"/>
  <c r="K293" i="12"/>
  <c r="L293" i="12"/>
  <c r="M293" i="12"/>
  <c r="N293" i="12"/>
  <c r="O293" i="12"/>
  <c r="J294" i="12"/>
  <c r="K294" i="12"/>
  <c r="L294" i="12"/>
  <c r="M294" i="12"/>
  <c r="N294" i="12"/>
  <c r="O294" i="12"/>
  <c r="J295" i="12"/>
  <c r="K295" i="12"/>
  <c r="L295" i="12"/>
  <c r="M295" i="12"/>
  <c r="N295" i="12"/>
  <c r="O295" i="12"/>
  <c r="J296" i="12"/>
  <c r="K296" i="12"/>
  <c r="L296" i="12"/>
  <c r="M296" i="12"/>
  <c r="N296" i="12"/>
  <c r="O296" i="12"/>
  <c r="J297" i="12"/>
  <c r="K297" i="12"/>
  <c r="L297" i="12"/>
  <c r="M297" i="12"/>
  <c r="N297" i="12"/>
  <c r="O297" i="12"/>
  <c r="J298" i="12"/>
  <c r="K298" i="12"/>
  <c r="L298" i="12"/>
  <c r="M298" i="12"/>
  <c r="N298" i="12"/>
  <c r="O298" i="12"/>
  <c r="J299" i="12"/>
  <c r="K299" i="12"/>
  <c r="L299" i="12"/>
  <c r="M299" i="12"/>
  <c r="N299" i="12"/>
  <c r="O299" i="12"/>
  <c r="J300" i="12"/>
  <c r="K300" i="12"/>
  <c r="L300" i="12"/>
  <c r="M300" i="12"/>
  <c r="N300" i="12"/>
  <c r="O300" i="12"/>
  <c r="J301" i="12"/>
  <c r="K301" i="12"/>
  <c r="L301" i="12"/>
  <c r="M301" i="12"/>
  <c r="N301" i="12"/>
  <c r="O301" i="12"/>
  <c r="J302" i="12"/>
  <c r="K302" i="12"/>
  <c r="L302" i="12"/>
  <c r="M302" i="12"/>
  <c r="N302" i="12"/>
  <c r="O302" i="12"/>
  <c r="J303" i="12"/>
  <c r="K303" i="12"/>
  <c r="L303" i="12"/>
  <c r="M303" i="12"/>
  <c r="N303" i="12"/>
  <c r="O303" i="12"/>
  <c r="J304" i="12"/>
  <c r="K304" i="12"/>
  <c r="L304" i="12"/>
  <c r="M304" i="12"/>
  <c r="N304" i="12"/>
  <c r="O304" i="12"/>
  <c r="J305" i="12"/>
  <c r="K305" i="12"/>
  <c r="L305" i="12"/>
  <c r="M305" i="12"/>
  <c r="N305" i="12"/>
  <c r="O305" i="12"/>
  <c r="J306" i="12"/>
  <c r="K306" i="12"/>
  <c r="L306" i="12"/>
  <c r="M306" i="12"/>
  <c r="N306" i="12"/>
  <c r="O306" i="12"/>
  <c r="J307" i="12"/>
  <c r="K307" i="12"/>
  <c r="L307" i="12"/>
  <c r="M307" i="12"/>
  <c r="N307" i="12"/>
  <c r="O307" i="12"/>
  <c r="J308" i="12"/>
  <c r="K308" i="12"/>
  <c r="L308" i="12"/>
  <c r="M308" i="12"/>
  <c r="N308" i="12"/>
  <c r="O308" i="12"/>
  <c r="J309" i="12"/>
  <c r="K309" i="12"/>
  <c r="L309" i="12"/>
  <c r="M309" i="12"/>
  <c r="N309" i="12"/>
  <c r="O309" i="12"/>
  <c r="J310" i="12"/>
  <c r="K310" i="12"/>
  <c r="L310" i="12"/>
  <c r="M310" i="12"/>
  <c r="N310" i="12"/>
  <c r="O310" i="12"/>
  <c r="J311" i="12"/>
  <c r="K311" i="12"/>
  <c r="L311" i="12"/>
  <c r="M311" i="12"/>
  <c r="N311" i="12"/>
  <c r="O311" i="12"/>
  <c r="J312" i="12"/>
  <c r="K312" i="12"/>
  <c r="L312" i="12"/>
  <c r="M312" i="12"/>
  <c r="N312" i="12"/>
  <c r="O312" i="12"/>
  <c r="J313" i="12"/>
  <c r="K313" i="12"/>
  <c r="L313" i="12"/>
  <c r="M313" i="12"/>
  <c r="N313" i="12"/>
  <c r="O313" i="12"/>
  <c r="J314" i="12"/>
  <c r="K314" i="12"/>
  <c r="L314" i="12"/>
  <c r="M314" i="12"/>
  <c r="N314" i="12"/>
  <c r="O314" i="12"/>
  <c r="J315" i="12"/>
  <c r="K315" i="12"/>
  <c r="L315" i="12"/>
  <c r="M315" i="12"/>
  <c r="N315" i="12"/>
  <c r="O315" i="12"/>
  <c r="J316" i="12"/>
  <c r="K316" i="12"/>
  <c r="L316" i="12"/>
  <c r="M316" i="12"/>
  <c r="N316" i="12"/>
  <c r="O316" i="12"/>
  <c r="J317" i="12"/>
  <c r="K317" i="12"/>
  <c r="L317" i="12"/>
  <c r="M317" i="12"/>
  <c r="N317" i="12"/>
  <c r="O317" i="12"/>
  <c r="J318" i="12"/>
  <c r="K318" i="12"/>
  <c r="L318" i="12"/>
  <c r="M318" i="12"/>
  <c r="N318" i="12"/>
  <c r="O318" i="12"/>
  <c r="J319" i="12"/>
  <c r="K319" i="12"/>
  <c r="L319" i="12"/>
  <c r="M319" i="12"/>
  <c r="N319" i="12"/>
  <c r="O319" i="12"/>
  <c r="J320" i="12"/>
  <c r="K320" i="12"/>
  <c r="L320" i="12"/>
  <c r="M320" i="12"/>
  <c r="N320" i="12"/>
  <c r="O320" i="12"/>
  <c r="J321" i="12"/>
  <c r="K321" i="12"/>
  <c r="L321" i="12"/>
  <c r="M321" i="12"/>
  <c r="N321" i="12"/>
  <c r="O321" i="12"/>
  <c r="J322" i="12"/>
  <c r="K322" i="12"/>
  <c r="L322" i="12"/>
  <c r="M322" i="12"/>
  <c r="N322" i="12"/>
  <c r="O322" i="12"/>
  <c r="J323" i="12"/>
  <c r="K323" i="12"/>
  <c r="L323" i="12"/>
  <c r="M323" i="12"/>
  <c r="N323" i="12"/>
  <c r="O323" i="12"/>
  <c r="J324" i="12"/>
  <c r="K324" i="12"/>
  <c r="L324" i="12"/>
  <c r="M324" i="12"/>
  <c r="N324" i="12"/>
  <c r="O324" i="12"/>
  <c r="J325" i="12"/>
  <c r="K325" i="12"/>
  <c r="L325" i="12"/>
  <c r="M325" i="12"/>
  <c r="N325" i="12"/>
  <c r="O325" i="12"/>
  <c r="J326" i="12"/>
  <c r="K326" i="12"/>
  <c r="L326" i="12"/>
  <c r="M326" i="12"/>
  <c r="N326" i="12"/>
  <c r="O326" i="12"/>
  <c r="J327" i="12"/>
  <c r="K327" i="12"/>
  <c r="L327" i="12"/>
  <c r="M327" i="12"/>
  <c r="N327" i="12"/>
  <c r="O327" i="12"/>
  <c r="J328" i="12"/>
  <c r="K328" i="12"/>
  <c r="L328" i="12"/>
  <c r="M328" i="12"/>
  <c r="N328" i="12"/>
  <c r="O328" i="12"/>
  <c r="J329" i="12"/>
  <c r="K329" i="12"/>
  <c r="L329" i="12"/>
  <c r="M329" i="12"/>
  <c r="N329" i="12"/>
  <c r="O329" i="12"/>
  <c r="J330" i="12"/>
  <c r="K330" i="12"/>
  <c r="L330" i="12"/>
  <c r="M330" i="12"/>
  <c r="N330" i="12"/>
  <c r="O330" i="12"/>
  <c r="J331" i="12"/>
  <c r="K331" i="12"/>
  <c r="L331" i="12"/>
  <c r="M331" i="12"/>
  <c r="N331" i="12"/>
  <c r="O331" i="12"/>
  <c r="J332" i="12"/>
  <c r="K332" i="12"/>
  <c r="L332" i="12"/>
  <c r="M332" i="12"/>
  <c r="N332" i="12"/>
  <c r="O332" i="12"/>
  <c r="J333" i="12"/>
  <c r="K333" i="12"/>
  <c r="L333" i="12"/>
  <c r="M333" i="12"/>
  <c r="N333" i="12"/>
  <c r="O333" i="12"/>
  <c r="J334" i="12"/>
  <c r="K334" i="12"/>
  <c r="L334" i="12"/>
  <c r="M334" i="12"/>
  <c r="N334" i="12"/>
  <c r="O334" i="12"/>
  <c r="J335" i="12"/>
  <c r="K335" i="12"/>
  <c r="L335" i="12"/>
  <c r="M335" i="12"/>
  <c r="N335" i="12"/>
  <c r="O335" i="12"/>
  <c r="J336" i="12"/>
  <c r="K336" i="12"/>
  <c r="L336" i="12"/>
  <c r="M336" i="12"/>
  <c r="N336" i="12"/>
  <c r="O336" i="12"/>
  <c r="J337" i="12"/>
  <c r="K337" i="12"/>
  <c r="L337" i="12"/>
  <c r="M337" i="12"/>
  <c r="N337" i="12"/>
  <c r="O337" i="12"/>
  <c r="J338" i="12"/>
  <c r="K338" i="12"/>
  <c r="L338" i="12"/>
  <c r="M338" i="12"/>
  <c r="N338" i="12"/>
  <c r="O338" i="12"/>
  <c r="J339" i="12"/>
  <c r="K339" i="12"/>
  <c r="L339" i="12"/>
  <c r="M339" i="12"/>
  <c r="N339" i="12"/>
  <c r="O339" i="12"/>
  <c r="J340" i="12"/>
  <c r="K340" i="12"/>
  <c r="L340" i="12"/>
  <c r="M340" i="12"/>
  <c r="N340" i="12"/>
  <c r="O340" i="12"/>
  <c r="J341" i="12"/>
  <c r="K341" i="12"/>
  <c r="L341" i="12"/>
  <c r="M341" i="12"/>
  <c r="N341" i="12"/>
  <c r="O341" i="12"/>
  <c r="J342" i="12"/>
  <c r="K342" i="12"/>
  <c r="L342" i="12"/>
  <c r="M342" i="12"/>
  <c r="N342" i="12"/>
  <c r="O342" i="12"/>
  <c r="J343" i="12"/>
  <c r="K343" i="12"/>
  <c r="L343" i="12"/>
  <c r="M343" i="12"/>
  <c r="N343" i="12"/>
  <c r="O343" i="12"/>
  <c r="J344" i="12"/>
  <c r="K344" i="12"/>
  <c r="L344" i="12"/>
  <c r="M344" i="12"/>
  <c r="N344" i="12"/>
  <c r="O344" i="12"/>
  <c r="J345" i="12"/>
  <c r="K345" i="12"/>
  <c r="L345" i="12"/>
  <c r="M345" i="12"/>
  <c r="N345" i="12"/>
  <c r="O345" i="12"/>
  <c r="J346" i="12"/>
  <c r="K346" i="12"/>
  <c r="L346" i="12"/>
  <c r="M346" i="12"/>
  <c r="N346" i="12"/>
  <c r="O346" i="12"/>
  <c r="J347" i="12"/>
  <c r="K347" i="12"/>
  <c r="L347" i="12"/>
  <c r="M347" i="12"/>
  <c r="N347" i="12"/>
  <c r="O347" i="12"/>
  <c r="J348" i="12"/>
  <c r="K348" i="12"/>
  <c r="L348" i="12"/>
  <c r="M348" i="12"/>
  <c r="N348" i="12"/>
  <c r="O348" i="12"/>
  <c r="J349" i="12"/>
  <c r="K349" i="12"/>
  <c r="L349" i="12"/>
  <c r="M349" i="12"/>
  <c r="N349" i="12"/>
  <c r="O349" i="12"/>
  <c r="J350" i="12"/>
  <c r="K350" i="12"/>
  <c r="L350" i="12"/>
  <c r="M350" i="12"/>
  <c r="N350" i="12"/>
  <c r="O350" i="12"/>
  <c r="J351" i="12"/>
  <c r="K351" i="12"/>
  <c r="L351" i="12"/>
  <c r="M351" i="12"/>
  <c r="N351" i="12"/>
  <c r="O351" i="12"/>
  <c r="J352" i="12"/>
  <c r="K352" i="12"/>
  <c r="L352" i="12"/>
  <c r="M352" i="12"/>
  <c r="N352" i="12"/>
  <c r="O352" i="12"/>
  <c r="J353" i="12"/>
  <c r="K353" i="12"/>
  <c r="L353" i="12"/>
  <c r="M353" i="12"/>
  <c r="N353" i="12"/>
  <c r="O353" i="12"/>
  <c r="J354" i="12"/>
  <c r="K354" i="12"/>
  <c r="L354" i="12"/>
  <c r="M354" i="12"/>
  <c r="N354" i="12"/>
  <c r="O354" i="12"/>
  <c r="J355" i="12"/>
  <c r="K355" i="12"/>
  <c r="L355" i="12"/>
  <c r="M355" i="12"/>
  <c r="N355" i="12"/>
  <c r="O355" i="12"/>
  <c r="J356" i="12"/>
  <c r="K356" i="12"/>
  <c r="L356" i="12"/>
  <c r="M356" i="12"/>
  <c r="N356" i="12"/>
  <c r="O356" i="12"/>
  <c r="J357" i="12"/>
  <c r="K357" i="12"/>
  <c r="L357" i="12"/>
  <c r="M357" i="12"/>
  <c r="N357" i="12"/>
  <c r="O357" i="12"/>
  <c r="J358" i="12"/>
  <c r="K358" i="12"/>
  <c r="L358" i="12"/>
  <c r="M358" i="12"/>
  <c r="N358" i="12"/>
  <c r="O358" i="12"/>
  <c r="J359" i="12"/>
  <c r="K359" i="12"/>
  <c r="L359" i="12"/>
  <c r="M359" i="12"/>
  <c r="N359" i="12"/>
  <c r="O359" i="12"/>
  <c r="J360" i="12"/>
  <c r="K360" i="12"/>
  <c r="L360" i="12"/>
  <c r="M360" i="12"/>
  <c r="N360" i="12"/>
  <c r="O360" i="12"/>
  <c r="J361" i="12"/>
  <c r="K361" i="12"/>
  <c r="L361" i="12"/>
  <c r="M361" i="12"/>
  <c r="N361" i="12"/>
  <c r="O361" i="12"/>
  <c r="J362" i="12"/>
  <c r="K362" i="12"/>
  <c r="L362" i="12"/>
  <c r="M362" i="12"/>
  <c r="N362" i="12"/>
  <c r="O362" i="12"/>
  <c r="J363" i="12"/>
  <c r="K363" i="12"/>
  <c r="L363" i="12"/>
  <c r="M363" i="12"/>
  <c r="N363" i="12"/>
  <c r="O363" i="12"/>
  <c r="J364" i="12"/>
  <c r="K364" i="12"/>
  <c r="L364" i="12"/>
  <c r="M364" i="12"/>
  <c r="N364" i="12"/>
  <c r="O364" i="12"/>
  <c r="J365" i="12"/>
  <c r="K365" i="12"/>
  <c r="L365" i="12"/>
  <c r="M365" i="12"/>
  <c r="N365" i="12"/>
  <c r="O365" i="12"/>
  <c r="J366" i="12"/>
  <c r="K366" i="12"/>
  <c r="L366" i="12"/>
  <c r="M366" i="12"/>
  <c r="N366" i="12"/>
  <c r="O366" i="12"/>
  <c r="J367" i="12"/>
  <c r="K367" i="12"/>
  <c r="L367" i="12"/>
  <c r="M367" i="12"/>
  <c r="N367" i="12"/>
  <c r="O367" i="12"/>
  <c r="J368" i="12"/>
  <c r="K368" i="12"/>
  <c r="L368" i="12"/>
  <c r="M368" i="12"/>
  <c r="N368" i="12"/>
  <c r="O368" i="12"/>
  <c r="J369" i="12"/>
  <c r="K369" i="12"/>
  <c r="L369" i="12"/>
  <c r="M369" i="12"/>
  <c r="N369" i="12"/>
  <c r="O369" i="12"/>
  <c r="J370" i="12"/>
  <c r="K370" i="12"/>
  <c r="L370" i="12"/>
  <c r="M370" i="12"/>
  <c r="N370" i="12"/>
  <c r="O370" i="12"/>
  <c r="J371" i="12"/>
  <c r="K371" i="12"/>
  <c r="L371" i="12"/>
  <c r="M371" i="12"/>
  <c r="N371" i="12"/>
  <c r="O371" i="12"/>
  <c r="J372" i="12"/>
  <c r="K372" i="12"/>
  <c r="L372" i="12"/>
  <c r="M372" i="12"/>
  <c r="N372" i="12"/>
  <c r="O372" i="12"/>
  <c r="J373" i="12"/>
  <c r="K373" i="12"/>
  <c r="L373" i="12"/>
  <c r="M373" i="12"/>
  <c r="N373" i="12"/>
  <c r="O373" i="12"/>
  <c r="J374" i="12"/>
  <c r="K374" i="12"/>
  <c r="L374" i="12"/>
  <c r="M374" i="12"/>
  <c r="N374" i="12"/>
  <c r="O374" i="12"/>
  <c r="J375" i="12"/>
  <c r="K375" i="12"/>
  <c r="L375" i="12"/>
  <c r="M375" i="12"/>
  <c r="N375" i="12"/>
  <c r="O375" i="12"/>
  <c r="J376" i="12"/>
  <c r="K376" i="12"/>
  <c r="L376" i="12"/>
  <c r="M376" i="12"/>
  <c r="N376" i="12"/>
  <c r="O376" i="12"/>
  <c r="J377" i="12"/>
  <c r="K377" i="12"/>
  <c r="L377" i="12"/>
  <c r="M377" i="12"/>
  <c r="N377" i="12"/>
  <c r="O377" i="12"/>
  <c r="J378" i="12"/>
  <c r="K378" i="12"/>
  <c r="L378" i="12"/>
  <c r="M378" i="12"/>
  <c r="N378" i="12"/>
  <c r="O378" i="12"/>
  <c r="J379" i="12"/>
  <c r="K379" i="12"/>
  <c r="L379" i="12"/>
  <c r="M379" i="12"/>
  <c r="N379" i="12"/>
  <c r="O379" i="12"/>
  <c r="J380" i="12"/>
  <c r="K380" i="12"/>
  <c r="L380" i="12"/>
  <c r="M380" i="12"/>
  <c r="N380" i="12"/>
  <c r="O380" i="12"/>
  <c r="J381" i="12"/>
  <c r="K381" i="12"/>
  <c r="L381" i="12"/>
  <c r="M381" i="12"/>
  <c r="N381" i="12"/>
  <c r="O381" i="12"/>
  <c r="J382" i="12"/>
  <c r="K382" i="12"/>
  <c r="L382" i="12"/>
  <c r="M382" i="12"/>
  <c r="N382" i="12"/>
  <c r="O382" i="12"/>
  <c r="J383" i="12"/>
  <c r="K383" i="12"/>
  <c r="L383" i="12"/>
  <c r="M383" i="12"/>
  <c r="N383" i="12"/>
  <c r="O383" i="12"/>
  <c r="J384" i="12"/>
  <c r="K384" i="12"/>
  <c r="L384" i="12"/>
  <c r="M384" i="12"/>
  <c r="N384" i="12"/>
  <c r="O384" i="12"/>
  <c r="J385" i="12"/>
  <c r="K385" i="12"/>
  <c r="L385" i="12"/>
  <c r="M385" i="12"/>
  <c r="N385" i="12"/>
  <c r="O385" i="12"/>
  <c r="P98" i="12"/>
  <c r="Q98" i="12"/>
  <c r="R98" i="12"/>
  <c r="S98" i="12"/>
  <c r="V98" i="12"/>
  <c r="P99" i="12"/>
  <c r="Q99" i="12"/>
  <c r="R99" i="12"/>
  <c r="S99" i="12"/>
  <c r="V99" i="12"/>
  <c r="P100" i="12"/>
  <c r="Q100" i="12"/>
  <c r="R100" i="12"/>
  <c r="S100" i="12"/>
  <c r="V100" i="12"/>
  <c r="P101" i="12"/>
  <c r="Q101" i="12"/>
  <c r="R101" i="12"/>
  <c r="S101" i="12"/>
  <c r="V101" i="12"/>
  <c r="P102" i="12"/>
  <c r="Q102" i="12"/>
  <c r="R102" i="12"/>
  <c r="S102" i="12"/>
  <c r="V102" i="12"/>
  <c r="P103" i="12"/>
  <c r="Q103" i="12"/>
  <c r="R103" i="12"/>
  <c r="S103" i="12"/>
  <c r="V103" i="12"/>
  <c r="O91" i="12"/>
  <c r="O92" i="12"/>
  <c r="O93" i="12"/>
  <c r="O94" i="12"/>
  <c r="O95" i="12"/>
  <c r="O96" i="12"/>
  <c r="O97" i="12"/>
  <c r="O90" i="12"/>
  <c r="O83" i="12"/>
  <c r="O84" i="12"/>
  <c r="O85" i="12"/>
  <c r="O86" i="12"/>
  <c r="O87" i="12"/>
  <c r="O88" i="12"/>
  <c r="O89" i="12"/>
  <c r="O82" i="12"/>
  <c r="O75" i="12"/>
  <c r="O76" i="12"/>
  <c r="O77" i="12"/>
  <c r="O78" i="12"/>
  <c r="O79" i="12"/>
  <c r="O80" i="12"/>
  <c r="O81" i="12"/>
  <c r="O74" i="12"/>
  <c r="O73" i="12"/>
  <c r="O67" i="12"/>
  <c r="O68" i="12"/>
  <c r="O69" i="12"/>
  <c r="O70" i="12"/>
  <c r="O71" i="12"/>
  <c r="O72" i="12"/>
  <c r="O66" i="12"/>
  <c r="O58" i="12"/>
  <c r="O59" i="12"/>
  <c r="O60" i="12"/>
  <c r="O61" i="12"/>
  <c r="O62" i="12"/>
  <c r="O63" i="12"/>
  <c r="O64" i="12"/>
  <c r="O65" i="12"/>
  <c r="N81" i="12"/>
  <c r="M81" i="12"/>
  <c r="L81" i="12"/>
  <c r="K81" i="12"/>
  <c r="J81" i="12"/>
  <c r="N80" i="12"/>
  <c r="M80" i="12"/>
  <c r="L80" i="12"/>
  <c r="K80" i="12"/>
  <c r="J80" i="12"/>
  <c r="N79" i="12"/>
  <c r="M79" i="12"/>
  <c r="L79" i="12"/>
  <c r="K79" i="12"/>
  <c r="J79" i="12"/>
  <c r="N78" i="12"/>
  <c r="M78" i="12"/>
  <c r="L78" i="12"/>
  <c r="K78" i="12"/>
  <c r="J78" i="12"/>
  <c r="N77" i="12"/>
  <c r="M77" i="12"/>
  <c r="L77" i="12"/>
  <c r="K77" i="12"/>
  <c r="J77" i="12"/>
  <c r="N76" i="12"/>
  <c r="M76" i="12"/>
  <c r="L76" i="12"/>
  <c r="K76" i="12"/>
  <c r="J76" i="12"/>
  <c r="N75" i="12"/>
  <c r="M75" i="12"/>
  <c r="L75" i="12"/>
  <c r="K75" i="12"/>
  <c r="J75" i="12"/>
  <c r="N74" i="12"/>
  <c r="M74" i="12"/>
  <c r="L74" i="12"/>
  <c r="K74" i="12"/>
  <c r="J74" i="12"/>
  <c r="N89" i="12"/>
  <c r="M89" i="12"/>
  <c r="L89" i="12"/>
  <c r="K89" i="12"/>
  <c r="J89" i="12"/>
  <c r="N88" i="12"/>
  <c r="M88" i="12"/>
  <c r="L88" i="12"/>
  <c r="K88" i="12"/>
  <c r="J88" i="12"/>
  <c r="N87" i="12"/>
  <c r="M87" i="12"/>
  <c r="L87" i="12"/>
  <c r="K87" i="12"/>
  <c r="J87" i="12"/>
  <c r="N86" i="12"/>
  <c r="M86" i="12"/>
  <c r="L86" i="12"/>
  <c r="K86" i="12"/>
  <c r="J86" i="12"/>
  <c r="N85" i="12"/>
  <c r="M85" i="12"/>
  <c r="L85" i="12"/>
  <c r="K85" i="12"/>
  <c r="J85" i="12"/>
  <c r="N84" i="12"/>
  <c r="M84" i="12"/>
  <c r="L84" i="12"/>
  <c r="K84" i="12"/>
  <c r="J84" i="12"/>
  <c r="N83" i="12"/>
  <c r="M83" i="12"/>
  <c r="L83" i="12"/>
  <c r="K83" i="12"/>
  <c r="J83" i="12"/>
  <c r="N82" i="12"/>
  <c r="M82" i="12"/>
  <c r="L82" i="12"/>
  <c r="K82" i="12"/>
  <c r="J82" i="12"/>
  <c r="N73" i="12"/>
  <c r="M73" i="12"/>
  <c r="L73" i="12"/>
  <c r="K73" i="12"/>
  <c r="J73" i="12"/>
  <c r="N72" i="12"/>
  <c r="M72" i="12"/>
  <c r="L72" i="12"/>
  <c r="K72" i="12"/>
  <c r="J72" i="12"/>
  <c r="N71" i="12"/>
  <c r="M71" i="12"/>
  <c r="L71" i="12"/>
  <c r="K71" i="12"/>
  <c r="J71" i="12"/>
  <c r="N70" i="12"/>
  <c r="M70" i="12"/>
  <c r="L70" i="12"/>
  <c r="K70" i="12"/>
  <c r="J70" i="12"/>
  <c r="N69" i="12"/>
  <c r="M69" i="12"/>
  <c r="L69" i="12"/>
  <c r="K69" i="12"/>
  <c r="J69" i="12"/>
  <c r="N68" i="12"/>
  <c r="M68" i="12"/>
  <c r="L68" i="12"/>
  <c r="K68" i="12"/>
  <c r="J68" i="12"/>
  <c r="N67" i="12"/>
  <c r="M67" i="12"/>
  <c r="L67" i="12"/>
  <c r="K67" i="12"/>
  <c r="J67" i="12"/>
  <c r="N66" i="12"/>
  <c r="M66" i="12"/>
  <c r="L66" i="12"/>
  <c r="K66" i="12"/>
  <c r="J66" i="12"/>
  <c r="N65" i="12"/>
  <c r="M65" i="12"/>
  <c r="L65" i="12"/>
  <c r="K65" i="12"/>
  <c r="J65" i="12"/>
  <c r="N64" i="12"/>
  <c r="M64" i="12"/>
  <c r="L64" i="12"/>
  <c r="K64" i="12"/>
  <c r="J64" i="12"/>
  <c r="N63" i="12"/>
  <c r="M63" i="12"/>
  <c r="L63" i="12"/>
  <c r="K63" i="12"/>
  <c r="J63" i="12"/>
  <c r="N62" i="12"/>
  <c r="M62" i="12"/>
  <c r="L62" i="12"/>
  <c r="K62" i="12"/>
  <c r="J62" i="12"/>
  <c r="N61" i="12"/>
  <c r="M61" i="12"/>
  <c r="L61" i="12"/>
  <c r="K61" i="12"/>
  <c r="J61" i="12"/>
  <c r="N60" i="12"/>
  <c r="M60" i="12"/>
  <c r="L60" i="12"/>
  <c r="K60" i="12"/>
  <c r="J60" i="12"/>
  <c r="N59" i="12"/>
  <c r="M59" i="12"/>
  <c r="L59" i="12"/>
  <c r="K59" i="12"/>
  <c r="J59" i="12"/>
  <c r="N58" i="12"/>
  <c r="M58" i="12"/>
  <c r="L58" i="12"/>
  <c r="K58" i="12"/>
  <c r="J58" i="12"/>
  <c r="O57" i="12"/>
  <c r="N57" i="12"/>
  <c r="M57" i="12"/>
  <c r="L57" i="12"/>
  <c r="K57" i="12"/>
  <c r="J57" i="12"/>
  <c r="O56" i="12"/>
  <c r="N56" i="12"/>
  <c r="M56" i="12"/>
  <c r="L56" i="12"/>
  <c r="K56" i="12"/>
  <c r="J56" i="12"/>
  <c r="O55" i="12"/>
  <c r="N55" i="12"/>
  <c r="M55" i="12"/>
  <c r="L55" i="12"/>
  <c r="K55" i="12"/>
  <c r="J55" i="12"/>
  <c r="O54" i="12"/>
  <c r="N54" i="12"/>
  <c r="M54" i="12"/>
  <c r="L54" i="12"/>
  <c r="K54" i="12"/>
  <c r="J54" i="12"/>
  <c r="O53" i="12"/>
  <c r="N53" i="12"/>
  <c r="M53" i="12"/>
  <c r="L53" i="12"/>
  <c r="K53" i="12"/>
  <c r="J53" i="12"/>
  <c r="O52" i="12"/>
  <c r="N52" i="12"/>
  <c r="M52" i="12"/>
  <c r="L52" i="12"/>
  <c r="K52" i="12"/>
  <c r="J52" i="12"/>
  <c r="O51" i="12"/>
  <c r="N51" i="12"/>
  <c r="M51" i="12"/>
  <c r="L51" i="12"/>
  <c r="K51" i="12"/>
  <c r="J51" i="12"/>
  <c r="O50" i="12"/>
  <c r="N50" i="12"/>
  <c r="M50" i="12"/>
  <c r="L50" i="12"/>
  <c r="K50" i="12"/>
  <c r="J50" i="12"/>
  <c r="O49" i="12"/>
  <c r="N49" i="12"/>
  <c r="M49" i="12"/>
  <c r="L49" i="12"/>
  <c r="K49" i="12"/>
  <c r="J49" i="12"/>
  <c r="O48" i="12"/>
  <c r="N48" i="12"/>
  <c r="M48" i="12"/>
  <c r="L48" i="12"/>
  <c r="K48" i="12"/>
  <c r="J48" i="12"/>
  <c r="O47" i="12"/>
  <c r="N47" i="12"/>
  <c r="M47" i="12"/>
  <c r="L47" i="12"/>
  <c r="K47" i="12"/>
  <c r="J47" i="12"/>
  <c r="O46" i="12"/>
  <c r="N46" i="12"/>
  <c r="M46" i="12"/>
  <c r="L46" i="12"/>
  <c r="K46" i="12"/>
  <c r="J46" i="12"/>
  <c r="O45" i="12"/>
  <c r="N45" i="12"/>
  <c r="M45" i="12"/>
  <c r="L45" i="12"/>
  <c r="K45" i="12"/>
  <c r="J45" i="12"/>
  <c r="O44" i="12"/>
  <c r="N44" i="12"/>
  <c r="M44" i="12"/>
  <c r="L44" i="12"/>
  <c r="K44" i="12"/>
  <c r="J44" i="12"/>
  <c r="O43" i="12"/>
  <c r="N43" i="12"/>
  <c r="M43" i="12"/>
  <c r="L43" i="12"/>
  <c r="K43" i="12"/>
  <c r="J43" i="12"/>
  <c r="O42" i="12"/>
  <c r="N42" i="12"/>
  <c r="M42" i="12"/>
  <c r="L42" i="12"/>
  <c r="K42" i="12"/>
  <c r="J42" i="12"/>
  <c r="O41" i="12"/>
  <c r="N41" i="12"/>
  <c r="M41" i="12"/>
  <c r="L41" i="12"/>
  <c r="K41" i="12"/>
  <c r="J41" i="12"/>
  <c r="O40" i="12"/>
  <c r="N40" i="12"/>
  <c r="M40" i="12"/>
  <c r="L40" i="12"/>
  <c r="K40" i="12"/>
  <c r="J40" i="12"/>
  <c r="O39" i="12"/>
  <c r="N39" i="12"/>
  <c r="M39" i="12"/>
  <c r="L39" i="12"/>
  <c r="K39" i="12"/>
  <c r="J39" i="12"/>
  <c r="O38" i="12"/>
  <c r="N38" i="12"/>
  <c r="M38" i="12"/>
  <c r="L38" i="12"/>
  <c r="K38" i="12"/>
  <c r="J38" i="12"/>
  <c r="O37" i="12"/>
  <c r="N37" i="12"/>
  <c r="M37" i="12"/>
  <c r="L37" i="12"/>
  <c r="K37" i="12"/>
  <c r="J37" i="12"/>
  <c r="O36" i="12"/>
  <c r="N36" i="12"/>
  <c r="M36" i="12"/>
  <c r="L36" i="12"/>
  <c r="K36" i="12"/>
  <c r="J36" i="12"/>
  <c r="O35" i="12"/>
  <c r="N35" i="12"/>
  <c r="M35" i="12"/>
  <c r="L35" i="12"/>
  <c r="K35" i="12"/>
  <c r="J35" i="12"/>
  <c r="O34" i="12"/>
  <c r="N34" i="12"/>
  <c r="M34" i="12"/>
  <c r="L34" i="12"/>
  <c r="K34" i="12"/>
  <c r="J34" i="12"/>
  <c r="O33" i="12"/>
  <c r="N33" i="12"/>
  <c r="M33" i="12"/>
  <c r="L33" i="12"/>
  <c r="K33" i="12"/>
  <c r="J33" i="12"/>
  <c r="O32" i="12"/>
  <c r="N32" i="12"/>
  <c r="M32" i="12"/>
  <c r="L32" i="12"/>
  <c r="K32" i="12"/>
  <c r="J32" i="12"/>
  <c r="O31" i="12"/>
  <c r="N31" i="12"/>
  <c r="M31" i="12"/>
  <c r="L31" i="12"/>
  <c r="K31" i="12"/>
  <c r="J31" i="12"/>
  <c r="O30" i="12"/>
  <c r="N30" i="12"/>
  <c r="M30" i="12"/>
  <c r="L30" i="12"/>
  <c r="K30" i="12"/>
  <c r="J30" i="12"/>
  <c r="O29" i="12"/>
  <c r="N29" i="12"/>
  <c r="M29" i="12"/>
  <c r="L29" i="12"/>
  <c r="K29" i="12"/>
  <c r="J29" i="12"/>
  <c r="O28" i="12"/>
  <c r="N28" i="12"/>
  <c r="M28" i="12"/>
  <c r="L28" i="12"/>
  <c r="K28" i="12"/>
  <c r="J28" i="12"/>
  <c r="O27" i="12"/>
  <c r="N27" i="12"/>
  <c r="M27" i="12"/>
  <c r="L27" i="12"/>
  <c r="K27" i="12"/>
  <c r="J27" i="12"/>
  <c r="O26" i="12"/>
  <c r="N26" i="12"/>
  <c r="M26" i="12"/>
  <c r="L26" i="12"/>
  <c r="K26" i="12"/>
  <c r="J26" i="12"/>
  <c r="O25" i="12"/>
  <c r="N25" i="12"/>
  <c r="M25" i="12"/>
  <c r="L25" i="12"/>
  <c r="K25" i="12"/>
  <c r="J25" i="12"/>
  <c r="O24" i="12"/>
  <c r="N24" i="12"/>
  <c r="M24" i="12"/>
  <c r="L24" i="12"/>
  <c r="K24" i="12"/>
  <c r="J24" i="12"/>
  <c r="O23" i="12"/>
  <c r="N23" i="12"/>
  <c r="M23" i="12"/>
  <c r="L23" i="12"/>
  <c r="K23" i="12"/>
  <c r="J23" i="12"/>
  <c r="O22" i="12"/>
  <c r="N22" i="12"/>
  <c r="M22" i="12"/>
  <c r="L22" i="12"/>
  <c r="K22" i="12"/>
  <c r="J22" i="12"/>
  <c r="O21" i="12"/>
  <c r="N21" i="12"/>
  <c r="M21" i="12"/>
  <c r="L21" i="12"/>
  <c r="K21" i="12"/>
  <c r="J21" i="12"/>
  <c r="O20" i="12"/>
  <c r="N20" i="12"/>
  <c r="M20" i="12"/>
  <c r="L20" i="12"/>
  <c r="K20" i="12"/>
  <c r="J20" i="12"/>
  <c r="O19" i="12"/>
  <c r="N19" i="12"/>
  <c r="M19" i="12"/>
  <c r="L19" i="12"/>
  <c r="K19" i="12"/>
  <c r="J19" i="12"/>
  <c r="O18" i="12"/>
  <c r="N18" i="12"/>
  <c r="M18" i="12"/>
  <c r="L18" i="12"/>
  <c r="K18" i="12"/>
  <c r="J18" i="12"/>
  <c r="O17" i="12"/>
  <c r="N17" i="12"/>
  <c r="M17" i="12"/>
  <c r="L17" i="12"/>
  <c r="K17" i="12"/>
  <c r="J17" i="12"/>
  <c r="O16" i="12"/>
  <c r="N16" i="12"/>
  <c r="M16" i="12"/>
  <c r="L16" i="12"/>
  <c r="K16" i="12"/>
  <c r="J16" i="12"/>
  <c r="O15" i="12"/>
  <c r="N15" i="12"/>
  <c r="M15" i="12"/>
  <c r="L15" i="12"/>
  <c r="K15" i="12"/>
  <c r="J15" i="12"/>
  <c r="O14" i="12"/>
  <c r="N14" i="12"/>
  <c r="M14" i="12"/>
  <c r="L14" i="12"/>
  <c r="K14" i="12"/>
  <c r="J14" i="12"/>
  <c r="O13" i="12"/>
  <c r="N13" i="12"/>
  <c r="M13" i="12"/>
  <c r="L13" i="12"/>
  <c r="K13" i="12"/>
  <c r="J13" i="12"/>
  <c r="O12" i="12"/>
  <c r="N12" i="12"/>
  <c r="M12" i="12"/>
  <c r="L12" i="12"/>
  <c r="K12" i="12"/>
  <c r="J12" i="12"/>
  <c r="O11" i="12"/>
  <c r="N11" i="12"/>
  <c r="M11" i="12"/>
  <c r="L11" i="12"/>
  <c r="K11" i="12"/>
  <c r="J11" i="12"/>
  <c r="O10" i="12"/>
  <c r="N10" i="12"/>
  <c r="M10" i="12"/>
  <c r="L10" i="12"/>
  <c r="K10" i="12"/>
  <c r="J10" i="12"/>
  <c r="O9" i="12"/>
  <c r="N9" i="12"/>
  <c r="M9" i="12"/>
  <c r="L9" i="12"/>
  <c r="K9" i="12"/>
  <c r="J9" i="12"/>
  <c r="O8" i="12"/>
  <c r="N8" i="12"/>
  <c r="M8" i="12"/>
  <c r="L8" i="12"/>
  <c r="K8" i="12"/>
  <c r="J8" i="12"/>
  <c r="O7" i="12"/>
  <c r="N7" i="12"/>
  <c r="M7" i="12"/>
  <c r="L7" i="12"/>
  <c r="K7" i="12"/>
  <c r="J7" i="12"/>
  <c r="O6" i="12"/>
  <c r="N6" i="12"/>
  <c r="M6" i="12"/>
  <c r="L6" i="12"/>
  <c r="K6" i="12"/>
  <c r="J6" i="12"/>
  <c r="O5" i="12"/>
  <c r="N5" i="12"/>
  <c r="M5" i="12"/>
  <c r="L5" i="12"/>
  <c r="K5" i="12"/>
  <c r="J5" i="12"/>
  <c r="O4" i="12"/>
  <c r="N4" i="12"/>
  <c r="M4" i="12"/>
  <c r="L4" i="12"/>
  <c r="K4" i="12"/>
  <c r="J4" i="12"/>
  <c r="O3" i="12"/>
  <c r="N3" i="12"/>
  <c r="M3" i="12"/>
  <c r="L3" i="12"/>
  <c r="K3" i="12"/>
  <c r="J3" i="12"/>
  <c r="O2" i="12"/>
  <c r="N2" i="12"/>
  <c r="M2" i="12"/>
  <c r="L2" i="12"/>
  <c r="K2" i="12"/>
  <c r="J2" i="12"/>
  <c r="N91" i="12"/>
  <c r="N92" i="12"/>
  <c r="N93" i="12"/>
  <c r="N94" i="12"/>
  <c r="N95" i="12"/>
  <c r="N96" i="12"/>
  <c r="N97" i="12"/>
  <c r="N90" i="12"/>
  <c r="M91" i="12"/>
  <c r="M92" i="12"/>
  <c r="M93" i="12"/>
  <c r="M94" i="12"/>
  <c r="M95" i="12"/>
  <c r="M96" i="12"/>
  <c r="M97" i="12"/>
  <c r="M90" i="12"/>
  <c r="L97" i="12"/>
  <c r="L91" i="12"/>
  <c r="L92" i="12"/>
  <c r="L93" i="12"/>
  <c r="L94" i="12"/>
  <c r="L95" i="12"/>
  <c r="L96" i="12"/>
  <c r="L90" i="12"/>
  <c r="K97" i="12"/>
  <c r="K91" i="12"/>
  <c r="K92" i="12"/>
  <c r="K93" i="12"/>
  <c r="K94" i="12"/>
  <c r="K95" i="12"/>
  <c r="K96" i="12"/>
  <c r="K90" i="12"/>
  <c r="J91" i="12"/>
  <c r="J92" i="12"/>
  <c r="J93" i="12"/>
  <c r="J94" i="12"/>
  <c r="J95" i="12"/>
  <c r="J96" i="12"/>
  <c r="J97" i="12"/>
  <c r="J90" i="12"/>
  <c r="R385" i="12" l="1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S371" i="12" l="1"/>
  <c r="S372" i="12"/>
  <c r="S373" i="12"/>
  <c r="S374" i="12"/>
  <c r="S375" i="12"/>
  <c r="S376" i="12"/>
  <c r="S377" i="12"/>
  <c r="S370" i="12"/>
  <c r="S275" i="12"/>
  <c r="S276" i="12"/>
  <c r="S277" i="12"/>
  <c r="S278" i="12"/>
  <c r="S279" i="12"/>
  <c r="S280" i="12"/>
  <c r="S281" i="12"/>
  <c r="S274" i="12"/>
  <c r="S185" i="12"/>
  <c r="S179" i="12"/>
  <c r="S180" i="12"/>
  <c r="S181" i="12"/>
  <c r="S182" i="12"/>
  <c r="S183" i="12"/>
  <c r="S184" i="12"/>
  <c r="S178" i="12"/>
  <c r="S83" i="12"/>
  <c r="S84" i="12"/>
  <c r="S85" i="12"/>
  <c r="S86" i="12"/>
  <c r="S87" i="12"/>
  <c r="S88" i="12"/>
  <c r="S89" i="12"/>
  <c r="S82" i="12"/>
  <c r="L60" i="10" l="1"/>
  <c r="I63" i="10" s="1"/>
  <c r="D54" i="10"/>
  <c r="L53" i="10"/>
  <c r="I56" i="10" s="1"/>
  <c r="L56" i="10" s="1"/>
  <c r="M56" i="10" s="1"/>
  <c r="F52" i="10"/>
  <c r="E48" i="10"/>
  <c r="F48" i="10" s="1"/>
  <c r="L46" i="10"/>
  <c r="I49" i="10" s="1"/>
  <c r="L60" i="8"/>
  <c r="I63" i="8" s="1"/>
  <c r="L53" i="8"/>
  <c r="I56" i="8" s="1"/>
  <c r="F52" i="8"/>
  <c r="D54" i="8" s="1"/>
  <c r="E48" i="8"/>
  <c r="F48" i="8" s="1"/>
  <c r="L46" i="8"/>
  <c r="I49" i="8" s="1"/>
  <c r="L60" i="9"/>
  <c r="I63" i="9" s="1"/>
  <c r="I56" i="9"/>
  <c r="L56" i="9" s="1"/>
  <c r="M56" i="9" s="1"/>
  <c r="L53" i="9"/>
  <c r="F52" i="9"/>
  <c r="D54" i="9" s="1"/>
  <c r="E48" i="9"/>
  <c r="F48" i="9" s="1"/>
  <c r="L46" i="9"/>
  <c r="I49" i="9" s="1"/>
  <c r="P290" i="12"/>
  <c r="P194" i="12"/>
  <c r="P2" i="12"/>
  <c r="P3" i="12"/>
  <c r="L63" i="10" l="1"/>
  <c r="M63" i="10" s="1"/>
  <c r="L49" i="10"/>
  <c r="M49" i="10"/>
  <c r="F56" i="10"/>
  <c r="F59" i="10" s="1"/>
  <c r="F57" i="10"/>
  <c r="F58" i="10"/>
  <c r="L49" i="8"/>
  <c r="M49" i="8" s="1"/>
  <c r="L63" i="8"/>
  <c r="M63" i="8" s="1"/>
  <c r="L56" i="8"/>
  <c r="M56" i="8" s="1"/>
  <c r="F56" i="8"/>
  <c r="F57" i="8"/>
  <c r="F58" i="8"/>
  <c r="L63" i="9"/>
  <c r="M63" i="9" s="1"/>
  <c r="L49" i="9"/>
  <c r="M49" i="9" s="1"/>
  <c r="F56" i="9"/>
  <c r="F57" i="9"/>
  <c r="F58" i="9"/>
  <c r="F59" i="9" l="1"/>
  <c r="F59" i="8"/>
  <c r="Q385" i="12"/>
  <c r="P385" i="12"/>
  <c r="Q384" i="12"/>
  <c r="P384" i="12"/>
  <c r="Q383" i="12"/>
  <c r="P383" i="12"/>
  <c r="Q382" i="12"/>
  <c r="P382" i="12"/>
  <c r="Q381" i="12"/>
  <c r="P381" i="12"/>
  <c r="Q380" i="12"/>
  <c r="P380" i="12"/>
  <c r="Q379" i="12"/>
  <c r="P379" i="12"/>
  <c r="Q378" i="12"/>
  <c r="P378" i="12"/>
  <c r="Q377" i="12"/>
  <c r="P377" i="12"/>
  <c r="Q376" i="12"/>
  <c r="P376" i="12"/>
  <c r="Q375" i="12"/>
  <c r="P375" i="12"/>
  <c r="Q374" i="12"/>
  <c r="P374" i="12"/>
  <c r="Q373" i="12"/>
  <c r="P373" i="12"/>
  <c r="Q372" i="12"/>
  <c r="P372" i="12"/>
  <c r="Q371" i="12"/>
  <c r="P371" i="12"/>
  <c r="Q370" i="12"/>
  <c r="P370" i="12"/>
  <c r="Q369" i="12"/>
  <c r="P369" i="12"/>
  <c r="Q368" i="12"/>
  <c r="P368" i="12"/>
  <c r="Q367" i="12"/>
  <c r="P367" i="12"/>
  <c r="Q366" i="12"/>
  <c r="P366" i="12"/>
  <c r="Q365" i="12"/>
  <c r="P365" i="12"/>
  <c r="Q364" i="12"/>
  <c r="P364" i="12"/>
  <c r="Q363" i="12"/>
  <c r="P363" i="12"/>
  <c r="Q362" i="12"/>
  <c r="P362" i="12"/>
  <c r="Q361" i="12"/>
  <c r="P361" i="12"/>
  <c r="Q360" i="12"/>
  <c r="P360" i="12"/>
  <c r="Q359" i="12"/>
  <c r="P359" i="12"/>
  <c r="Q358" i="12"/>
  <c r="P358" i="12"/>
  <c r="Q357" i="12"/>
  <c r="P357" i="12"/>
  <c r="Q356" i="12"/>
  <c r="P356" i="12"/>
  <c r="Q355" i="12"/>
  <c r="P355" i="12"/>
  <c r="Q354" i="12"/>
  <c r="P354" i="12"/>
  <c r="Q353" i="12"/>
  <c r="P353" i="12"/>
  <c r="Q352" i="12"/>
  <c r="P352" i="12"/>
  <c r="Q351" i="12"/>
  <c r="P351" i="12"/>
  <c r="Q350" i="12"/>
  <c r="P350" i="12"/>
  <c r="Q349" i="12"/>
  <c r="P349" i="12"/>
  <c r="Q348" i="12"/>
  <c r="P348" i="12"/>
  <c r="Q347" i="12"/>
  <c r="P347" i="12"/>
  <c r="Q346" i="12"/>
  <c r="P346" i="12"/>
  <c r="Q345" i="12"/>
  <c r="P345" i="12"/>
  <c r="Q344" i="12"/>
  <c r="P344" i="12"/>
  <c r="Q343" i="12"/>
  <c r="P343" i="12"/>
  <c r="Q342" i="12"/>
  <c r="P342" i="12"/>
  <c r="Q341" i="12"/>
  <c r="P341" i="12"/>
  <c r="Q340" i="12"/>
  <c r="P340" i="12"/>
  <c r="Q339" i="12"/>
  <c r="P339" i="12"/>
  <c r="Q338" i="12"/>
  <c r="P338" i="12"/>
  <c r="Q337" i="12"/>
  <c r="P337" i="12"/>
  <c r="Q336" i="12"/>
  <c r="P336" i="12"/>
  <c r="Q335" i="12"/>
  <c r="P335" i="12"/>
  <c r="Q334" i="12"/>
  <c r="P334" i="12"/>
  <c r="Q333" i="12"/>
  <c r="P333" i="12"/>
  <c r="Q332" i="12"/>
  <c r="P332" i="12"/>
  <c r="Q331" i="12"/>
  <c r="P331" i="12"/>
  <c r="Q330" i="12"/>
  <c r="P330" i="12"/>
  <c r="Q329" i="12"/>
  <c r="P329" i="12"/>
  <c r="Q328" i="12"/>
  <c r="P328" i="12"/>
  <c r="Q327" i="12"/>
  <c r="P327" i="12"/>
  <c r="Q326" i="12"/>
  <c r="P326" i="12"/>
  <c r="Q325" i="12"/>
  <c r="P325" i="12"/>
  <c r="Q324" i="12"/>
  <c r="P324" i="12"/>
  <c r="Q323" i="12"/>
  <c r="P323" i="12"/>
  <c r="Q322" i="12"/>
  <c r="P322" i="12"/>
  <c r="Q321" i="12"/>
  <c r="P321" i="12"/>
  <c r="Q320" i="12"/>
  <c r="P320" i="12"/>
  <c r="Q319" i="12"/>
  <c r="P319" i="12"/>
  <c r="Q318" i="12"/>
  <c r="P318" i="12"/>
  <c r="Q317" i="12"/>
  <c r="P317" i="12"/>
  <c r="Q316" i="12"/>
  <c r="P316" i="12"/>
  <c r="Q315" i="12"/>
  <c r="P315" i="12"/>
  <c r="Q314" i="12"/>
  <c r="P314" i="12"/>
  <c r="Q313" i="12"/>
  <c r="P313" i="12"/>
  <c r="Q312" i="12"/>
  <c r="P312" i="12"/>
  <c r="Q311" i="12"/>
  <c r="P311" i="12"/>
  <c r="Q310" i="12"/>
  <c r="P310" i="12"/>
  <c r="Q309" i="12"/>
  <c r="P309" i="12"/>
  <c r="Q308" i="12"/>
  <c r="P308" i="12"/>
  <c r="Q307" i="12"/>
  <c r="P307" i="12"/>
  <c r="Q306" i="12"/>
  <c r="P306" i="12"/>
  <c r="Q305" i="12"/>
  <c r="P305" i="12"/>
  <c r="Q304" i="12"/>
  <c r="P304" i="12"/>
  <c r="Q303" i="12"/>
  <c r="P303" i="12"/>
  <c r="Q302" i="12"/>
  <c r="P302" i="12"/>
  <c r="Q301" i="12"/>
  <c r="P301" i="12"/>
  <c r="Q300" i="12"/>
  <c r="P300" i="12"/>
  <c r="Q299" i="12"/>
  <c r="P299" i="12"/>
  <c r="Q298" i="12"/>
  <c r="P298" i="12"/>
  <c r="Q297" i="12"/>
  <c r="P297" i="12"/>
  <c r="Q296" i="12"/>
  <c r="P296" i="12"/>
  <c r="Q295" i="12"/>
  <c r="P295" i="12"/>
  <c r="Q294" i="12"/>
  <c r="P294" i="12"/>
  <c r="Q293" i="12"/>
  <c r="P293" i="12"/>
  <c r="Q292" i="12"/>
  <c r="P292" i="12"/>
  <c r="Q291" i="12"/>
  <c r="P291" i="12"/>
  <c r="Q290" i="12"/>
  <c r="Q289" i="12"/>
  <c r="P289" i="12"/>
  <c r="Q288" i="12"/>
  <c r="P288" i="12"/>
  <c r="Q287" i="12"/>
  <c r="P287" i="12"/>
  <c r="Q286" i="12"/>
  <c r="P286" i="12"/>
  <c r="Q285" i="12"/>
  <c r="P285" i="12"/>
  <c r="Q284" i="12"/>
  <c r="P284" i="12"/>
  <c r="Q283" i="12"/>
  <c r="P283" i="12"/>
  <c r="Q282" i="12"/>
  <c r="P282" i="12"/>
  <c r="Q281" i="12"/>
  <c r="P281" i="12"/>
  <c r="Q280" i="12"/>
  <c r="P280" i="12"/>
  <c r="Q279" i="12"/>
  <c r="P279" i="12"/>
  <c r="Q278" i="12"/>
  <c r="P278" i="12"/>
  <c r="Q277" i="12"/>
  <c r="P277" i="12"/>
  <c r="Q276" i="12"/>
  <c r="P276" i="12"/>
  <c r="Q275" i="12"/>
  <c r="P275" i="12"/>
  <c r="Q274" i="12"/>
  <c r="P274" i="12"/>
  <c r="Q273" i="12"/>
  <c r="P273" i="12"/>
  <c r="Q272" i="12"/>
  <c r="P272" i="12"/>
  <c r="Q271" i="12"/>
  <c r="P271" i="12"/>
  <c r="Q270" i="12"/>
  <c r="P270" i="12"/>
  <c r="Q269" i="12"/>
  <c r="P269" i="12"/>
  <c r="Q268" i="12"/>
  <c r="P268" i="12"/>
  <c r="Q267" i="12"/>
  <c r="P267" i="12"/>
  <c r="Q266" i="12"/>
  <c r="P266" i="12"/>
  <c r="Q265" i="12"/>
  <c r="P265" i="12"/>
  <c r="Q264" i="12"/>
  <c r="P264" i="12"/>
  <c r="Q263" i="12"/>
  <c r="P263" i="12"/>
  <c r="Q262" i="12"/>
  <c r="P262" i="12"/>
  <c r="Q261" i="12"/>
  <c r="P261" i="12"/>
  <c r="Q260" i="12"/>
  <c r="P260" i="12"/>
  <c r="Q259" i="12"/>
  <c r="P259" i="12"/>
  <c r="Q258" i="12"/>
  <c r="P258" i="12"/>
  <c r="Q257" i="12"/>
  <c r="P257" i="12"/>
  <c r="Q256" i="12"/>
  <c r="P256" i="12"/>
  <c r="Q255" i="12"/>
  <c r="P255" i="12"/>
  <c r="Q254" i="12"/>
  <c r="P254" i="12"/>
  <c r="Q253" i="12"/>
  <c r="P253" i="12"/>
  <c r="Q252" i="12"/>
  <c r="P252" i="12"/>
  <c r="Q251" i="12"/>
  <c r="P251" i="12"/>
  <c r="Q250" i="12"/>
  <c r="P250" i="12"/>
  <c r="Q249" i="12"/>
  <c r="P249" i="12"/>
  <c r="Q248" i="12"/>
  <c r="P248" i="12"/>
  <c r="Q247" i="12"/>
  <c r="P247" i="12"/>
  <c r="Q246" i="12"/>
  <c r="P246" i="12"/>
  <c r="Q245" i="12"/>
  <c r="P245" i="12"/>
  <c r="Q244" i="12"/>
  <c r="P244" i="12"/>
  <c r="Q243" i="12"/>
  <c r="P243" i="12"/>
  <c r="Q242" i="12"/>
  <c r="P242" i="12"/>
  <c r="Q241" i="12"/>
  <c r="P241" i="12"/>
  <c r="Q240" i="12"/>
  <c r="P240" i="12"/>
  <c r="Q239" i="12"/>
  <c r="P239" i="12"/>
  <c r="Q238" i="12"/>
  <c r="P238" i="12"/>
  <c r="Q237" i="12"/>
  <c r="P237" i="12"/>
  <c r="Q236" i="12"/>
  <c r="P236" i="12"/>
  <c r="Q235" i="12"/>
  <c r="P235" i="12"/>
  <c r="Q234" i="12"/>
  <c r="P234" i="12"/>
  <c r="Q233" i="12"/>
  <c r="P233" i="12"/>
  <c r="Q232" i="12"/>
  <c r="P232" i="12"/>
  <c r="Q231" i="12"/>
  <c r="P231" i="12"/>
  <c r="Q230" i="12"/>
  <c r="P230" i="12"/>
  <c r="Q229" i="12"/>
  <c r="P229" i="12"/>
  <c r="Q228" i="12"/>
  <c r="P228" i="12"/>
  <c r="Q227" i="12"/>
  <c r="P227" i="12"/>
  <c r="Q226" i="12"/>
  <c r="P226" i="12"/>
  <c r="Q225" i="12"/>
  <c r="P225" i="12"/>
  <c r="Q224" i="12"/>
  <c r="P224" i="12"/>
  <c r="Q223" i="12"/>
  <c r="P223" i="12"/>
  <c r="Q222" i="12"/>
  <c r="P222" i="12"/>
  <c r="Q221" i="12"/>
  <c r="P221" i="12"/>
  <c r="Q220" i="12"/>
  <c r="P220" i="12"/>
  <c r="Q219" i="12"/>
  <c r="P219" i="12"/>
  <c r="Q218" i="12"/>
  <c r="P218" i="12"/>
  <c r="Q217" i="12"/>
  <c r="P217" i="12"/>
  <c r="Q216" i="12"/>
  <c r="P216" i="12"/>
  <c r="Q215" i="12"/>
  <c r="P215" i="12"/>
  <c r="Q214" i="12"/>
  <c r="P214" i="12"/>
  <c r="Q213" i="12"/>
  <c r="P213" i="12"/>
  <c r="Q212" i="12"/>
  <c r="P212" i="12"/>
  <c r="Q211" i="12"/>
  <c r="P211" i="12"/>
  <c r="Q210" i="12"/>
  <c r="P210" i="12"/>
  <c r="Q209" i="12"/>
  <c r="P209" i="12"/>
  <c r="Q208" i="12"/>
  <c r="P208" i="12"/>
  <c r="Q207" i="12"/>
  <c r="P207" i="12"/>
  <c r="Q206" i="12"/>
  <c r="P206" i="12"/>
  <c r="Q205" i="12"/>
  <c r="P205" i="12"/>
  <c r="Q204" i="12"/>
  <c r="P204" i="12"/>
  <c r="Q203" i="12"/>
  <c r="P203" i="12"/>
  <c r="Q202" i="12"/>
  <c r="P202" i="12"/>
  <c r="Q201" i="12"/>
  <c r="P201" i="12"/>
  <c r="Q200" i="12"/>
  <c r="P200" i="12"/>
  <c r="Q199" i="12"/>
  <c r="P199" i="12"/>
  <c r="Q198" i="12"/>
  <c r="P198" i="12"/>
  <c r="Q197" i="12"/>
  <c r="P197" i="12"/>
  <c r="Q196" i="12"/>
  <c r="P196" i="12"/>
  <c r="Q195" i="12"/>
  <c r="P195" i="12"/>
  <c r="Q194" i="12"/>
  <c r="Q193" i="12"/>
  <c r="P193" i="12"/>
  <c r="Q192" i="12"/>
  <c r="P192" i="12"/>
  <c r="Q191" i="12"/>
  <c r="P191" i="12"/>
  <c r="Q190" i="12"/>
  <c r="P190" i="12"/>
  <c r="Q189" i="12"/>
  <c r="P189" i="12"/>
  <c r="Q188" i="12"/>
  <c r="P188" i="12"/>
  <c r="Q187" i="12"/>
  <c r="P187" i="12"/>
  <c r="Q186" i="12"/>
  <c r="P186" i="12"/>
  <c r="Q185" i="12"/>
  <c r="P185" i="12"/>
  <c r="Q184" i="12"/>
  <c r="P184" i="12"/>
  <c r="Q183" i="12"/>
  <c r="P183" i="12"/>
  <c r="Q182" i="12"/>
  <c r="P182" i="12"/>
  <c r="Q181" i="12"/>
  <c r="P181" i="12"/>
  <c r="Q180" i="12"/>
  <c r="P180" i="12"/>
  <c r="Q179" i="12"/>
  <c r="P179" i="12"/>
  <c r="Q178" i="12"/>
  <c r="P178" i="12"/>
  <c r="Q177" i="12"/>
  <c r="P177" i="12"/>
  <c r="Q176" i="12"/>
  <c r="P176" i="12"/>
  <c r="Q175" i="12"/>
  <c r="P175" i="12"/>
  <c r="Q174" i="12"/>
  <c r="P174" i="12"/>
  <c r="Q173" i="12"/>
  <c r="P173" i="12"/>
  <c r="Q172" i="12"/>
  <c r="P172" i="12"/>
  <c r="Q171" i="12"/>
  <c r="P171" i="12"/>
  <c r="Q170" i="12"/>
  <c r="P170" i="12"/>
  <c r="Q169" i="12"/>
  <c r="P169" i="12"/>
  <c r="Q168" i="12"/>
  <c r="P168" i="12"/>
  <c r="Q167" i="12"/>
  <c r="P167" i="12"/>
  <c r="Q166" i="12"/>
  <c r="P166" i="12"/>
  <c r="Q165" i="12"/>
  <c r="P165" i="12"/>
  <c r="Q164" i="12"/>
  <c r="P164" i="12"/>
  <c r="Q163" i="12"/>
  <c r="P163" i="12"/>
  <c r="Q162" i="12"/>
  <c r="P162" i="12"/>
  <c r="Q161" i="12"/>
  <c r="P161" i="12"/>
  <c r="Q160" i="12"/>
  <c r="P160" i="12"/>
  <c r="Q159" i="12"/>
  <c r="P159" i="12"/>
  <c r="Q158" i="12"/>
  <c r="P158" i="12"/>
  <c r="Q157" i="12"/>
  <c r="P157" i="12"/>
  <c r="Q156" i="12"/>
  <c r="P156" i="12"/>
  <c r="Q155" i="12"/>
  <c r="P155" i="12"/>
  <c r="Q154" i="12"/>
  <c r="P154" i="12"/>
  <c r="Q153" i="12"/>
  <c r="P153" i="12"/>
  <c r="Q152" i="12"/>
  <c r="P152" i="12"/>
  <c r="Q151" i="12"/>
  <c r="P151" i="12"/>
  <c r="Q150" i="12"/>
  <c r="P150" i="12"/>
  <c r="Q149" i="12"/>
  <c r="P149" i="12"/>
  <c r="Q148" i="12"/>
  <c r="P148" i="12"/>
  <c r="Q147" i="12"/>
  <c r="P147" i="12"/>
  <c r="Q146" i="12"/>
  <c r="P146" i="12"/>
  <c r="Q145" i="12"/>
  <c r="P145" i="12"/>
  <c r="Q144" i="12"/>
  <c r="P144" i="12"/>
  <c r="Q143" i="12"/>
  <c r="P143" i="12"/>
  <c r="Q142" i="12"/>
  <c r="P142" i="12"/>
  <c r="Q141" i="12"/>
  <c r="P141" i="12"/>
  <c r="Q140" i="12"/>
  <c r="P140" i="12"/>
  <c r="Q139" i="12"/>
  <c r="P139" i="12"/>
  <c r="Q138" i="12"/>
  <c r="P138" i="12"/>
  <c r="Q137" i="12"/>
  <c r="P137" i="12"/>
  <c r="Q136" i="12"/>
  <c r="P136" i="12"/>
  <c r="Q135" i="12"/>
  <c r="P135" i="12"/>
  <c r="Q134" i="12"/>
  <c r="P134" i="12"/>
  <c r="Q133" i="12"/>
  <c r="P133" i="12"/>
  <c r="Q132" i="12"/>
  <c r="P132" i="12"/>
  <c r="Q131" i="12"/>
  <c r="P131" i="12"/>
  <c r="Q130" i="12"/>
  <c r="P130" i="12"/>
  <c r="Q129" i="12"/>
  <c r="P129" i="12"/>
  <c r="Q128" i="12"/>
  <c r="P128" i="12"/>
  <c r="Q127" i="12"/>
  <c r="P127" i="12"/>
  <c r="Q126" i="12"/>
  <c r="P126" i="12"/>
  <c r="Q125" i="12"/>
  <c r="P125" i="12"/>
  <c r="Q124" i="12"/>
  <c r="P124" i="12"/>
  <c r="Q123" i="12"/>
  <c r="P123" i="12"/>
  <c r="Q122" i="12"/>
  <c r="P122" i="12"/>
  <c r="Q121" i="12"/>
  <c r="P121" i="12"/>
  <c r="Q120" i="12"/>
  <c r="P120" i="12"/>
  <c r="Q119" i="12"/>
  <c r="P119" i="12"/>
  <c r="Q118" i="12"/>
  <c r="P118" i="12"/>
  <c r="Q117" i="12"/>
  <c r="P117" i="12"/>
  <c r="Q116" i="12"/>
  <c r="P116" i="12"/>
  <c r="Q115" i="12"/>
  <c r="P115" i="12"/>
  <c r="Q114" i="12"/>
  <c r="P114" i="12"/>
  <c r="Q113" i="12"/>
  <c r="P113" i="12"/>
  <c r="Q112" i="12"/>
  <c r="P112" i="12"/>
  <c r="Q111" i="12"/>
  <c r="P111" i="12"/>
  <c r="Q110" i="12"/>
  <c r="P110" i="12"/>
  <c r="Q109" i="12"/>
  <c r="P109" i="12"/>
  <c r="Q108" i="12"/>
  <c r="P108" i="12"/>
  <c r="Q107" i="12"/>
  <c r="P107" i="12"/>
  <c r="Q106" i="12"/>
  <c r="P106" i="12"/>
  <c r="Q105" i="12"/>
  <c r="P105" i="12"/>
  <c r="Q104" i="12"/>
  <c r="P104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2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G385" i="12" l="1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V385" i="12"/>
  <c r="S385" i="12"/>
  <c r="V384" i="12"/>
  <c r="S384" i="12"/>
  <c r="V383" i="12"/>
  <c r="S383" i="12"/>
  <c r="V382" i="12"/>
  <c r="S382" i="12"/>
  <c r="V381" i="12"/>
  <c r="S381" i="12"/>
  <c r="V380" i="12"/>
  <c r="S380" i="12"/>
  <c r="V379" i="12"/>
  <c r="S379" i="12"/>
  <c r="V378" i="12"/>
  <c r="S378" i="12"/>
  <c r="V377" i="12"/>
  <c r="V376" i="12"/>
  <c r="V375" i="12"/>
  <c r="V374" i="12"/>
  <c r="V373" i="12"/>
  <c r="V372" i="12"/>
  <c r="V371" i="12"/>
  <c r="V370" i="12"/>
  <c r="V369" i="12"/>
  <c r="S369" i="12"/>
  <c r="V368" i="12"/>
  <c r="S368" i="12"/>
  <c r="V367" i="12"/>
  <c r="S367" i="12"/>
  <c r="V366" i="12"/>
  <c r="S366" i="12"/>
  <c r="V365" i="12"/>
  <c r="S365" i="12"/>
  <c r="V364" i="12"/>
  <c r="S364" i="12"/>
  <c r="V363" i="12"/>
  <c r="S363" i="12"/>
  <c r="V362" i="12"/>
  <c r="S362" i="12"/>
  <c r="V361" i="12"/>
  <c r="S361" i="12"/>
  <c r="V360" i="12"/>
  <c r="S360" i="12"/>
  <c r="V359" i="12"/>
  <c r="S359" i="12"/>
  <c r="V358" i="12"/>
  <c r="S358" i="12"/>
  <c r="V357" i="12"/>
  <c r="S357" i="12"/>
  <c r="V356" i="12"/>
  <c r="S356" i="12"/>
  <c r="V355" i="12"/>
  <c r="S355" i="12"/>
  <c r="V354" i="12"/>
  <c r="S354" i="12"/>
  <c r="V353" i="12"/>
  <c r="S353" i="12"/>
  <c r="V352" i="12"/>
  <c r="S352" i="12"/>
  <c r="V351" i="12"/>
  <c r="S351" i="12"/>
  <c r="V350" i="12"/>
  <c r="S350" i="12"/>
  <c r="V349" i="12"/>
  <c r="S349" i="12"/>
  <c r="V348" i="12"/>
  <c r="S348" i="12"/>
  <c r="V347" i="12"/>
  <c r="S347" i="12"/>
  <c r="V346" i="12"/>
  <c r="S346" i="12"/>
  <c r="V345" i="12"/>
  <c r="S345" i="12"/>
  <c r="V344" i="12"/>
  <c r="S344" i="12"/>
  <c r="V343" i="12"/>
  <c r="S343" i="12"/>
  <c r="V342" i="12"/>
  <c r="S342" i="12"/>
  <c r="V341" i="12"/>
  <c r="S341" i="12"/>
  <c r="V340" i="12"/>
  <c r="S340" i="12"/>
  <c r="V339" i="12"/>
  <c r="S339" i="12"/>
  <c r="V338" i="12"/>
  <c r="S338" i="12"/>
  <c r="V337" i="12"/>
  <c r="S337" i="12"/>
  <c r="V336" i="12"/>
  <c r="S336" i="12"/>
  <c r="V335" i="12"/>
  <c r="S335" i="12"/>
  <c r="V334" i="12"/>
  <c r="S334" i="12"/>
  <c r="V333" i="12"/>
  <c r="S333" i="12"/>
  <c r="V332" i="12"/>
  <c r="S332" i="12"/>
  <c r="V331" i="12"/>
  <c r="S331" i="12"/>
  <c r="V330" i="12"/>
  <c r="S330" i="12"/>
  <c r="V329" i="12"/>
  <c r="S329" i="12"/>
  <c r="V328" i="12"/>
  <c r="S328" i="12"/>
  <c r="V327" i="12"/>
  <c r="S327" i="12"/>
  <c r="V326" i="12"/>
  <c r="S326" i="12"/>
  <c r="V325" i="12"/>
  <c r="S325" i="12"/>
  <c r="V324" i="12"/>
  <c r="S324" i="12"/>
  <c r="V323" i="12"/>
  <c r="S323" i="12"/>
  <c r="V322" i="12"/>
  <c r="S322" i="12"/>
  <c r="V321" i="12"/>
  <c r="S321" i="12"/>
  <c r="V320" i="12"/>
  <c r="S320" i="12"/>
  <c r="V319" i="12"/>
  <c r="S319" i="12"/>
  <c r="V318" i="12"/>
  <c r="S318" i="12"/>
  <c r="V317" i="12"/>
  <c r="S317" i="12"/>
  <c r="V316" i="12"/>
  <c r="S316" i="12"/>
  <c r="V315" i="12"/>
  <c r="S315" i="12"/>
  <c r="V314" i="12"/>
  <c r="S314" i="12"/>
  <c r="V313" i="12"/>
  <c r="S313" i="12"/>
  <c r="V312" i="12"/>
  <c r="S312" i="12"/>
  <c r="V311" i="12"/>
  <c r="S311" i="12"/>
  <c r="V310" i="12"/>
  <c r="S310" i="12"/>
  <c r="V309" i="12"/>
  <c r="S309" i="12"/>
  <c r="V308" i="12"/>
  <c r="S308" i="12"/>
  <c r="V307" i="12"/>
  <c r="S307" i="12"/>
  <c r="V306" i="12"/>
  <c r="S306" i="12"/>
  <c r="V305" i="12"/>
  <c r="S305" i="12"/>
  <c r="V304" i="12"/>
  <c r="S304" i="12"/>
  <c r="V303" i="12"/>
  <c r="S303" i="12"/>
  <c r="V302" i="12"/>
  <c r="S302" i="12"/>
  <c r="V301" i="12"/>
  <c r="S301" i="12"/>
  <c r="V300" i="12"/>
  <c r="S300" i="12"/>
  <c r="V299" i="12"/>
  <c r="S299" i="12"/>
  <c r="V298" i="12"/>
  <c r="S298" i="12"/>
  <c r="V297" i="12"/>
  <c r="S297" i="12"/>
  <c r="V296" i="12"/>
  <c r="S296" i="12"/>
  <c r="V295" i="12"/>
  <c r="S295" i="12"/>
  <c r="V294" i="12"/>
  <c r="S294" i="12"/>
  <c r="V293" i="12"/>
  <c r="S293" i="12"/>
  <c r="V292" i="12"/>
  <c r="S292" i="12"/>
  <c r="V291" i="12"/>
  <c r="S291" i="12"/>
  <c r="V290" i="12"/>
  <c r="S290" i="12"/>
  <c r="V289" i="12"/>
  <c r="S289" i="12"/>
  <c r="V288" i="12"/>
  <c r="S288" i="12"/>
  <c r="V287" i="12"/>
  <c r="S287" i="12"/>
  <c r="V286" i="12"/>
  <c r="S286" i="12"/>
  <c r="V285" i="12"/>
  <c r="S285" i="12"/>
  <c r="V284" i="12"/>
  <c r="S284" i="12"/>
  <c r="V283" i="12"/>
  <c r="S283" i="12"/>
  <c r="V282" i="12"/>
  <c r="S282" i="12"/>
  <c r="V281" i="12"/>
  <c r="V280" i="12"/>
  <c r="V279" i="12"/>
  <c r="V278" i="12"/>
  <c r="V277" i="12"/>
  <c r="V276" i="12"/>
  <c r="V275" i="12"/>
  <c r="V274" i="12"/>
  <c r="V273" i="12"/>
  <c r="S273" i="12"/>
  <c r="V272" i="12"/>
  <c r="S272" i="12"/>
  <c r="V271" i="12"/>
  <c r="S271" i="12"/>
  <c r="V270" i="12"/>
  <c r="S270" i="12"/>
  <c r="V269" i="12"/>
  <c r="S269" i="12"/>
  <c r="V268" i="12"/>
  <c r="S268" i="12"/>
  <c r="V267" i="12"/>
  <c r="S267" i="12"/>
  <c r="V266" i="12"/>
  <c r="S266" i="12"/>
  <c r="V265" i="12"/>
  <c r="S265" i="12"/>
  <c r="V264" i="12"/>
  <c r="S264" i="12"/>
  <c r="V263" i="12"/>
  <c r="S263" i="12"/>
  <c r="V262" i="12"/>
  <c r="S262" i="12"/>
  <c r="V261" i="12"/>
  <c r="S261" i="12"/>
  <c r="V260" i="12"/>
  <c r="S260" i="12"/>
  <c r="V259" i="12"/>
  <c r="S259" i="12"/>
  <c r="V258" i="12"/>
  <c r="S258" i="12"/>
  <c r="V257" i="12"/>
  <c r="S257" i="12"/>
  <c r="V256" i="12"/>
  <c r="S256" i="12"/>
  <c r="V255" i="12"/>
  <c r="S255" i="12"/>
  <c r="V254" i="12"/>
  <c r="S254" i="12"/>
  <c r="V253" i="12"/>
  <c r="S253" i="12"/>
  <c r="V252" i="12"/>
  <c r="S252" i="12"/>
  <c r="V251" i="12"/>
  <c r="S251" i="12"/>
  <c r="V250" i="12"/>
  <c r="S250" i="12"/>
  <c r="V249" i="12"/>
  <c r="S249" i="12"/>
  <c r="V248" i="12"/>
  <c r="S248" i="12"/>
  <c r="V247" i="12"/>
  <c r="S247" i="12"/>
  <c r="V246" i="12"/>
  <c r="S246" i="12"/>
  <c r="V245" i="12"/>
  <c r="S245" i="12"/>
  <c r="V244" i="12"/>
  <c r="S244" i="12"/>
  <c r="V243" i="12"/>
  <c r="S243" i="12"/>
  <c r="V242" i="12"/>
  <c r="S242" i="12"/>
  <c r="V241" i="12"/>
  <c r="S241" i="12"/>
  <c r="V240" i="12"/>
  <c r="S240" i="12"/>
  <c r="V239" i="12"/>
  <c r="S239" i="12"/>
  <c r="V238" i="12"/>
  <c r="S238" i="12"/>
  <c r="V237" i="12"/>
  <c r="S237" i="12"/>
  <c r="V236" i="12"/>
  <c r="S236" i="12"/>
  <c r="V235" i="12"/>
  <c r="S235" i="12"/>
  <c r="V234" i="12"/>
  <c r="S234" i="12"/>
  <c r="V233" i="12"/>
  <c r="S233" i="12"/>
  <c r="V232" i="12"/>
  <c r="S232" i="12"/>
  <c r="V231" i="12"/>
  <c r="S231" i="12"/>
  <c r="V230" i="12"/>
  <c r="S230" i="12"/>
  <c r="V229" i="12"/>
  <c r="S229" i="12"/>
  <c r="V228" i="12"/>
  <c r="S228" i="12"/>
  <c r="V227" i="12"/>
  <c r="S227" i="12"/>
  <c r="V226" i="12"/>
  <c r="S226" i="12"/>
  <c r="V225" i="12"/>
  <c r="S225" i="12"/>
  <c r="V224" i="12"/>
  <c r="S224" i="12"/>
  <c r="V223" i="12"/>
  <c r="S223" i="12"/>
  <c r="V222" i="12"/>
  <c r="S222" i="12"/>
  <c r="V221" i="12"/>
  <c r="S221" i="12"/>
  <c r="V220" i="12"/>
  <c r="S220" i="12"/>
  <c r="V219" i="12"/>
  <c r="S219" i="12"/>
  <c r="V218" i="12"/>
  <c r="S218" i="12"/>
  <c r="V217" i="12"/>
  <c r="S217" i="12"/>
  <c r="V216" i="12"/>
  <c r="S216" i="12"/>
  <c r="V215" i="12"/>
  <c r="S215" i="12"/>
  <c r="V214" i="12"/>
  <c r="S214" i="12"/>
  <c r="V213" i="12"/>
  <c r="S213" i="12"/>
  <c r="V212" i="12"/>
  <c r="S212" i="12"/>
  <c r="V211" i="12"/>
  <c r="S211" i="12"/>
  <c r="V210" i="12"/>
  <c r="S210" i="12"/>
  <c r="V209" i="12"/>
  <c r="S209" i="12"/>
  <c r="V208" i="12"/>
  <c r="S208" i="12"/>
  <c r="V207" i="12"/>
  <c r="S207" i="12"/>
  <c r="V206" i="12"/>
  <c r="S206" i="12"/>
  <c r="V205" i="12"/>
  <c r="S205" i="12"/>
  <c r="V204" i="12"/>
  <c r="S204" i="12"/>
  <c r="V203" i="12"/>
  <c r="S203" i="12"/>
  <c r="V202" i="12"/>
  <c r="S202" i="12"/>
  <c r="V201" i="12"/>
  <c r="S201" i="12"/>
  <c r="V200" i="12"/>
  <c r="S200" i="12"/>
  <c r="V199" i="12"/>
  <c r="S199" i="12"/>
  <c r="V198" i="12"/>
  <c r="S198" i="12"/>
  <c r="V197" i="12"/>
  <c r="S197" i="12"/>
  <c r="V196" i="12"/>
  <c r="S196" i="12"/>
  <c r="V195" i="12"/>
  <c r="S195" i="12"/>
  <c r="V194" i="12"/>
  <c r="S194" i="12"/>
  <c r="V193" i="12"/>
  <c r="S193" i="12"/>
  <c r="V192" i="12"/>
  <c r="S192" i="12"/>
  <c r="V191" i="12"/>
  <c r="S191" i="12"/>
  <c r="V190" i="12"/>
  <c r="S190" i="12"/>
  <c r="V189" i="12"/>
  <c r="S189" i="12"/>
  <c r="V188" i="12"/>
  <c r="S188" i="12"/>
  <c r="V187" i="12"/>
  <c r="S187" i="12"/>
  <c r="V186" i="12"/>
  <c r="S186" i="12"/>
  <c r="V185" i="12"/>
  <c r="V184" i="12"/>
  <c r="V183" i="12"/>
  <c r="V182" i="12"/>
  <c r="V181" i="12"/>
  <c r="V180" i="12"/>
  <c r="V179" i="12"/>
  <c r="V178" i="12"/>
  <c r="V177" i="12"/>
  <c r="S177" i="12"/>
  <c r="V176" i="12"/>
  <c r="S176" i="12"/>
  <c r="V175" i="12"/>
  <c r="S175" i="12"/>
  <c r="V174" i="12"/>
  <c r="S174" i="12"/>
  <c r="V173" i="12"/>
  <c r="S173" i="12"/>
  <c r="V172" i="12"/>
  <c r="S172" i="12"/>
  <c r="V171" i="12"/>
  <c r="S171" i="12"/>
  <c r="V170" i="12"/>
  <c r="S170" i="12"/>
  <c r="V169" i="12"/>
  <c r="S169" i="12"/>
  <c r="V168" i="12"/>
  <c r="S168" i="12"/>
  <c r="V167" i="12"/>
  <c r="S167" i="12"/>
  <c r="V166" i="12"/>
  <c r="S166" i="12"/>
  <c r="V165" i="12"/>
  <c r="S165" i="12"/>
  <c r="V164" i="12"/>
  <c r="S164" i="12"/>
  <c r="V163" i="12"/>
  <c r="S163" i="12"/>
  <c r="V162" i="12"/>
  <c r="S162" i="12"/>
  <c r="V161" i="12"/>
  <c r="S161" i="12"/>
  <c r="V160" i="12"/>
  <c r="S160" i="12"/>
  <c r="V159" i="12"/>
  <c r="S159" i="12"/>
  <c r="V158" i="12"/>
  <c r="S158" i="12"/>
  <c r="V157" i="12"/>
  <c r="S157" i="12"/>
  <c r="V156" i="12"/>
  <c r="S156" i="12"/>
  <c r="V155" i="12"/>
  <c r="S155" i="12"/>
  <c r="V154" i="12"/>
  <c r="S154" i="12"/>
  <c r="V153" i="12"/>
  <c r="S153" i="12"/>
  <c r="V152" i="12"/>
  <c r="S152" i="12"/>
  <c r="V151" i="12"/>
  <c r="S151" i="12"/>
  <c r="V150" i="12"/>
  <c r="S150" i="12"/>
  <c r="V149" i="12"/>
  <c r="S149" i="12"/>
  <c r="V148" i="12"/>
  <c r="S148" i="12"/>
  <c r="V147" i="12"/>
  <c r="S147" i="12"/>
  <c r="V146" i="12"/>
  <c r="S146" i="12"/>
  <c r="V145" i="12"/>
  <c r="S145" i="12"/>
  <c r="V144" i="12"/>
  <c r="S144" i="12"/>
  <c r="V143" i="12"/>
  <c r="S143" i="12"/>
  <c r="V142" i="12"/>
  <c r="S142" i="12"/>
  <c r="V141" i="12"/>
  <c r="S141" i="12"/>
  <c r="V140" i="12"/>
  <c r="S140" i="12"/>
  <c r="V139" i="12"/>
  <c r="S139" i="12"/>
  <c r="V138" i="12"/>
  <c r="S138" i="12"/>
  <c r="V137" i="12"/>
  <c r="S137" i="12"/>
  <c r="V136" i="12"/>
  <c r="S136" i="12"/>
  <c r="V135" i="12"/>
  <c r="S135" i="12"/>
  <c r="V134" i="12"/>
  <c r="S134" i="12"/>
  <c r="V133" i="12"/>
  <c r="S133" i="12"/>
  <c r="V132" i="12"/>
  <c r="S132" i="12"/>
  <c r="V131" i="12"/>
  <c r="S131" i="12"/>
  <c r="V130" i="12"/>
  <c r="S130" i="12"/>
  <c r="V129" i="12"/>
  <c r="S129" i="12"/>
  <c r="V128" i="12"/>
  <c r="S128" i="12"/>
  <c r="V127" i="12"/>
  <c r="S127" i="12"/>
  <c r="V126" i="12"/>
  <c r="S126" i="12"/>
  <c r="V125" i="12"/>
  <c r="S125" i="12"/>
  <c r="V124" i="12"/>
  <c r="S124" i="12"/>
  <c r="V123" i="12"/>
  <c r="S123" i="12"/>
  <c r="V122" i="12"/>
  <c r="S122" i="12"/>
  <c r="V121" i="12"/>
  <c r="S121" i="12"/>
  <c r="V120" i="12"/>
  <c r="S120" i="12"/>
  <c r="V119" i="12"/>
  <c r="S119" i="12"/>
  <c r="V118" i="12"/>
  <c r="S118" i="12"/>
  <c r="V117" i="12"/>
  <c r="S117" i="12"/>
  <c r="V116" i="12"/>
  <c r="S116" i="12"/>
  <c r="V115" i="12"/>
  <c r="S115" i="12"/>
  <c r="V114" i="12"/>
  <c r="S114" i="12"/>
  <c r="V113" i="12"/>
  <c r="S113" i="12"/>
  <c r="V112" i="12"/>
  <c r="S112" i="12"/>
  <c r="V111" i="12"/>
  <c r="S111" i="12"/>
  <c r="V110" i="12"/>
  <c r="S110" i="12"/>
  <c r="V109" i="12"/>
  <c r="S109" i="12"/>
  <c r="V108" i="12"/>
  <c r="S108" i="12"/>
  <c r="V107" i="12"/>
  <c r="S107" i="12"/>
  <c r="V106" i="12"/>
  <c r="S106" i="12"/>
  <c r="V105" i="12"/>
  <c r="S105" i="12"/>
  <c r="V104" i="12"/>
  <c r="S104" i="12"/>
  <c r="F385" i="12"/>
  <c r="E385" i="12"/>
  <c r="D385" i="12"/>
  <c r="C385" i="12"/>
  <c r="B385" i="12"/>
  <c r="A385" i="12"/>
  <c r="F384" i="12"/>
  <c r="E384" i="12"/>
  <c r="D384" i="12"/>
  <c r="C384" i="12"/>
  <c r="B384" i="12"/>
  <c r="A384" i="12"/>
  <c r="F383" i="12"/>
  <c r="E383" i="12"/>
  <c r="D383" i="12"/>
  <c r="C383" i="12"/>
  <c r="B383" i="12"/>
  <c r="A383" i="12"/>
  <c r="F382" i="12"/>
  <c r="E382" i="12"/>
  <c r="D382" i="12"/>
  <c r="C382" i="12"/>
  <c r="B382" i="12"/>
  <c r="A382" i="12"/>
  <c r="F381" i="12"/>
  <c r="E381" i="12"/>
  <c r="D381" i="12"/>
  <c r="C381" i="12"/>
  <c r="B381" i="12"/>
  <c r="A381" i="12"/>
  <c r="F380" i="12"/>
  <c r="E380" i="12"/>
  <c r="D380" i="12"/>
  <c r="C380" i="12"/>
  <c r="B380" i="12"/>
  <c r="A380" i="12"/>
  <c r="F379" i="12"/>
  <c r="E379" i="12"/>
  <c r="D379" i="12"/>
  <c r="C379" i="12"/>
  <c r="B379" i="12"/>
  <c r="A379" i="12"/>
  <c r="F378" i="12"/>
  <c r="E378" i="12"/>
  <c r="D378" i="12"/>
  <c r="C378" i="12"/>
  <c r="B378" i="12"/>
  <c r="A378" i="12"/>
  <c r="F377" i="12"/>
  <c r="E377" i="12"/>
  <c r="D377" i="12"/>
  <c r="C377" i="12"/>
  <c r="B377" i="12"/>
  <c r="A377" i="12"/>
  <c r="F376" i="12"/>
  <c r="E376" i="12"/>
  <c r="D376" i="12"/>
  <c r="C376" i="12"/>
  <c r="B376" i="12"/>
  <c r="A376" i="12"/>
  <c r="F375" i="12"/>
  <c r="E375" i="12"/>
  <c r="D375" i="12"/>
  <c r="C375" i="12"/>
  <c r="B375" i="12"/>
  <c r="A375" i="12"/>
  <c r="F374" i="12"/>
  <c r="E374" i="12"/>
  <c r="D374" i="12"/>
  <c r="C374" i="12"/>
  <c r="B374" i="12"/>
  <c r="A374" i="12"/>
  <c r="F373" i="12"/>
  <c r="E373" i="12"/>
  <c r="D373" i="12"/>
  <c r="C373" i="12"/>
  <c r="B373" i="12"/>
  <c r="A373" i="12"/>
  <c r="F372" i="12"/>
  <c r="E372" i="12"/>
  <c r="D372" i="12"/>
  <c r="C372" i="12"/>
  <c r="B372" i="12"/>
  <c r="A372" i="12"/>
  <c r="F371" i="12"/>
  <c r="E371" i="12"/>
  <c r="D371" i="12"/>
  <c r="C371" i="12"/>
  <c r="B371" i="12"/>
  <c r="A371" i="12"/>
  <c r="F370" i="12"/>
  <c r="E370" i="12"/>
  <c r="D370" i="12"/>
  <c r="C370" i="12"/>
  <c r="B370" i="12"/>
  <c r="A370" i="12"/>
  <c r="F369" i="12"/>
  <c r="E369" i="12"/>
  <c r="D369" i="12"/>
  <c r="C369" i="12"/>
  <c r="B369" i="12"/>
  <c r="A369" i="12"/>
  <c r="F368" i="12"/>
  <c r="E368" i="12"/>
  <c r="D368" i="12"/>
  <c r="C368" i="12"/>
  <c r="B368" i="12"/>
  <c r="A368" i="12"/>
  <c r="F367" i="12"/>
  <c r="E367" i="12"/>
  <c r="D367" i="12"/>
  <c r="C367" i="12"/>
  <c r="B367" i="12"/>
  <c r="A367" i="12"/>
  <c r="F366" i="12"/>
  <c r="E366" i="12"/>
  <c r="D366" i="12"/>
  <c r="C366" i="12"/>
  <c r="B366" i="12"/>
  <c r="A366" i="12"/>
  <c r="F365" i="12"/>
  <c r="E365" i="12"/>
  <c r="D365" i="12"/>
  <c r="C365" i="12"/>
  <c r="B365" i="12"/>
  <c r="A365" i="12"/>
  <c r="F364" i="12"/>
  <c r="E364" i="12"/>
  <c r="D364" i="12"/>
  <c r="C364" i="12"/>
  <c r="B364" i="12"/>
  <c r="A364" i="12"/>
  <c r="F363" i="12"/>
  <c r="E363" i="12"/>
  <c r="D363" i="12"/>
  <c r="C363" i="12"/>
  <c r="B363" i="12"/>
  <c r="A363" i="12"/>
  <c r="F362" i="12"/>
  <c r="E362" i="12"/>
  <c r="D362" i="12"/>
  <c r="C362" i="12"/>
  <c r="B362" i="12"/>
  <c r="A362" i="12"/>
  <c r="F361" i="12"/>
  <c r="E361" i="12"/>
  <c r="D361" i="12"/>
  <c r="C361" i="12"/>
  <c r="B361" i="12"/>
  <c r="A361" i="12"/>
  <c r="F360" i="12"/>
  <c r="E360" i="12"/>
  <c r="D360" i="12"/>
  <c r="C360" i="12"/>
  <c r="B360" i="12"/>
  <c r="A360" i="12"/>
  <c r="F359" i="12"/>
  <c r="E359" i="12"/>
  <c r="D359" i="12"/>
  <c r="C359" i="12"/>
  <c r="B359" i="12"/>
  <c r="A359" i="12"/>
  <c r="F358" i="12"/>
  <c r="E358" i="12"/>
  <c r="D358" i="12"/>
  <c r="C358" i="12"/>
  <c r="B358" i="12"/>
  <c r="A358" i="12"/>
  <c r="F357" i="12"/>
  <c r="E357" i="12"/>
  <c r="D357" i="12"/>
  <c r="C357" i="12"/>
  <c r="B357" i="12"/>
  <c r="A357" i="12"/>
  <c r="F356" i="12"/>
  <c r="E356" i="12"/>
  <c r="D356" i="12"/>
  <c r="C356" i="12"/>
  <c r="B356" i="12"/>
  <c r="A356" i="12"/>
  <c r="F355" i="12"/>
  <c r="E355" i="12"/>
  <c r="D355" i="12"/>
  <c r="C355" i="12"/>
  <c r="B355" i="12"/>
  <c r="A355" i="12"/>
  <c r="F354" i="12"/>
  <c r="E354" i="12"/>
  <c r="D354" i="12"/>
  <c r="C354" i="12"/>
  <c r="B354" i="12"/>
  <c r="A354" i="12"/>
  <c r="F353" i="12"/>
  <c r="E353" i="12"/>
  <c r="D353" i="12"/>
  <c r="C353" i="12"/>
  <c r="B353" i="12"/>
  <c r="A353" i="12"/>
  <c r="F352" i="12"/>
  <c r="E352" i="12"/>
  <c r="D352" i="12"/>
  <c r="C352" i="12"/>
  <c r="B352" i="12"/>
  <c r="A352" i="12"/>
  <c r="F351" i="12"/>
  <c r="E351" i="12"/>
  <c r="D351" i="12"/>
  <c r="C351" i="12"/>
  <c r="B351" i="12"/>
  <c r="A351" i="12"/>
  <c r="F350" i="12"/>
  <c r="E350" i="12"/>
  <c r="D350" i="12"/>
  <c r="C350" i="12"/>
  <c r="B350" i="12"/>
  <c r="A350" i="12"/>
  <c r="F349" i="12"/>
  <c r="E349" i="12"/>
  <c r="D349" i="12"/>
  <c r="C349" i="12"/>
  <c r="B349" i="12"/>
  <c r="A349" i="12"/>
  <c r="F348" i="12"/>
  <c r="E348" i="12"/>
  <c r="D348" i="12"/>
  <c r="C348" i="12"/>
  <c r="B348" i="12"/>
  <c r="A348" i="12"/>
  <c r="F347" i="12"/>
  <c r="E347" i="12"/>
  <c r="D347" i="12"/>
  <c r="C347" i="12"/>
  <c r="B347" i="12"/>
  <c r="A347" i="12"/>
  <c r="F346" i="12"/>
  <c r="E346" i="12"/>
  <c r="D346" i="12"/>
  <c r="C346" i="12"/>
  <c r="B346" i="12"/>
  <c r="A346" i="12"/>
  <c r="F345" i="12"/>
  <c r="E345" i="12"/>
  <c r="D345" i="12"/>
  <c r="C345" i="12"/>
  <c r="B345" i="12"/>
  <c r="A345" i="12"/>
  <c r="F344" i="12"/>
  <c r="E344" i="12"/>
  <c r="D344" i="12"/>
  <c r="C344" i="12"/>
  <c r="B344" i="12"/>
  <c r="A344" i="12"/>
  <c r="F343" i="12"/>
  <c r="E343" i="12"/>
  <c r="D343" i="12"/>
  <c r="C343" i="12"/>
  <c r="B343" i="12"/>
  <c r="A343" i="12"/>
  <c r="F342" i="12"/>
  <c r="E342" i="12"/>
  <c r="D342" i="12"/>
  <c r="C342" i="12"/>
  <c r="B342" i="12"/>
  <c r="A342" i="12"/>
  <c r="F341" i="12"/>
  <c r="E341" i="12"/>
  <c r="D341" i="12"/>
  <c r="C341" i="12"/>
  <c r="B341" i="12"/>
  <c r="A341" i="12"/>
  <c r="F340" i="12"/>
  <c r="E340" i="12"/>
  <c r="D340" i="12"/>
  <c r="C340" i="12"/>
  <c r="B340" i="12"/>
  <c r="A340" i="12"/>
  <c r="F339" i="12"/>
  <c r="E339" i="12"/>
  <c r="D339" i="12"/>
  <c r="C339" i="12"/>
  <c r="B339" i="12"/>
  <c r="A339" i="12"/>
  <c r="F338" i="12"/>
  <c r="E338" i="12"/>
  <c r="D338" i="12"/>
  <c r="C338" i="12"/>
  <c r="B338" i="12"/>
  <c r="A338" i="12"/>
  <c r="F337" i="12"/>
  <c r="E337" i="12"/>
  <c r="D337" i="12"/>
  <c r="C337" i="12"/>
  <c r="B337" i="12"/>
  <c r="A337" i="12"/>
  <c r="F336" i="12"/>
  <c r="E336" i="12"/>
  <c r="D336" i="12"/>
  <c r="C336" i="12"/>
  <c r="B336" i="12"/>
  <c r="A336" i="12"/>
  <c r="F335" i="12"/>
  <c r="E335" i="12"/>
  <c r="D335" i="12"/>
  <c r="C335" i="12"/>
  <c r="B335" i="12"/>
  <c r="A335" i="12"/>
  <c r="F334" i="12"/>
  <c r="E334" i="12"/>
  <c r="D334" i="12"/>
  <c r="C334" i="12"/>
  <c r="B334" i="12"/>
  <c r="A334" i="12"/>
  <c r="F333" i="12"/>
  <c r="E333" i="12"/>
  <c r="D333" i="12"/>
  <c r="C333" i="12"/>
  <c r="B333" i="12"/>
  <c r="A333" i="12"/>
  <c r="F332" i="12"/>
  <c r="E332" i="12"/>
  <c r="D332" i="12"/>
  <c r="C332" i="12"/>
  <c r="B332" i="12"/>
  <c r="A332" i="12"/>
  <c r="F331" i="12"/>
  <c r="E331" i="12"/>
  <c r="D331" i="12"/>
  <c r="C331" i="12"/>
  <c r="B331" i="12"/>
  <c r="A331" i="12"/>
  <c r="F330" i="12"/>
  <c r="E330" i="12"/>
  <c r="D330" i="12"/>
  <c r="C330" i="12"/>
  <c r="B330" i="12"/>
  <c r="A330" i="12"/>
  <c r="F329" i="12"/>
  <c r="E329" i="12"/>
  <c r="D329" i="12"/>
  <c r="C329" i="12"/>
  <c r="B329" i="12"/>
  <c r="A329" i="12"/>
  <c r="F328" i="12"/>
  <c r="E328" i="12"/>
  <c r="D328" i="12"/>
  <c r="C328" i="12"/>
  <c r="B328" i="12"/>
  <c r="A328" i="12"/>
  <c r="F327" i="12"/>
  <c r="E327" i="12"/>
  <c r="D327" i="12"/>
  <c r="C327" i="12"/>
  <c r="B327" i="12"/>
  <c r="A327" i="12"/>
  <c r="F326" i="12"/>
  <c r="E326" i="12"/>
  <c r="D326" i="12"/>
  <c r="C326" i="12"/>
  <c r="B326" i="12"/>
  <c r="A326" i="12"/>
  <c r="F325" i="12"/>
  <c r="E325" i="12"/>
  <c r="D325" i="12"/>
  <c r="C325" i="12"/>
  <c r="B325" i="12"/>
  <c r="A325" i="12"/>
  <c r="F324" i="12"/>
  <c r="E324" i="12"/>
  <c r="D324" i="12"/>
  <c r="C324" i="12"/>
  <c r="B324" i="12"/>
  <c r="A324" i="12"/>
  <c r="F323" i="12"/>
  <c r="E323" i="12"/>
  <c r="D323" i="12"/>
  <c r="C323" i="12"/>
  <c r="B323" i="12"/>
  <c r="A323" i="12"/>
  <c r="F322" i="12"/>
  <c r="E322" i="12"/>
  <c r="D322" i="12"/>
  <c r="C322" i="12"/>
  <c r="B322" i="12"/>
  <c r="A322" i="12"/>
  <c r="F321" i="12"/>
  <c r="E321" i="12"/>
  <c r="D321" i="12"/>
  <c r="C321" i="12"/>
  <c r="B321" i="12"/>
  <c r="A321" i="12"/>
  <c r="F320" i="12"/>
  <c r="E320" i="12"/>
  <c r="D320" i="12"/>
  <c r="C320" i="12"/>
  <c r="B320" i="12"/>
  <c r="A320" i="12"/>
  <c r="F319" i="12"/>
  <c r="E319" i="12"/>
  <c r="D319" i="12"/>
  <c r="C319" i="12"/>
  <c r="B319" i="12"/>
  <c r="A319" i="12"/>
  <c r="F318" i="12"/>
  <c r="E318" i="12"/>
  <c r="D318" i="12"/>
  <c r="C318" i="12"/>
  <c r="B318" i="12"/>
  <c r="A318" i="12"/>
  <c r="F317" i="12"/>
  <c r="E317" i="12"/>
  <c r="D317" i="12"/>
  <c r="C317" i="12"/>
  <c r="B317" i="12"/>
  <c r="A317" i="12"/>
  <c r="F316" i="12"/>
  <c r="E316" i="12"/>
  <c r="D316" i="12"/>
  <c r="C316" i="12"/>
  <c r="B316" i="12"/>
  <c r="A316" i="12"/>
  <c r="F315" i="12"/>
  <c r="E315" i="12"/>
  <c r="D315" i="12"/>
  <c r="C315" i="12"/>
  <c r="B315" i="12"/>
  <c r="A315" i="12"/>
  <c r="F314" i="12"/>
  <c r="E314" i="12"/>
  <c r="D314" i="12"/>
  <c r="C314" i="12"/>
  <c r="B314" i="12"/>
  <c r="A314" i="12"/>
  <c r="F313" i="12"/>
  <c r="E313" i="12"/>
  <c r="D313" i="12"/>
  <c r="C313" i="12"/>
  <c r="B313" i="12"/>
  <c r="A313" i="12"/>
  <c r="F312" i="12"/>
  <c r="E312" i="12"/>
  <c r="D312" i="12"/>
  <c r="C312" i="12"/>
  <c r="B312" i="12"/>
  <c r="A312" i="12"/>
  <c r="F311" i="12"/>
  <c r="E311" i="12"/>
  <c r="D311" i="12"/>
  <c r="C311" i="12"/>
  <c r="B311" i="12"/>
  <c r="A311" i="12"/>
  <c r="F310" i="12"/>
  <c r="E310" i="12"/>
  <c r="D310" i="12"/>
  <c r="C310" i="12"/>
  <c r="B310" i="12"/>
  <c r="A310" i="12"/>
  <c r="F309" i="12"/>
  <c r="E309" i="12"/>
  <c r="D309" i="12"/>
  <c r="C309" i="12"/>
  <c r="B309" i="12"/>
  <c r="A309" i="12"/>
  <c r="F308" i="12"/>
  <c r="E308" i="12"/>
  <c r="D308" i="12"/>
  <c r="C308" i="12"/>
  <c r="B308" i="12"/>
  <c r="A308" i="12"/>
  <c r="F307" i="12"/>
  <c r="E307" i="12"/>
  <c r="D307" i="12"/>
  <c r="C307" i="12"/>
  <c r="B307" i="12"/>
  <c r="A307" i="12"/>
  <c r="F306" i="12"/>
  <c r="E306" i="12"/>
  <c r="D306" i="12"/>
  <c r="C306" i="12"/>
  <c r="B306" i="12"/>
  <c r="A306" i="12"/>
  <c r="F305" i="12"/>
  <c r="E305" i="12"/>
  <c r="D305" i="12"/>
  <c r="C305" i="12"/>
  <c r="B305" i="12"/>
  <c r="A305" i="12"/>
  <c r="F304" i="12"/>
  <c r="E304" i="12"/>
  <c r="D304" i="12"/>
  <c r="C304" i="12"/>
  <c r="B304" i="12"/>
  <c r="A304" i="12"/>
  <c r="F303" i="12"/>
  <c r="E303" i="12"/>
  <c r="D303" i="12"/>
  <c r="C303" i="12"/>
  <c r="B303" i="12"/>
  <c r="A303" i="12"/>
  <c r="F302" i="12"/>
  <c r="E302" i="12"/>
  <c r="D302" i="12"/>
  <c r="C302" i="12"/>
  <c r="B302" i="12"/>
  <c r="A302" i="12"/>
  <c r="F301" i="12"/>
  <c r="E301" i="12"/>
  <c r="D301" i="12"/>
  <c r="C301" i="12"/>
  <c r="B301" i="12"/>
  <c r="A301" i="12"/>
  <c r="F300" i="12"/>
  <c r="E300" i="12"/>
  <c r="D300" i="12"/>
  <c r="C300" i="12"/>
  <c r="B300" i="12"/>
  <c r="A300" i="12"/>
  <c r="F299" i="12"/>
  <c r="E299" i="12"/>
  <c r="D299" i="12"/>
  <c r="C299" i="12"/>
  <c r="B299" i="12"/>
  <c r="A299" i="12"/>
  <c r="F298" i="12"/>
  <c r="E298" i="12"/>
  <c r="D298" i="12"/>
  <c r="C298" i="12"/>
  <c r="B298" i="12"/>
  <c r="A298" i="12"/>
  <c r="F297" i="12"/>
  <c r="E297" i="12"/>
  <c r="D297" i="12"/>
  <c r="C297" i="12"/>
  <c r="B297" i="12"/>
  <c r="A297" i="12"/>
  <c r="F296" i="12"/>
  <c r="E296" i="12"/>
  <c r="D296" i="12"/>
  <c r="C296" i="12"/>
  <c r="B296" i="12"/>
  <c r="A296" i="12"/>
  <c r="F295" i="12"/>
  <c r="E295" i="12"/>
  <c r="D295" i="12"/>
  <c r="C295" i="12"/>
  <c r="B295" i="12"/>
  <c r="A295" i="12"/>
  <c r="F294" i="12"/>
  <c r="E294" i="12"/>
  <c r="D294" i="12"/>
  <c r="C294" i="12"/>
  <c r="B294" i="12"/>
  <c r="A294" i="12"/>
  <c r="F293" i="12"/>
  <c r="E293" i="12"/>
  <c r="D293" i="12"/>
  <c r="C293" i="12"/>
  <c r="B293" i="12"/>
  <c r="A293" i="12"/>
  <c r="F292" i="12"/>
  <c r="E292" i="12"/>
  <c r="D292" i="12"/>
  <c r="C292" i="12"/>
  <c r="B292" i="12"/>
  <c r="A292" i="12"/>
  <c r="F291" i="12"/>
  <c r="E291" i="12"/>
  <c r="D291" i="12"/>
  <c r="C291" i="12"/>
  <c r="B291" i="12"/>
  <c r="A291" i="12"/>
  <c r="F290" i="12"/>
  <c r="E290" i="12"/>
  <c r="D290" i="12"/>
  <c r="C290" i="12"/>
  <c r="B290" i="12"/>
  <c r="A290" i="12"/>
  <c r="F289" i="12"/>
  <c r="E289" i="12"/>
  <c r="D289" i="12"/>
  <c r="C289" i="12"/>
  <c r="B289" i="12"/>
  <c r="A289" i="12"/>
  <c r="F288" i="12"/>
  <c r="E288" i="12"/>
  <c r="D288" i="12"/>
  <c r="C288" i="12"/>
  <c r="B288" i="12"/>
  <c r="A288" i="12"/>
  <c r="F287" i="12"/>
  <c r="E287" i="12"/>
  <c r="D287" i="12"/>
  <c r="C287" i="12"/>
  <c r="B287" i="12"/>
  <c r="A287" i="12"/>
  <c r="F286" i="12"/>
  <c r="E286" i="12"/>
  <c r="D286" i="12"/>
  <c r="C286" i="12"/>
  <c r="B286" i="12"/>
  <c r="A286" i="12"/>
  <c r="F285" i="12"/>
  <c r="E285" i="12"/>
  <c r="D285" i="12"/>
  <c r="C285" i="12"/>
  <c r="B285" i="12"/>
  <c r="A285" i="12"/>
  <c r="F284" i="12"/>
  <c r="E284" i="12"/>
  <c r="D284" i="12"/>
  <c r="C284" i="12"/>
  <c r="B284" i="12"/>
  <c r="A284" i="12"/>
  <c r="F283" i="12"/>
  <c r="E283" i="12"/>
  <c r="D283" i="12"/>
  <c r="C283" i="12"/>
  <c r="B283" i="12"/>
  <c r="A283" i="12"/>
  <c r="F282" i="12"/>
  <c r="E282" i="12"/>
  <c r="D282" i="12"/>
  <c r="C282" i="12"/>
  <c r="B282" i="12"/>
  <c r="A282" i="12"/>
  <c r="F281" i="12"/>
  <c r="E281" i="12"/>
  <c r="D281" i="12"/>
  <c r="C281" i="12"/>
  <c r="B281" i="12"/>
  <c r="A281" i="12"/>
  <c r="F280" i="12"/>
  <c r="E280" i="12"/>
  <c r="D280" i="12"/>
  <c r="C280" i="12"/>
  <c r="B280" i="12"/>
  <c r="A280" i="12"/>
  <c r="F279" i="12"/>
  <c r="E279" i="12"/>
  <c r="D279" i="12"/>
  <c r="C279" i="12"/>
  <c r="B279" i="12"/>
  <c r="A279" i="12"/>
  <c r="F278" i="12"/>
  <c r="E278" i="12"/>
  <c r="D278" i="12"/>
  <c r="C278" i="12"/>
  <c r="B278" i="12"/>
  <c r="A278" i="12"/>
  <c r="F277" i="12"/>
  <c r="E277" i="12"/>
  <c r="D277" i="12"/>
  <c r="C277" i="12"/>
  <c r="B277" i="12"/>
  <c r="A277" i="12"/>
  <c r="F276" i="12"/>
  <c r="E276" i="12"/>
  <c r="D276" i="12"/>
  <c r="C276" i="12"/>
  <c r="B276" i="12"/>
  <c r="A276" i="12"/>
  <c r="F275" i="12"/>
  <c r="E275" i="12"/>
  <c r="D275" i="12"/>
  <c r="C275" i="12"/>
  <c r="B275" i="12"/>
  <c r="A275" i="12"/>
  <c r="F274" i="12"/>
  <c r="E274" i="12"/>
  <c r="D274" i="12"/>
  <c r="C274" i="12"/>
  <c r="B274" i="12"/>
  <c r="A274" i="12"/>
  <c r="F273" i="12"/>
  <c r="E273" i="12"/>
  <c r="D273" i="12"/>
  <c r="C273" i="12"/>
  <c r="B273" i="12"/>
  <c r="A273" i="12"/>
  <c r="F272" i="12"/>
  <c r="E272" i="12"/>
  <c r="D272" i="12"/>
  <c r="C272" i="12"/>
  <c r="B272" i="12"/>
  <c r="A272" i="12"/>
  <c r="F271" i="12"/>
  <c r="E271" i="12"/>
  <c r="D271" i="12"/>
  <c r="C271" i="12"/>
  <c r="B271" i="12"/>
  <c r="A271" i="12"/>
  <c r="F270" i="12"/>
  <c r="E270" i="12"/>
  <c r="D270" i="12"/>
  <c r="C270" i="12"/>
  <c r="B270" i="12"/>
  <c r="A270" i="12"/>
  <c r="F269" i="12"/>
  <c r="E269" i="12"/>
  <c r="D269" i="12"/>
  <c r="C269" i="12"/>
  <c r="B269" i="12"/>
  <c r="A269" i="12"/>
  <c r="F268" i="12"/>
  <c r="E268" i="12"/>
  <c r="D268" i="12"/>
  <c r="C268" i="12"/>
  <c r="B268" i="12"/>
  <c r="A268" i="12"/>
  <c r="F267" i="12"/>
  <c r="E267" i="12"/>
  <c r="D267" i="12"/>
  <c r="C267" i="12"/>
  <c r="B267" i="12"/>
  <c r="A267" i="12"/>
  <c r="F266" i="12"/>
  <c r="E266" i="12"/>
  <c r="D266" i="12"/>
  <c r="C266" i="12"/>
  <c r="B266" i="12"/>
  <c r="A266" i="12"/>
  <c r="F265" i="12"/>
  <c r="E265" i="12"/>
  <c r="D265" i="12"/>
  <c r="C265" i="12"/>
  <c r="B265" i="12"/>
  <c r="A265" i="12"/>
  <c r="F264" i="12"/>
  <c r="E264" i="12"/>
  <c r="D264" i="12"/>
  <c r="C264" i="12"/>
  <c r="B264" i="12"/>
  <c r="A264" i="12"/>
  <c r="F263" i="12"/>
  <c r="E263" i="12"/>
  <c r="D263" i="12"/>
  <c r="C263" i="12"/>
  <c r="B263" i="12"/>
  <c r="A263" i="12"/>
  <c r="F262" i="12"/>
  <c r="E262" i="12"/>
  <c r="D262" i="12"/>
  <c r="C262" i="12"/>
  <c r="B262" i="12"/>
  <c r="A262" i="12"/>
  <c r="F261" i="12"/>
  <c r="E261" i="12"/>
  <c r="D261" i="12"/>
  <c r="C261" i="12"/>
  <c r="B261" i="12"/>
  <c r="A261" i="12"/>
  <c r="F260" i="12"/>
  <c r="E260" i="12"/>
  <c r="D260" i="12"/>
  <c r="C260" i="12"/>
  <c r="B260" i="12"/>
  <c r="A260" i="12"/>
  <c r="F259" i="12"/>
  <c r="E259" i="12"/>
  <c r="D259" i="12"/>
  <c r="C259" i="12"/>
  <c r="B259" i="12"/>
  <c r="A259" i="12"/>
  <c r="F258" i="12"/>
  <c r="E258" i="12"/>
  <c r="D258" i="12"/>
  <c r="C258" i="12"/>
  <c r="B258" i="12"/>
  <c r="A258" i="12"/>
  <c r="F257" i="12"/>
  <c r="E257" i="12"/>
  <c r="D257" i="12"/>
  <c r="C257" i="12"/>
  <c r="B257" i="12"/>
  <c r="A257" i="12"/>
  <c r="F256" i="12"/>
  <c r="E256" i="12"/>
  <c r="D256" i="12"/>
  <c r="C256" i="12"/>
  <c r="B256" i="12"/>
  <c r="A256" i="12"/>
  <c r="F255" i="12"/>
  <c r="E255" i="12"/>
  <c r="D255" i="12"/>
  <c r="C255" i="12"/>
  <c r="B255" i="12"/>
  <c r="A255" i="12"/>
  <c r="F254" i="12"/>
  <c r="E254" i="12"/>
  <c r="D254" i="12"/>
  <c r="C254" i="12"/>
  <c r="B254" i="12"/>
  <c r="A254" i="12"/>
  <c r="F253" i="12"/>
  <c r="E253" i="12"/>
  <c r="D253" i="12"/>
  <c r="C253" i="12"/>
  <c r="B253" i="12"/>
  <c r="A253" i="12"/>
  <c r="F252" i="12"/>
  <c r="E252" i="12"/>
  <c r="D252" i="12"/>
  <c r="C252" i="12"/>
  <c r="B252" i="12"/>
  <c r="A252" i="12"/>
  <c r="F251" i="12"/>
  <c r="E251" i="12"/>
  <c r="D251" i="12"/>
  <c r="C251" i="12"/>
  <c r="B251" i="12"/>
  <c r="A251" i="12"/>
  <c r="F250" i="12"/>
  <c r="E250" i="12"/>
  <c r="D250" i="12"/>
  <c r="C250" i="12"/>
  <c r="B250" i="12"/>
  <c r="A250" i="12"/>
  <c r="F249" i="12"/>
  <c r="E249" i="12"/>
  <c r="D249" i="12"/>
  <c r="C249" i="12"/>
  <c r="B249" i="12"/>
  <c r="A249" i="12"/>
  <c r="F248" i="12"/>
  <c r="E248" i="12"/>
  <c r="D248" i="12"/>
  <c r="C248" i="12"/>
  <c r="B248" i="12"/>
  <c r="A248" i="12"/>
  <c r="F247" i="12"/>
  <c r="E247" i="12"/>
  <c r="D247" i="12"/>
  <c r="C247" i="12"/>
  <c r="B247" i="12"/>
  <c r="A247" i="12"/>
  <c r="F246" i="12"/>
  <c r="E246" i="12"/>
  <c r="D246" i="12"/>
  <c r="C246" i="12"/>
  <c r="B246" i="12"/>
  <c r="A246" i="12"/>
  <c r="F245" i="12"/>
  <c r="E245" i="12"/>
  <c r="D245" i="12"/>
  <c r="C245" i="12"/>
  <c r="B245" i="12"/>
  <c r="A245" i="12"/>
  <c r="F244" i="12"/>
  <c r="E244" i="12"/>
  <c r="D244" i="12"/>
  <c r="C244" i="12"/>
  <c r="B244" i="12"/>
  <c r="A244" i="12"/>
  <c r="F243" i="12"/>
  <c r="E243" i="12"/>
  <c r="D243" i="12"/>
  <c r="C243" i="12"/>
  <c r="B243" i="12"/>
  <c r="A243" i="12"/>
  <c r="F242" i="12"/>
  <c r="E242" i="12"/>
  <c r="D242" i="12"/>
  <c r="C242" i="12"/>
  <c r="B242" i="12"/>
  <c r="A242" i="12"/>
  <c r="F241" i="12"/>
  <c r="E241" i="12"/>
  <c r="D241" i="12"/>
  <c r="C241" i="12"/>
  <c r="B241" i="12"/>
  <c r="A241" i="12"/>
  <c r="F240" i="12"/>
  <c r="E240" i="12"/>
  <c r="D240" i="12"/>
  <c r="C240" i="12"/>
  <c r="B240" i="12"/>
  <c r="A240" i="12"/>
  <c r="F239" i="12"/>
  <c r="E239" i="12"/>
  <c r="D239" i="12"/>
  <c r="C239" i="12"/>
  <c r="B239" i="12"/>
  <c r="A239" i="12"/>
  <c r="F238" i="12"/>
  <c r="E238" i="12"/>
  <c r="D238" i="12"/>
  <c r="C238" i="12"/>
  <c r="B238" i="12"/>
  <c r="A238" i="12"/>
  <c r="F237" i="12"/>
  <c r="E237" i="12"/>
  <c r="D237" i="12"/>
  <c r="C237" i="12"/>
  <c r="B237" i="12"/>
  <c r="A237" i="12"/>
  <c r="F236" i="12"/>
  <c r="E236" i="12"/>
  <c r="D236" i="12"/>
  <c r="C236" i="12"/>
  <c r="B236" i="12"/>
  <c r="A236" i="12"/>
  <c r="F235" i="12"/>
  <c r="E235" i="12"/>
  <c r="D235" i="12"/>
  <c r="C235" i="12"/>
  <c r="B235" i="12"/>
  <c r="A235" i="12"/>
  <c r="F234" i="12"/>
  <c r="E234" i="12"/>
  <c r="D234" i="12"/>
  <c r="C234" i="12"/>
  <c r="B234" i="12"/>
  <c r="A234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F231" i="12"/>
  <c r="E231" i="12"/>
  <c r="D231" i="12"/>
  <c r="C231" i="12"/>
  <c r="B231" i="12"/>
  <c r="A231" i="12"/>
  <c r="F230" i="12"/>
  <c r="E230" i="12"/>
  <c r="D230" i="12"/>
  <c r="C230" i="12"/>
  <c r="B230" i="12"/>
  <c r="A230" i="12"/>
  <c r="F229" i="12"/>
  <c r="E229" i="12"/>
  <c r="D229" i="12"/>
  <c r="C229" i="12"/>
  <c r="B229" i="12"/>
  <c r="A229" i="12"/>
  <c r="F228" i="12"/>
  <c r="E228" i="12"/>
  <c r="D228" i="12"/>
  <c r="C228" i="12"/>
  <c r="B228" i="12"/>
  <c r="A228" i="12"/>
  <c r="F227" i="12"/>
  <c r="E227" i="12"/>
  <c r="D227" i="12"/>
  <c r="C227" i="12"/>
  <c r="B227" i="12"/>
  <c r="A227" i="12"/>
  <c r="F226" i="12"/>
  <c r="E226" i="12"/>
  <c r="D226" i="12"/>
  <c r="C226" i="12"/>
  <c r="B226" i="12"/>
  <c r="A226" i="12"/>
  <c r="F225" i="12"/>
  <c r="E225" i="12"/>
  <c r="D225" i="12"/>
  <c r="C225" i="12"/>
  <c r="B225" i="12"/>
  <c r="A225" i="12"/>
  <c r="F224" i="12"/>
  <c r="E224" i="12"/>
  <c r="D224" i="12"/>
  <c r="C224" i="12"/>
  <c r="B224" i="12"/>
  <c r="A224" i="12"/>
  <c r="F223" i="12"/>
  <c r="E223" i="12"/>
  <c r="D223" i="12"/>
  <c r="C223" i="12"/>
  <c r="B223" i="12"/>
  <c r="A223" i="12"/>
  <c r="F222" i="12"/>
  <c r="E222" i="12"/>
  <c r="D222" i="12"/>
  <c r="C222" i="12"/>
  <c r="B222" i="12"/>
  <c r="A222" i="12"/>
  <c r="F221" i="12"/>
  <c r="E221" i="12"/>
  <c r="D221" i="12"/>
  <c r="C221" i="12"/>
  <c r="B221" i="12"/>
  <c r="A221" i="12"/>
  <c r="F220" i="12"/>
  <c r="E220" i="12"/>
  <c r="D220" i="12"/>
  <c r="C220" i="12"/>
  <c r="B220" i="12"/>
  <c r="A220" i="12"/>
  <c r="F219" i="12"/>
  <c r="E219" i="12"/>
  <c r="D219" i="12"/>
  <c r="C219" i="12"/>
  <c r="B219" i="12"/>
  <c r="A219" i="12"/>
  <c r="F218" i="12"/>
  <c r="E218" i="12"/>
  <c r="D218" i="12"/>
  <c r="C218" i="12"/>
  <c r="B218" i="12"/>
  <c r="A218" i="12"/>
  <c r="F217" i="12"/>
  <c r="E217" i="12"/>
  <c r="D217" i="12"/>
  <c r="C217" i="12"/>
  <c r="B217" i="12"/>
  <c r="A217" i="12"/>
  <c r="F216" i="12"/>
  <c r="E216" i="12"/>
  <c r="D216" i="12"/>
  <c r="C216" i="12"/>
  <c r="B216" i="12"/>
  <c r="A216" i="12"/>
  <c r="F215" i="12"/>
  <c r="E215" i="12"/>
  <c r="D215" i="12"/>
  <c r="C215" i="12"/>
  <c r="B215" i="12"/>
  <c r="A215" i="12"/>
  <c r="F214" i="12"/>
  <c r="E214" i="12"/>
  <c r="D214" i="12"/>
  <c r="C214" i="12"/>
  <c r="B214" i="12"/>
  <c r="A214" i="12"/>
  <c r="F213" i="12"/>
  <c r="E213" i="12"/>
  <c r="D213" i="12"/>
  <c r="C213" i="12"/>
  <c r="B213" i="12"/>
  <c r="A213" i="12"/>
  <c r="F212" i="12"/>
  <c r="E212" i="12"/>
  <c r="D212" i="12"/>
  <c r="C212" i="12"/>
  <c r="B212" i="12"/>
  <c r="A212" i="12"/>
  <c r="F211" i="12"/>
  <c r="E211" i="12"/>
  <c r="D211" i="12"/>
  <c r="C211" i="12"/>
  <c r="B211" i="12"/>
  <c r="A211" i="12"/>
  <c r="F210" i="12"/>
  <c r="E210" i="12"/>
  <c r="D210" i="12"/>
  <c r="C210" i="12"/>
  <c r="B210" i="12"/>
  <c r="A210" i="12"/>
  <c r="F209" i="12"/>
  <c r="E209" i="12"/>
  <c r="D209" i="12"/>
  <c r="C209" i="12"/>
  <c r="B209" i="12"/>
  <c r="A209" i="12"/>
  <c r="F208" i="12"/>
  <c r="E208" i="12"/>
  <c r="D208" i="12"/>
  <c r="C208" i="12"/>
  <c r="B208" i="12"/>
  <c r="A208" i="12"/>
  <c r="F207" i="12"/>
  <c r="E207" i="12"/>
  <c r="D207" i="12"/>
  <c r="C207" i="12"/>
  <c r="B207" i="12"/>
  <c r="A207" i="12"/>
  <c r="F206" i="12"/>
  <c r="E206" i="12"/>
  <c r="D206" i="12"/>
  <c r="C206" i="12"/>
  <c r="B206" i="12"/>
  <c r="A206" i="12"/>
  <c r="F205" i="12"/>
  <c r="E205" i="12"/>
  <c r="D205" i="12"/>
  <c r="C205" i="12"/>
  <c r="B205" i="12"/>
  <c r="A205" i="12"/>
  <c r="F204" i="12"/>
  <c r="E204" i="12"/>
  <c r="D204" i="12"/>
  <c r="C204" i="12"/>
  <c r="B204" i="12"/>
  <c r="A204" i="12"/>
  <c r="F203" i="12"/>
  <c r="E203" i="12"/>
  <c r="D203" i="12"/>
  <c r="C203" i="12"/>
  <c r="B203" i="12"/>
  <c r="A203" i="12"/>
  <c r="F202" i="12"/>
  <c r="E202" i="12"/>
  <c r="D202" i="12"/>
  <c r="C202" i="12"/>
  <c r="B202" i="12"/>
  <c r="A202" i="12"/>
  <c r="F201" i="12"/>
  <c r="E201" i="12"/>
  <c r="D201" i="12"/>
  <c r="C201" i="12"/>
  <c r="B201" i="12"/>
  <c r="A201" i="12"/>
  <c r="F200" i="12"/>
  <c r="E200" i="12"/>
  <c r="D200" i="12"/>
  <c r="C200" i="12"/>
  <c r="B200" i="12"/>
  <c r="A200" i="12"/>
  <c r="F199" i="12"/>
  <c r="E199" i="12"/>
  <c r="D199" i="12"/>
  <c r="C199" i="12"/>
  <c r="B199" i="12"/>
  <c r="A199" i="12"/>
  <c r="F198" i="12"/>
  <c r="E198" i="12"/>
  <c r="D198" i="12"/>
  <c r="C198" i="12"/>
  <c r="B198" i="12"/>
  <c r="A198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F195" i="12"/>
  <c r="E195" i="12"/>
  <c r="D195" i="12"/>
  <c r="C195" i="12"/>
  <c r="B195" i="12"/>
  <c r="A195" i="12"/>
  <c r="F194" i="12"/>
  <c r="E194" i="12"/>
  <c r="D194" i="12"/>
  <c r="C194" i="12"/>
  <c r="B194" i="12"/>
  <c r="A194" i="12"/>
  <c r="F193" i="12"/>
  <c r="E193" i="12"/>
  <c r="D193" i="12"/>
  <c r="C193" i="12"/>
  <c r="B193" i="12"/>
  <c r="A193" i="12"/>
  <c r="F192" i="12"/>
  <c r="E192" i="12"/>
  <c r="D192" i="12"/>
  <c r="C192" i="12"/>
  <c r="B192" i="12"/>
  <c r="A192" i="12"/>
  <c r="F191" i="12"/>
  <c r="E191" i="12"/>
  <c r="D191" i="12"/>
  <c r="C191" i="12"/>
  <c r="B191" i="12"/>
  <c r="A191" i="12"/>
  <c r="F190" i="12"/>
  <c r="E190" i="12"/>
  <c r="D190" i="12"/>
  <c r="C190" i="12"/>
  <c r="B190" i="12"/>
  <c r="A190" i="12"/>
  <c r="F189" i="12"/>
  <c r="E189" i="12"/>
  <c r="D189" i="12"/>
  <c r="C189" i="12"/>
  <c r="B189" i="12"/>
  <c r="A189" i="12"/>
  <c r="F188" i="12"/>
  <c r="E188" i="12"/>
  <c r="D188" i="12"/>
  <c r="C188" i="12"/>
  <c r="B188" i="12"/>
  <c r="A188" i="12"/>
  <c r="F187" i="12"/>
  <c r="E187" i="12"/>
  <c r="D187" i="12"/>
  <c r="C187" i="12"/>
  <c r="B187" i="12"/>
  <c r="A187" i="12"/>
  <c r="F186" i="12"/>
  <c r="E186" i="12"/>
  <c r="D186" i="12"/>
  <c r="C186" i="12"/>
  <c r="B186" i="12"/>
  <c r="A186" i="12"/>
  <c r="F185" i="12"/>
  <c r="E185" i="12"/>
  <c r="D185" i="12"/>
  <c r="C185" i="12"/>
  <c r="B185" i="12"/>
  <c r="A185" i="12"/>
  <c r="F184" i="12"/>
  <c r="E184" i="12"/>
  <c r="D184" i="12"/>
  <c r="C184" i="12"/>
  <c r="B184" i="12"/>
  <c r="A184" i="12"/>
  <c r="F183" i="12"/>
  <c r="E183" i="12"/>
  <c r="D183" i="12"/>
  <c r="C183" i="12"/>
  <c r="B183" i="12"/>
  <c r="A183" i="12"/>
  <c r="F182" i="12"/>
  <c r="E182" i="12"/>
  <c r="D182" i="12"/>
  <c r="C182" i="12"/>
  <c r="B182" i="12"/>
  <c r="A182" i="12"/>
  <c r="F181" i="12"/>
  <c r="E181" i="12"/>
  <c r="D181" i="12"/>
  <c r="C181" i="12"/>
  <c r="B181" i="12"/>
  <c r="A181" i="12"/>
  <c r="F180" i="12"/>
  <c r="E180" i="12"/>
  <c r="D180" i="12"/>
  <c r="C180" i="12"/>
  <c r="B180" i="12"/>
  <c r="A180" i="12"/>
  <c r="F179" i="12"/>
  <c r="E179" i="12"/>
  <c r="D179" i="12"/>
  <c r="C179" i="12"/>
  <c r="B179" i="12"/>
  <c r="A179" i="12"/>
  <c r="F178" i="12"/>
  <c r="E178" i="12"/>
  <c r="D178" i="12"/>
  <c r="C178" i="12"/>
  <c r="B178" i="12"/>
  <c r="A178" i="12"/>
  <c r="F177" i="12"/>
  <c r="E177" i="12"/>
  <c r="D177" i="12"/>
  <c r="C177" i="12"/>
  <c r="B177" i="12"/>
  <c r="A177" i="12"/>
  <c r="F176" i="12"/>
  <c r="E176" i="12"/>
  <c r="D176" i="12"/>
  <c r="C176" i="12"/>
  <c r="B176" i="12"/>
  <c r="A176" i="12"/>
  <c r="F175" i="12"/>
  <c r="E175" i="12"/>
  <c r="D175" i="12"/>
  <c r="C175" i="12"/>
  <c r="B175" i="12"/>
  <c r="A175" i="12"/>
  <c r="F174" i="12"/>
  <c r="E174" i="12"/>
  <c r="D174" i="12"/>
  <c r="C174" i="12"/>
  <c r="B174" i="12"/>
  <c r="A174" i="12"/>
  <c r="F173" i="12"/>
  <c r="E173" i="12"/>
  <c r="D173" i="12"/>
  <c r="C173" i="12"/>
  <c r="B173" i="12"/>
  <c r="A173" i="12"/>
  <c r="F172" i="12"/>
  <c r="E172" i="12"/>
  <c r="D172" i="12"/>
  <c r="C172" i="12"/>
  <c r="B172" i="12"/>
  <c r="A172" i="12"/>
  <c r="F171" i="12"/>
  <c r="E171" i="12"/>
  <c r="D171" i="12"/>
  <c r="C171" i="12"/>
  <c r="B171" i="12"/>
  <c r="A171" i="12"/>
  <c r="F170" i="12"/>
  <c r="E170" i="12"/>
  <c r="D170" i="12"/>
  <c r="C170" i="12"/>
  <c r="B170" i="12"/>
  <c r="A170" i="12"/>
  <c r="F169" i="12"/>
  <c r="E169" i="12"/>
  <c r="D169" i="12"/>
  <c r="C169" i="12"/>
  <c r="B169" i="12"/>
  <c r="A169" i="12"/>
  <c r="F168" i="12"/>
  <c r="E168" i="12"/>
  <c r="D168" i="12"/>
  <c r="C168" i="12"/>
  <c r="B168" i="12"/>
  <c r="A168" i="12"/>
  <c r="F167" i="12"/>
  <c r="E167" i="12"/>
  <c r="D167" i="12"/>
  <c r="C167" i="12"/>
  <c r="B167" i="12"/>
  <c r="A167" i="12"/>
  <c r="F166" i="12"/>
  <c r="E166" i="12"/>
  <c r="D166" i="12"/>
  <c r="C166" i="12"/>
  <c r="B166" i="12"/>
  <c r="A166" i="12"/>
  <c r="F165" i="12"/>
  <c r="E165" i="12"/>
  <c r="D165" i="12"/>
  <c r="C165" i="12"/>
  <c r="B165" i="12"/>
  <c r="A165" i="12"/>
  <c r="F164" i="12"/>
  <c r="E164" i="12"/>
  <c r="D164" i="12"/>
  <c r="C164" i="12"/>
  <c r="B164" i="12"/>
  <c r="A164" i="12"/>
  <c r="F163" i="12"/>
  <c r="E163" i="12"/>
  <c r="D163" i="12"/>
  <c r="C163" i="12"/>
  <c r="B163" i="12"/>
  <c r="A163" i="12"/>
  <c r="F162" i="12"/>
  <c r="E162" i="12"/>
  <c r="D162" i="12"/>
  <c r="C162" i="12"/>
  <c r="B162" i="12"/>
  <c r="A162" i="12"/>
  <c r="F161" i="12"/>
  <c r="E161" i="12"/>
  <c r="D161" i="12"/>
  <c r="C161" i="12"/>
  <c r="B161" i="12"/>
  <c r="A161" i="12"/>
  <c r="F160" i="12"/>
  <c r="E160" i="12"/>
  <c r="D160" i="12"/>
  <c r="C160" i="12"/>
  <c r="B160" i="12"/>
  <c r="A160" i="12"/>
  <c r="F159" i="12"/>
  <c r="E159" i="12"/>
  <c r="D159" i="12"/>
  <c r="C159" i="12"/>
  <c r="B159" i="12"/>
  <c r="A159" i="12"/>
  <c r="F158" i="12"/>
  <c r="E158" i="12"/>
  <c r="D158" i="12"/>
  <c r="C158" i="12"/>
  <c r="B158" i="12"/>
  <c r="A158" i="12"/>
  <c r="F157" i="12"/>
  <c r="E157" i="12"/>
  <c r="D157" i="12"/>
  <c r="C157" i="12"/>
  <c r="B157" i="12"/>
  <c r="A157" i="12"/>
  <c r="F156" i="12"/>
  <c r="E156" i="12"/>
  <c r="D156" i="12"/>
  <c r="C156" i="12"/>
  <c r="B156" i="12"/>
  <c r="A156" i="12"/>
  <c r="F155" i="12"/>
  <c r="E155" i="12"/>
  <c r="D155" i="12"/>
  <c r="C155" i="12"/>
  <c r="B155" i="12"/>
  <c r="A155" i="12"/>
  <c r="F154" i="12"/>
  <c r="E154" i="12"/>
  <c r="D154" i="12"/>
  <c r="C154" i="12"/>
  <c r="B154" i="12"/>
  <c r="A154" i="12"/>
  <c r="F153" i="12"/>
  <c r="E153" i="12"/>
  <c r="D153" i="12"/>
  <c r="C153" i="12"/>
  <c r="B153" i="12"/>
  <c r="A153" i="12"/>
  <c r="F152" i="12"/>
  <c r="E152" i="12"/>
  <c r="D152" i="12"/>
  <c r="C152" i="12"/>
  <c r="B152" i="12"/>
  <c r="A152" i="12"/>
  <c r="F151" i="12"/>
  <c r="E151" i="12"/>
  <c r="D151" i="12"/>
  <c r="C151" i="12"/>
  <c r="B151" i="12"/>
  <c r="A151" i="12"/>
  <c r="F150" i="12"/>
  <c r="E150" i="12"/>
  <c r="D150" i="12"/>
  <c r="C150" i="12"/>
  <c r="B150" i="12"/>
  <c r="A150" i="12"/>
  <c r="F149" i="12"/>
  <c r="E149" i="12"/>
  <c r="D149" i="12"/>
  <c r="C149" i="12"/>
  <c r="B149" i="12"/>
  <c r="A149" i="12"/>
  <c r="F148" i="12"/>
  <c r="E148" i="12"/>
  <c r="D148" i="12"/>
  <c r="C148" i="12"/>
  <c r="B148" i="12"/>
  <c r="A148" i="12"/>
  <c r="F147" i="12"/>
  <c r="E147" i="12"/>
  <c r="D147" i="12"/>
  <c r="C147" i="12"/>
  <c r="B147" i="12"/>
  <c r="A147" i="12"/>
  <c r="F146" i="12"/>
  <c r="E146" i="12"/>
  <c r="D146" i="12"/>
  <c r="C146" i="12"/>
  <c r="B146" i="12"/>
  <c r="A146" i="12"/>
  <c r="F145" i="12"/>
  <c r="E145" i="12"/>
  <c r="D145" i="12"/>
  <c r="C145" i="12"/>
  <c r="B145" i="12"/>
  <c r="A145" i="12"/>
  <c r="F144" i="12"/>
  <c r="E144" i="12"/>
  <c r="D144" i="12"/>
  <c r="C144" i="12"/>
  <c r="B144" i="12"/>
  <c r="A144" i="12"/>
  <c r="F143" i="12"/>
  <c r="E143" i="12"/>
  <c r="D143" i="12"/>
  <c r="C143" i="12"/>
  <c r="B143" i="12"/>
  <c r="A143" i="12"/>
  <c r="F142" i="12"/>
  <c r="E142" i="12"/>
  <c r="D142" i="12"/>
  <c r="C142" i="12"/>
  <c r="B142" i="12"/>
  <c r="A142" i="12"/>
  <c r="F141" i="12"/>
  <c r="E141" i="12"/>
  <c r="D141" i="12"/>
  <c r="C141" i="12"/>
  <c r="B141" i="12"/>
  <c r="A141" i="12"/>
  <c r="F140" i="12"/>
  <c r="E140" i="12"/>
  <c r="D140" i="12"/>
  <c r="C140" i="12"/>
  <c r="B140" i="12"/>
  <c r="A140" i="12"/>
  <c r="F139" i="12"/>
  <c r="E139" i="12"/>
  <c r="D139" i="12"/>
  <c r="C139" i="12"/>
  <c r="B139" i="12"/>
  <c r="A139" i="12"/>
  <c r="F138" i="12"/>
  <c r="E138" i="12"/>
  <c r="D138" i="12"/>
  <c r="C138" i="12"/>
  <c r="B138" i="12"/>
  <c r="A138" i="12"/>
  <c r="F137" i="12"/>
  <c r="E137" i="12"/>
  <c r="D137" i="12"/>
  <c r="C137" i="12"/>
  <c r="B137" i="12"/>
  <c r="A137" i="12"/>
  <c r="F136" i="12"/>
  <c r="E136" i="12"/>
  <c r="D136" i="12"/>
  <c r="C136" i="12"/>
  <c r="B136" i="12"/>
  <c r="A136" i="12"/>
  <c r="F135" i="12"/>
  <c r="E135" i="12"/>
  <c r="D135" i="12"/>
  <c r="C135" i="12"/>
  <c r="B135" i="12"/>
  <c r="A135" i="12"/>
  <c r="F134" i="12"/>
  <c r="E134" i="12"/>
  <c r="D134" i="12"/>
  <c r="C134" i="12"/>
  <c r="B134" i="12"/>
  <c r="A134" i="12"/>
  <c r="F133" i="12"/>
  <c r="E133" i="12"/>
  <c r="D133" i="12"/>
  <c r="C133" i="12"/>
  <c r="B133" i="12"/>
  <c r="A133" i="12"/>
  <c r="F132" i="12"/>
  <c r="E132" i="12"/>
  <c r="D132" i="12"/>
  <c r="C132" i="12"/>
  <c r="B132" i="12"/>
  <c r="A132" i="12"/>
  <c r="F131" i="12"/>
  <c r="E131" i="12"/>
  <c r="D131" i="12"/>
  <c r="C131" i="12"/>
  <c r="B131" i="12"/>
  <c r="A131" i="12"/>
  <c r="F130" i="12"/>
  <c r="E130" i="12"/>
  <c r="D130" i="12"/>
  <c r="C130" i="12"/>
  <c r="B130" i="12"/>
  <c r="A130" i="12"/>
  <c r="F129" i="12"/>
  <c r="E129" i="12"/>
  <c r="D129" i="12"/>
  <c r="C129" i="12"/>
  <c r="B129" i="12"/>
  <c r="A129" i="12"/>
  <c r="F128" i="12"/>
  <c r="E128" i="12"/>
  <c r="D128" i="12"/>
  <c r="C128" i="12"/>
  <c r="B128" i="12"/>
  <c r="A128" i="12"/>
  <c r="F127" i="12"/>
  <c r="E127" i="12"/>
  <c r="D127" i="12"/>
  <c r="C127" i="12"/>
  <c r="B127" i="12"/>
  <c r="A127" i="12"/>
  <c r="F126" i="12"/>
  <c r="E126" i="12"/>
  <c r="D126" i="12"/>
  <c r="C126" i="12"/>
  <c r="B126" i="12"/>
  <c r="A126" i="12"/>
  <c r="F125" i="12"/>
  <c r="E125" i="12"/>
  <c r="D125" i="12"/>
  <c r="C125" i="12"/>
  <c r="B125" i="12"/>
  <c r="A125" i="12"/>
  <c r="F124" i="12"/>
  <c r="E124" i="12"/>
  <c r="D124" i="12"/>
  <c r="C124" i="12"/>
  <c r="B124" i="12"/>
  <c r="A124" i="12"/>
  <c r="F123" i="12"/>
  <c r="E123" i="12"/>
  <c r="D123" i="12"/>
  <c r="C123" i="12"/>
  <c r="B123" i="12"/>
  <c r="A123" i="12"/>
  <c r="F122" i="12"/>
  <c r="E122" i="12"/>
  <c r="D122" i="12"/>
  <c r="C122" i="12"/>
  <c r="B122" i="12"/>
  <c r="A122" i="12"/>
  <c r="F121" i="12"/>
  <c r="E121" i="12"/>
  <c r="D121" i="12"/>
  <c r="C121" i="12"/>
  <c r="B121" i="12"/>
  <c r="A121" i="12"/>
  <c r="F120" i="12"/>
  <c r="E120" i="12"/>
  <c r="D120" i="12"/>
  <c r="C120" i="12"/>
  <c r="B120" i="12"/>
  <c r="A120" i="12"/>
  <c r="F119" i="12"/>
  <c r="E119" i="12"/>
  <c r="D119" i="12"/>
  <c r="C119" i="12"/>
  <c r="B119" i="12"/>
  <c r="A119" i="12"/>
  <c r="F118" i="12"/>
  <c r="E118" i="12"/>
  <c r="D118" i="12"/>
  <c r="C118" i="12"/>
  <c r="B118" i="12"/>
  <c r="A118" i="12"/>
  <c r="F117" i="12"/>
  <c r="E117" i="12"/>
  <c r="D117" i="12"/>
  <c r="C117" i="12"/>
  <c r="B117" i="12"/>
  <c r="A117" i="12"/>
  <c r="F116" i="12"/>
  <c r="E116" i="12"/>
  <c r="D116" i="12"/>
  <c r="C116" i="12"/>
  <c r="B116" i="12"/>
  <c r="A116" i="12"/>
  <c r="F115" i="12"/>
  <c r="E115" i="12"/>
  <c r="D115" i="12"/>
  <c r="C115" i="12"/>
  <c r="B115" i="12"/>
  <c r="A115" i="12"/>
  <c r="F114" i="12"/>
  <c r="E114" i="12"/>
  <c r="D114" i="12"/>
  <c r="C114" i="12"/>
  <c r="B114" i="12"/>
  <c r="A114" i="12"/>
  <c r="F113" i="12"/>
  <c r="E113" i="12"/>
  <c r="D113" i="12"/>
  <c r="C113" i="12"/>
  <c r="B113" i="12"/>
  <c r="A113" i="12"/>
  <c r="F112" i="12"/>
  <c r="E112" i="12"/>
  <c r="D112" i="12"/>
  <c r="C112" i="12"/>
  <c r="B112" i="12"/>
  <c r="A112" i="12"/>
  <c r="F111" i="12"/>
  <c r="E111" i="12"/>
  <c r="D111" i="12"/>
  <c r="C111" i="12"/>
  <c r="B111" i="12"/>
  <c r="A111" i="12"/>
  <c r="F110" i="12"/>
  <c r="E110" i="12"/>
  <c r="D110" i="12"/>
  <c r="C110" i="12"/>
  <c r="B110" i="12"/>
  <c r="A110" i="12"/>
  <c r="F109" i="12"/>
  <c r="E109" i="12"/>
  <c r="D109" i="12"/>
  <c r="C109" i="12"/>
  <c r="B109" i="12"/>
  <c r="A109" i="12"/>
  <c r="F108" i="12"/>
  <c r="E108" i="12"/>
  <c r="D108" i="12"/>
  <c r="C108" i="12"/>
  <c r="B108" i="12"/>
  <c r="A108" i="12"/>
  <c r="F107" i="12"/>
  <c r="E107" i="12"/>
  <c r="D107" i="12"/>
  <c r="C107" i="12"/>
  <c r="B107" i="12"/>
  <c r="A107" i="12"/>
  <c r="F106" i="12"/>
  <c r="E106" i="12"/>
  <c r="D106" i="12"/>
  <c r="C106" i="12"/>
  <c r="B106" i="12"/>
  <c r="A106" i="12"/>
  <c r="F105" i="12"/>
  <c r="E105" i="12"/>
  <c r="D105" i="12"/>
  <c r="C105" i="12"/>
  <c r="B105" i="12"/>
  <c r="A105" i="12"/>
  <c r="F104" i="12"/>
  <c r="E104" i="12"/>
  <c r="D104" i="12"/>
  <c r="C104" i="12"/>
  <c r="B104" i="12"/>
  <c r="A104" i="12"/>
  <c r="F103" i="12"/>
  <c r="E103" i="12"/>
  <c r="D103" i="12"/>
  <c r="C103" i="12"/>
  <c r="B103" i="12"/>
  <c r="A103" i="12"/>
  <c r="F102" i="12"/>
  <c r="E102" i="12"/>
  <c r="D102" i="12"/>
  <c r="C102" i="12"/>
  <c r="B102" i="12"/>
  <c r="A102" i="12"/>
  <c r="F101" i="12"/>
  <c r="E101" i="12"/>
  <c r="D101" i="12"/>
  <c r="C101" i="12"/>
  <c r="B101" i="12"/>
  <c r="A101" i="12"/>
  <c r="F100" i="12"/>
  <c r="E100" i="12"/>
  <c r="D100" i="12"/>
  <c r="C100" i="12"/>
  <c r="B100" i="12"/>
  <c r="A100" i="12"/>
  <c r="F99" i="12"/>
  <c r="E99" i="12"/>
  <c r="D99" i="12"/>
  <c r="C99" i="12"/>
  <c r="B99" i="12"/>
  <c r="A99" i="12"/>
  <c r="F98" i="12"/>
  <c r="E98" i="12"/>
  <c r="D98" i="12"/>
  <c r="C98" i="12"/>
  <c r="B98" i="12"/>
  <c r="A98" i="12"/>
  <c r="A97" i="12"/>
  <c r="B97" i="12"/>
  <c r="C97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3" i="12"/>
  <c r="V4" i="12"/>
  <c r="V5" i="12"/>
  <c r="V6" i="12"/>
  <c r="V7" i="12"/>
  <c r="V8" i="12"/>
  <c r="V9" i="12"/>
  <c r="S90" i="12"/>
  <c r="T378" i="12" s="1"/>
  <c r="T371" i="12"/>
  <c r="T84" i="12"/>
  <c r="T373" i="12"/>
  <c r="T278" i="12"/>
  <c r="T87" i="12"/>
  <c r="T377" i="12"/>
  <c r="T82" i="12"/>
  <c r="S75" i="12"/>
  <c r="T363" i="12" s="1"/>
  <c r="S76" i="12"/>
  <c r="T364" i="12" s="1"/>
  <c r="S77" i="12"/>
  <c r="T77" i="12" s="1"/>
  <c r="S78" i="12"/>
  <c r="T78" i="12" s="1"/>
  <c r="S79" i="12"/>
  <c r="T79" i="12" s="1"/>
  <c r="S80" i="12"/>
  <c r="T368" i="12" s="1"/>
  <c r="S81" i="12"/>
  <c r="T81" i="12" s="1"/>
  <c r="S74" i="12"/>
  <c r="T74" i="12" s="1"/>
  <c r="S73" i="12"/>
  <c r="T73" i="12" s="1"/>
  <c r="S67" i="12"/>
  <c r="T67" i="12" s="1"/>
  <c r="S68" i="12"/>
  <c r="T356" i="12" s="1"/>
  <c r="S69" i="12"/>
  <c r="T69" i="12" s="1"/>
  <c r="S70" i="12"/>
  <c r="T70" i="12" s="1"/>
  <c r="S71" i="12"/>
  <c r="T71" i="12" s="1"/>
  <c r="S72" i="12"/>
  <c r="T72" i="12" s="1"/>
  <c r="S66" i="12"/>
  <c r="T66" i="12" s="1"/>
  <c r="S59" i="12"/>
  <c r="T59" i="12" s="1"/>
  <c r="S60" i="12"/>
  <c r="T348" i="12" s="1"/>
  <c r="S61" i="12"/>
  <c r="T61" i="12" s="1"/>
  <c r="S62" i="12"/>
  <c r="T62" i="12" s="1"/>
  <c r="S63" i="12"/>
  <c r="T63" i="12" s="1"/>
  <c r="S64" i="12"/>
  <c r="T352" i="12" s="1"/>
  <c r="S65" i="12"/>
  <c r="T353" i="12" s="1"/>
  <c r="S58" i="12"/>
  <c r="T58" i="12" s="1"/>
  <c r="S51" i="12"/>
  <c r="T51" i="12" s="1"/>
  <c r="S52" i="12"/>
  <c r="T340" i="12" s="1"/>
  <c r="S53" i="12"/>
  <c r="T53" i="12" s="1"/>
  <c r="S54" i="12"/>
  <c r="T54" i="12" s="1"/>
  <c r="S55" i="12"/>
  <c r="T343" i="12" s="1"/>
  <c r="S56" i="12"/>
  <c r="T56" i="12" s="1"/>
  <c r="S57" i="12"/>
  <c r="T57" i="12" s="1"/>
  <c r="S50" i="12"/>
  <c r="T50" i="12" s="1"/>
  <c r="S91" i="12"/>
  <c r="T379" i="12" s="1"/>
  <c r="S92" i="12"/>
  <c r="T380" i="12" s="1"/>
  <c r="S93" i="12"/>
  <c r="T381" i="12" s="1"/>
  <c r="S94" i="12"/>
  <c r="S95" i="12"/>
  <c r="T287" i="12" s="1"/>
  <c r="S96" i="12"/>
  <c r="T384" i="12" s="1"/>
  <c r="S97" i="12"/>
  <c r="T289" i="12" s="1"/>
  <c r="T83" i="12"/>
  <c r="S49" i="12"/>
  <c r="T49" i="12" s="1"/>
  <c r="S43" i="12"/>
  <c r="T43" i="12" s="1"/>
  <c r="S44" i="12"/>
  <c r="T44" i="12" s="1"/>
  <c r="S45" i="12"/>
  <c r="T45" i="12" s="1"/>
  <c r="S46" i="12"/>
  <c r="T46" i="12" s="1"/>
  <c r="S47" i="12"/>
  <c r="T47" i="12" s="1"/>
  <c r="S48" i="12"/>
  <c r="T48" i="12" s="1"/>
  <c r="S42" i="12"/>
  <c r="T330" i="12" s="1"/>
  <c r="S35" i="12"/>
  <c r="T323" i="12" s="1"/>
  <c r="S36" i="12"/>
  <c r="T36" i="12" s="1"/>
  <c r="S37" i="12"/>
  <c r="T37" i="12" s="1"/>
  <c r="S38" i="12"/>
  <c r="T326" i="12" s="1"/>
  <c r="S39" i="12"/>
  <c r="T327" i="12" s="1"/>
  <c r="S40" i="12"/>
  <c r="T40" i="12" s="1"/>
  <c r="S41" i="12"/>
  <c r="T41" i="12" s="1"/>
  <c r="S34" i="12"/>
  <c r="T322" i="12" s="1"/>
  <c r="S27" i="12"/>
  <c r="T315" i="12" s="1"/>
  <c r="S28" i="12"/>
  <c r="T28" i="12" s="1"/>
  <c r="S29" i="12"/>
  <c r="T29" i="12" s="1"/>
  <c r="S30" i="12"/>
  <c r="T318" i="12" s="1"/>
  <c r="S31" i="12"/>
  <c r="T319" i="12" s="1"/>
  <c r="S32" i="12"/>
  <c r="T32" i="12" s="1"/>
  <c r="S33" i="12"/>
  <c r="T33" i="12" s="1"/>
  <c r="S26" i="12"/>
  <c r="T314" i="12" s="1"/>
  <c r="S19" i="12"/>
  <c r="T19" i="12" s="1"/>
  <c r="S20" i="12"/>
  <c r="T20" i="12" s="1"/>
  <c r="S21" i="12"/>
  <c r="T21" i="12" s="1"/>
  <c r="S22" i="12"/>
  <c r="T22" i="12" s="1"/>
  <c r="S23" i="12"/>
  <c r="T23" i="12" s="1"/>
  <c r="S24" i="12"/>
  <c r="T24" i="12" s="1"/>
  <c r="S25" i="12"/>
  <c r="T25" i="12" s="1"/>
  <c r="S18" i="12"/>
  <c r="T18" i="12" s="1"/>
  <c r="S17" i="12"/>
  <c r="T305" i="12" s="1"/>
  <c r="S11" i="12"/>
  <c r="T11" i="12" s="1"/>
  <c r="S12" i="12"/>
  <c r="T12" i="12" s="1"/>
  <c r="S13" i="12"/>
  <c r="T13" i="12" s="1"/>
  <c r="S14" i="12"/>
  <c r="T302" i="12" s="1"/>
  <c r="S15" i="12"/>
  <c r="T15" i="12" s="1"/>
  <c r="S16" i="12"/>
  <c r="T16" i="12" s="1"/>
  <c r="S10" i="12"/>
  <c r="T10" i="12" s="1"/>
  <c r="S2" i="12"/>
  <c r="G91" i="12"/>
  <c r="G92" i="12"/>
  <c r="G93" i="12"/>
  <c r="G94" i="12"/>
  <c r="G95" i="12"/>
  <c r="G96" i="12"/>
  <c r="G97" i="12"/>
  <c r="G90" i="12"/>
  <c r="G83" i="12"/>
  <c r="G84" i="12"/>
  <c r="G85" i="12"/>
  <c r="G86" i="12"/>
  <c r="G87" i="12"/>
  <c r="G88" i="12"/>
  <c r="G89" i="12"/>
  <c r="G82" i="12"/>
  <c r="G75" i="12"/>
  <c r="G76" i="12"/>
  <c r="G77" i="12"/>
  <c r="G78" i="12"/>
  <c r="G79" i="12"/>
  <c r="G80" i="12"/>
  <c r="G81" i="12"/>
  <c r="G74" i="12"/>
  <c r="G67" i="12"/>
  <c r="G68" i="12"/>
  <c r="G69" i="12"/>
  <c r="G70" i="12"/>
  <c r="G71" i="12"/>
  <c r="G72" i="12"/>
  <c r="G73" i="12"/>
  <c r="G66" i="12"/>
  <c r="G59" i="12"/>
  <c r="G60" i="12"/>
  <c r="G61" i="12"/>
  <c r="G62" i="12"/>
  <c r="G63" i="12"/>
  <c r="G64" i="12"/>
  <c r="G65" i="12"/>
  <c r="G58" i="12"/>
  <c r="G51" i="12"/>
  <c r="G52" i="12"/>
  <c r="G53" i="12"/>
  <c r="G54" i="12"/>
  <c r="G55" i="12"/>
  <c r="G56" i="12"/>
  <c r="G57" i="12"/>
  <c r="G50" i="12"/>
  <c r="G43" i="12"/>
  <c r="G44" i="12"/>
  <c r="G45" i="12"/>
  <c r="G46" i="12"/>
  <c r="G47" i="12"/>
  <c r="G48" i="12"/>
  <c r="G49" i="12"/>
  <c r="G42" i="12"/>
  <c r="G35" i="12"/>
  <c r="G36" i="12"/>
  <c r="G37" i="12"/>
  <c r="G38" i="12"/>
  <c r="G39" i="12"/>
  <c r="G40" i="12"/>
  <c r="G41" i="12"/>
  <c r="G34" i="12"/>
  <c r="G27" i="12"/>
  <c r="G28" i="12"/>
  <c r="G29" i="12"/>
  <c r="G30" i="12"/>
  <c r="G31" i="12"/>
  <c r="G32" i="12"/>
  <c r="G33" i="12"/>
  <c r="G26" i="12"/>
  <c r="G19" i="12"/>
  <c r="G20" i="12"/>
  <c r="G21" i="12"/>
  <c r="G22" i="12"/>
  <c r="G23" i="12"/>
  <c r="G24" i="12"/>
  <c r="G25" i="12"/>
  <c r="G18" i="12"/>
  <c r="G11" i="12"/>
  <c r="G12" i="12"/>
  <c r="G13" i="12"/>
  <c r="G14" i="12"/>
  <c r="G15" i="12"/>
  <c r="G16" i="12"/>
  <c r="G17" i="12"/>
  <c r="G10" i="12"/>
  <c r="G2" i="12"/>
  <c r="G3" i="12"/>
  <c r="G4" i="12"/>
  <c r="G5" i="12"/>
  <c r="G6" i="12"/>
  <c r="G7" i="12"/>
  <c r="G8" i="12"/>
  <c r="G9" i="12"/>
  <c r="F91" i="12"/>
  <c r="F92" i="12"/>
  <c r="F93" i="12"/>
  <c r="F94" i="12"/>
  <c r="F95" i="12"/>
  <c r="F96" i="12"/>
  <c r="F97" i="12"/>
  <c r="F90" i="12"/>
  <c r="F83" i="12"/>
  <c r="F84" i="12"/>
  <c r="F85" i="12"/>
  <c r="F86" i="12"/>
  <c r="F87" i="12"/>
  <c r="F88" i="12"/>
  <c r="F89" i="12"/>
  <c r="F82" i="12"/>
  <c r="F75" i="12"/>
  <c r="F76" i="12"/>
  <c r="F77" i="12"/>
  <c r="F78" i="12"/>
  <c r="F79" i="12"/>
  <c r="F80" i="12"/>
  <c r="F81" i="12"/>
  <c r="F74" i="12"/>
  <c r="F67" i="12"/>
  <c r="F68" i="12"/>
  <c r="F69" i="12"/>
  <c r="F70" i="12"/>
  <c r="F71" i="12"/>
  <c r="F72" i="12"/>
  <c r="F73" i="12"/>
  <c r="F66" i="12"/>
  <c r="F59" i="12"/>
  <c r="F60" i="12"/>
  <c r="F61" i="12"/>
  <c r="F62" i="12"/>
  <c r="F63" i="12"/>
  <c r="F64" i="12"/>
  <c r="F65" i="12"/>
  <c r="F58" i="12"/>
  <c r="F51" i="12"/>
  <c r="F52" i="12"/>
  <c r="F53" i="12"/>
  <c r="F54" i="12"/>
  <c r="F55" i="12"/>
  <c r="F56" i="12"/>
  <c r="F57" i="12"/>
  <c r="F50" i="12"/>
  <c r="F43" i="12"/>
  <c r="F44" i="12"/>
  <c r="F45" i="12"/>
  <c r="F46" i="12"/>
  <c r="F47" i="12"/>
  <c r="F48" i="12"/>
  <c r="F49" i="12"/>
  <c r="F42" i="12"/>
  <c r="F35" i="12"/>
  <c r="F36" i="12"/>
  <c r="F37" i="12"/>
  <c r="F38" i="12"/>
  <c r="F39" i="12"/>
  <c r="F40" i="12"/>
  <c r="F41" i="12"/>
  <c r="F34" i="12"/>
  <c r="F27" i="12"/>
  <c r="F28" i="12"/>
  <c r="F29" i="12"/>
  <c r="F30" i="12"/>
  <c r="F31" i="12"/>
  <c r="F32" i="12"/>
  <c r="F33" i="12"/>
  <c r="F26" i="12"/>
  <c r="F25" i="12"/>
  <c r="F19" i="12"/>
  <c r="F20" i="12"/>
  <c r="F21" i="12"/>
  <c r="F22" i="12"/>
  <c r="F23" i="12"/>
  <c r="F24" i="12"/>
  <c r="F18" i="12"/>
  <c r="F11" i="12"/>
  <c r="F12" i="12"/>
  <c r="F13" i="12"/>
  <c r="F14" i="12"/>
  <c r="F15" i="12"/>
  <c r="F16" i="12"/>
  <c r="F17" i="12"/>
  <c r="F10" i="12"/>
  <c r="F2" i="12"/>
  <c r="F3" i="12"/>
  <c r="F4" i="12"/>
  <c r="F5" i="12"/>
  <c r="F6" i="12"/>
  <c r="F7" i="12"/>
  <c r="F8" i="12"/>
  <c r="F9" i="12"/>
  <c r="E91" i="12"/>
  <c r="E92" i="12"/>
  <c r="E93" i="12"/>
  <c r="E94" i="12"/>
  <c r="E95" i="12"/>
  <c r="E96" i="12"/>
  <c r="E97" i="12"/>
  <c r="E90" i="12"/>
  <c r="E83" i="12"/>
  <c r="E84" i="12"/>
  <c r="E85" i="12"/>
  <c r="E86" i="12"/>
  <c r="E87" i="12"/>
  <c r="E88" i="12"/>
  <c r="E89" i="12"/>
  <c r="E82" i="12"/>
  <c r="E75" i="12"/>
  <c r="E76" i="12"/>
  <c r="E77" i="12"/>
  <c r="E78" i="12"/>
  <c r="E79" i="12"/>
  <c r="E80" i="12"/>
  <c r="E81" i="12"/>
  <c r="E74" i="12"/>
  <c r="E67" i="12"/>
  <c r="E68" i="12"/>
  <c r="E69" i="12"/>
  <c r="E70" i="12"/>
  <c r="E71" i="12"/>
  <c r="E72" i="12"/>
  <c r="E73" i="12"/>
  <c r="E66" i="12"/>
  <c r="E59" i="12"/>
  <c r="E60" i="12"/>
  <c r="E61" i="12"/>
  <c r="E62" i="12"/>
  <c r="E63" i="12"/>
  <c r="E64" i="12"/>
  <c r="E65" i="12"/>
  <c r="E58" i="12"/>
  <c r="E57" i="12"/>
  <c r="E51" i="12"/>
  <c r="E52" i="12"/>
  <c r="E53" i="12"/>
  <c r="E54" i="12"/>
  <c r="E55" i="12"/>
  <c r="E56" i="12"/>
  <c r="E50" i="12"/>
  <c r="E43" i="12"/>
  <c r="E44" i="12"/>
  <c r="E45" i="12"/>
  <c r="E46" i="12"/>
  <c r="E47" i="12"/>
  <c r="E48" i="12"/>
  <c r="E49" i="12"/>
  <c r="E42" i="12"/>
  <c r="E35" i="12"/>
  <c r="E36" i="12"/>
  <c r="E37" i="12"/>
  <c r="E38" i="12"/>
  <c r="E39" i="12"/>
  <c r="E40" i="12"/>
  <c r="E41" i="12"/>
  <c r="E34" i="12"/>
  <c r="E27" i="12"/>
  <c r="E28" i="12"/>
  <c r="E29" i="12"/>
  <c r="E30" i="12"/>
  <c r="E31" i="12"/>
  <c r="E32" i="12"/>
  <c r="E33" i="12"/>
  <c r="E26" i="12"/>
  <c r="E19" i="12"/>
  <c r="E20" i="12"/>
  <c r="E21" i="12"/>
  <c r="E22" i="12"/>
  <c r="E23" i="12"/>
  <c r="E24" i="12"/>
  <c r="E25" i="12"/>
  <c r="E18" i="12"/>
  <c r="E11" i="12"/>
  <c r="E12" i="12"/>
  <c r="E13" i="12"/>
  <c r="E14" i="12"/>
  <c r="E15" i="12"/>
  <c r="E16" i="12"/>
  <c r="E17" i="12"/>
  <c r="E10" i="12"/>
  <c r="E2" i="12"/>
  <c r="E3" i="12"/>
  <c r="E4" i="12"/>
  <c r="E5" i="12"/>
  <c r="E6" i="12"/>
  <c r="E7" i="12"/>
  <c r="E8" i="12"/>
  <c r="E9" i="12"/>
  <c r="D91" i="12"/>
  <c r="D92" i="12"/>
  <c r="D93" i="12"/>
  <c r="D94" i="12"/>
  <c r="D95" i="12"/>
  <c r="D96" i="12"/>
  <c r="D97" i="12"/>
  <c r="D90" i="12"/>
  <c r="D83" i="12"/>
  <c r="D84" i="12"/>
  <c r="D85" i="12"/>
  <c r="D86" i="12"/>
  <c r="D87" i="12"/>
  <c r="D88" i="12"/>
  <c r="D89" i="12"/>
  <c r="D82" i="12"/>
  <c r="D75" i="12"/>
  <c r="D76" i="12"/>
  <c r="D77" i="12"/>
  <c r="D78" i="12"/>
  <c r="D79" i="12"/>
  <c r="D80" i="12"/>
  <c r="D81" i="12"/>
  <c r="D74" i="12"/>
  <c r="D67" i="12"/>
  <c r="D68" i="12"/>
  <c r="D69" i="12"/>
  <c r="D70" i="12"/>
  <c r="D71" i="12"/>
  <c r="D72" i="12"/>
  <c r="D73" i="12"/>
  <c r="D66" i="12"/>
  <c r="D59" i="12"/>
  <c r="D60" i="12"/>
  <c r="D61" i="12"/>
  <c r="D62" i="12"/>
  <c r="D63" i="12"/>
  <c r="D64" i="12"/>
  <c r="D65" i="12"/>
  <c r="D58" i="12"/>
  <c r="D51" i="12"/>
  <c r="D52" i="12"/>
  <c r="I52" i="12" s="1"/>
  <c r="D53" i="12"/>
  <c r="D54" i="12"/>
  <c r="D55" i="12"/>
  <c r="D56" i="12"/>
  <c r="D57" i="12"/>
  <c r="D50" i="12"/>
  <c r="D43" i="12"/>
  <c r="D44" i="12"/>
  <c r="D45" i="12"/>
  <c r="D46" i="12"/>
  <c r="D47" i="12"/>
  <c r="D48" i="12"/>
  <c r="D49" i="12"/>
  <c r="D42" i="12"/>
  <c r="D35" i="12"/>
  <c r="D36" i="12"/>
  <c r="I36" i="12" s="1"/>
  <c r="D37" i="12"/>
  <c r="D38" i="12"/>
  <c r="D39" i="12"/>
  <c r="D40" i="12"/>
  <c r="D41" i="12"/>
  <c r="D34" i="12"/>
  <c r="D27" i="12"/>
  <c r="D28" i="12"/>
  <c r="D29" i="12"/>
  <c r="D30" i="12"/>
  <c r="D31" i="12"/>
  <c r="D32" i="12"/>
  <c r="D33" i="12"/>
  <c r="D26" i="12"/>
  <c r="D19" i="12"/>
  <c r="D20" i="12"/>
  <c r="D21" i="12"/>
  <c r="D22" i="12"/>
  <c r="D23" i="12"/>
  <c r="D24" i="12"/>
  <c r="D25" i="12"/>
  <c r="D18" i="12"/>
  <c r="D11" i="12"/>
  <c r="D12" i="12"/>
  <c r="D13" i="12"/>
  <c r="D14" i="12"/>
  <c r="D15" i="12"/>
  <c r="D16" i="12"/>
  <c r="D17" i="12"/>
  <c r="D10" i="12"/>
  <c r="D2" i="12"/>
  <c r="D3" i="12"/>
  <c r="D4" i="12"/>
  <c r="D5" i="12"/>
  <c r="D6" i="12"/>
  <c r="D7" i="12"/>
  <c r="D8" i="12"/>
  <c r="D9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S3" i="12"/>
  <c r="S4" i="12"/>
  <c r="S5" i="12"/>
  <c r="S6" i="12"/>
  <c r="S7" i="12"/>
  <c r="S8" i="12"/>
  <c r="T8" i="12" s="1"/>
  <c r="S9" i="12"/>
  <c r="T9" i="12" s="1"/>
  <c r="V2" i="12"/>
  <c r="L60" i="7"/>
  <c r="I63" i="7" s="1"/>
  <c r="I56" i="7"/>
  <c r="L53" i="7"/>
  <c r="F52" i="7"/>
  <c r="D54" i="7" s="1"/>
  <c r="E48" i="7"/>
  <c r="F48" i="7" s="1"/>
  <c r="L46" i="7"/>
  <c r="I49" i="7" s="1"/>
  <c r="T80" i="12" l="1"/>
  <c r="T92" i="12"/>
  <c r="T39" i="12"/>
  <c r="T52" i="12"/>
  <c r="T7" i="12"/>
  <c r="T103" i="12"/>
  <c r="T55" i="12"/>
  <c r="T5" i="12"/>
  <c r="T101" i="12"/>
  <c r="T4" i="12"/>
  <c r="T100" i="12"/>
  <c r="T2" i="12"/>
  <c r="T98" i="12"/>
  <c r="T3" i="12"/>
  <c r="T99" i="12"/>
  <c r="T6" i="12"/>
  <c r="T102" i="12"/>
  <c r="T34" i="12"/>
  <c r="T90" i="12"/>
  <c r="T91" i="12"/>
  <c r="T75" i="12"/>
  <c r="T27" i="12"/>
  <c r="T64" i="12"/>
  <c r="T85" i="12"/>
  <c r="T42" i="12"/>
  <c r="T26" i="12"/>
  <c r="T68" i="12"/>
  <c r="T35" i="12"/>
  <c r="T17" i="12"/>
  <c r="T93" i="12"/>
  <c r="T31" i="12"/>
  <c r="T14" i="12"/>
  <c r="H5" i="12"/>
  <c r="H293" i="12"/>
  <c r="I293" i="12"/>
  <c r="I197" i="12"/>
  <c r="I101" i="12"/>
  <c r="H197" i="12"/>
  <c r="H101" i="12"/>
  <c r="I10" i="12"/>
  <c r="I298" i="12"/>
  <c r="I202" i="12"/>
  <c r="I106" i="12"/>
  <c r="H298" i="12"/>
  <c r="H202" i="12"/>
  <c r="H106" i="12"/>
  <c r="I18" i="12"/>
  <c r="I306" i="12"/>
  <c r="I210" i="12"/>
  <c r="I114" i="12"/>
  <c r="H306" i="12"/>
  <c r="H210" i="12"/>
  <c r="H114" i="12"/>
  <c r="I30" i="12"/>
  <c r="H318" i="12"/>
  <c r="I318" i="12"/>
  <c r="I222" i="12"/>
  <c r="I126" i="12"/>
  <c r="H222" i="12"/>
  <c r="H126" i="12"/>
  <c r="I38" i="12"/>
  <c r="I326" i="12"/>
  <c r="I230" i="12"/>
  <c r="I134" i="12"/>
  <c r="H326" i="12"/>
  <c r="H230" i="12"/>
  <c r="H134" i="12"/>
  <c r="I46" i="12"/>
  <c r="I334" i="12"/>
  <c r="I238" i="12"/>
  <c r="I142" i="12"/>
  <c r="H334" i="12"/>
  <c r="H238" i="12"/>
  <c r="H142" i="12"/>
  <c r="I54" i="12"/>
  <c r="I342" i="12"/>
  <c r="I246" i="12"/>
  <c r="I150" i="12"/>
  <c r="H342" i="12"/>
  <c r="H246" i="12"/>
  <c r="H150" i="12"/>
  <c r="I62" i="12"/>
  <c r="H254" i="12"/>
  <c r="I350" i="12"/>
  <c r="I254" i="12"/>
  <c r="I158" i="12"/>
  <c r="H350" i="12"/>
  <c r="H158" i="12"/>
  <c r="I70" i="12"/>
  <c r="I358" i="12"/>
  <c r="I262" i="12"/>
  <c r="I166" i="12"/>
  <c r="H358" i="12"/>
  <c r="H262" i="12"/>
  <c r="H166" i="12"/>
  <c r="I78" i="12"/>
  <c r="I366" i="12"/>
  <c r="I270" i="12"/>
  <c r="I174" i="12"/>
  <c r="H366" i="12"/>
  <c r="H270" i="12"/>
  <c r="H174" i="12"/>
  <c r="I86" i="12"/>
  <c r="I374" i="12"/>
  <c r="I278" i="12"/>
  <c r="I182" i="12"/>
  <c r="H374" i="12"/>
  <c r="H278" i="12"/>
  <c r="H182" i="12"/>
  <c r="I94" i="12"/>
  <c r="I382" i="12"/>
  <c r="H286" i="12"/>
  <c r="I286" i="12"/>
  <c r="I190" i="12"/>
  <c r="H382" i="12"/>
  <c r="H190" i="12"/>
  <c r="T65" i="12"/>
  <c r="T105" i="12"/>
  <c r="T107" i="12"/>
  <c r="T109" i="12"/>
  <c r="T111" i="12"/>
  <c r="T113" i="12"/>
  <c r="T115" i="12"/>
  <c r="T117" i="12"/>
  <c r="T119" i="12"/>
  <c r="T121" i="12"/>
  <c r="T123" i="12"/>
  <c r="T125" i="12"/>
  <c r="T127" i="12"/>
  <c r="T129" i="12"/>
  <c r="T131" i="12"/>
  <c r="T133" i="12"/>
  <c r="T135" i="12"/>
  <c r="T137" i="12"/>
  <c r="T139" i="12"/>
  <c r="T141" i="12"/>
  <c r="T143" i="12"/>
  <c r="T145" i="12"/>
  <c r="T147" i="12"/>
  <c r="T149" i="12"/>
  <c r="T151" i="12"/>
  <c r="T153" i="12"/>
  <c r="T155" i="12"/>
  <c r="T157" i="12"/>
  <c r="T159" i="12"/>
  <c r="T161" i="12"/>
  <c r="T163" i="12"/>
  <c r="T165" i="12"/>
  <c r="T167" i="12"/>
  <c r="T169" i="12"/>
  <c r="T171" i="12"/>
  <c r="T173" i="12"/>
  <c r="T175" i="12"/>
  <c r="T177" i="12"/>
  <c r="T179" i="12"/>
  <c r="T181" i="12"/>
  <c r="T183" i="12"/>
  <c r="T185" i="12"/>
  <c r="T187" i="12"/>
  <c r="T189" i="12"/>
  <c r="T191" i="12"/>
  <c r="T193" i="12"/>
  <c r="T195" i="12"/>
  <c r="T197" i="12"/>
  <c r="T199" i="12"/>
  <c r="T201" i="12"/>
  <c r="T203" i="12"/>
  <c r="T205" i="12"/>
  <c r="T207" i="12"/>
  <c r="T209" i="12"/>
  <c r="T211" i="12"/>
  <c r="T213" i="12"/>
  <c r="T215" i="12"/>
  <c r="T217" i="12"/>
  <c r="T219" i="12"/>
  <c r="T221" i="12"/>
  <c r="T223" i="12"/>
  <c r="T225" i="12"/>
  <c r="T227" i="12"/>
  <c r="T229" i="12"/>
  <c r="T231" i="12"/>
  <c r="T233" i="12"/>
  <c r="T235" i="12"/>
  <c r="T237" i="12"/>
  <c r="T239" i="12"/>
  <c r="T241" i="12"/>
  <c r="T243" i="12"/>
  <c r="T245" i="12"/>
  <c r="T247" i="12"/>
  <c r="T249" i="12"/>
  <c r="T251" i="12"/>
  <c r="T253" i="12"/>
  <c r="T255" i="12"/>
  <c r="T257" i="12"/>
  <c r="T259" i="12"/>
  <c r="T261" i="12"/>
  <c r="T263" i="12"/>
  <c r="T265" i="12"/>
  <c r="T267" i="12"/>
  <c r="T269" i="12"/>
  <c r="T271" i="12"/>
  <c r="T273" i="12"/>
  <c r="T275" i="12"/>
  <c r="T277" i="12"/>
  <c r="T279" i="12"/>
  <c r="T281" i="12"/>
  <c r="T283" i="12"/>
  <c r="T285" i="12"/>
  <c r="T291" i="12"/>
  <c r="T293" i="12"/>
  <c r="T295" i="12"/>
  <c r="T297" i="12"/>
  <c r="T299" i="12"/>
  <c r="T301" i="12"/>
  <c r="T303" i="12"/>
  <c r="T307" i="12"/>
  <c r="T309" i="12"/>
  <c r="T311" i="12"/>
  <c r="T313" i="12"/>
  <c r="T317" i="12"/>
  <c r="T321" i="12"/>
  <c r="T325" i="12"/>
  <c r="T329" i="12"/>
  <c r="T331" i="12"/>
  <c r="T333" i="12"/>
  <c r="T335" i="12"/>
  <c r="T337" i="12"/>
  <c r="T339" i="12"/>
  <c r="T341" i="12"/>
  <c r="T345" i="12"/>
  <c r="T347" i="12"/>
  <c r="T349" i="12"/>
  <c r="T351" i="12"/>
  <c r="T355" i="12"/>
  <c r="T357" i="12"/>
  <c r="T359" i="12"/>
  <c r="T361" i="12"/>
  <c r="T365" i="12"/>
  <c r="T367" i="12"/>
  <c r="T369" i="12"/>
  <c r="I6" i="12"/>
  <c r="I294" i="12"/>
  <c r="I198" i="12"/>
  <c r="I102" i="12"/>
  <c r="H294" i="12"/>
  <c r="H198" i="12"/>
  <c r="H102" i="12"/>
  <c r="H11" i="12"/>
  <c r="I299" i="12"/>
  <c r="I203" i="12"/>
  <c r="I107" i="12"/>
  <c r="H299" i="12"/>
  <c r="H203" i="12"/>
  <c r="H107" i="12"/>
  <c r="H31" i="12"/>
  <c r="I319" i="12"/>
  <c r="I223" i="12"/>
  <c r="I127" i="12"/>
  <c r="H319" i="12"/>
  <c r="H223" i="12"/>
  <c r="H127" i="12"/>
  <c r="H35" i="12"/>
  <c r="I323" i="12"/>
  <c r="I227" i="12"/>
  <c r="I131" i="12"/>
  <c r="H323" i="12"/>
  <c r="H227" i="12"/>
  <c r="H131" i="12"/>
  <c r="H55" i="12"/>
  <c r="I343" i="12"/>
  <c r="I247" i="12"/>
  <c r="I151" i="12"/>
  <c r="H343" i="12"/>
  <c r="H247" i="12"/>
  <c r="H151" i="12"/>
  <c r="H59" i="12"/>
  <c r="I347" i="12"/>
  <c r="I251" i="12"/>
  <c r="I155" i="12"/>
  <c r="H347" i="12"/>
  <c r="H251" i="12"/>
  <c r="H155" i="12"/>
  <c r="H67" i="12"/>
  <c r="I355" i="12"/>
  <c r="I259" i="12"/>
  <c r="I163" i="12"/>
  <c r="H355" i="12"/>
  <c r="H259" i="12"/>
  <c r="H163" i="12"/>
  <c r="H87" i="12"/>
  <c r="I375" i="12"/>
  <c r="I279" i="12"/>
  <c r="I183" i="12"/>
  <c r="H375" i="12"/>
  <c r="H279" i="12"/>
  <c r="H183" i="12"/>
  <c r="H91" i="12"/>
  <c r="I379" i="12"/>
  <c r="I283" i="12"/>
  <c r="I187" i="12"/>
  <c r="H379" i="12"/>
  <c r="H283" i="12"/>
  <c r="H187" i="12"/>
  <c r="H8" i="12"/>
  <c r="I296" i="12"/>
  <c r="I200" i="12"/>
  <c r="I104" i="12"/>
  <c r="H296" i="12"/>
  <c r="H200" i="12"/>
  <c r="H104" i="12"/>
  <c r="H4" i="12"/>
  <c r="H292" i="12"/>
  <c r="I292" i="12"/>
  <c r="I196" i="12"/>
  <c r="I100" i="12"/>
  <c r="H196" i="12"/>
  <c r="H100" i="12"/>
  <c r="I17" i="12"/>
  <c r="H305" i="12"/>
  <c r="I305" i="12"/>
  <c r="I209" i="12"/>
  <c r="I113" i="12"/>
  <c r="H209" i="12"/>
  <c r="H113" i="12"/>
  <c r="I13" i="12"/>
  <c r="I301" i="12"/>
  <c r="I205" i="12"/>
  <c r="I109" i="12"/>
  <c r="H301" i="12"/>
  <c r="H205" i="12"/>
  <c r="H109" i="12"/>
  <c r="I25" i="12"/>
  <c r="H313" i="12"/>
  <c r="H217" i="12"/>
  <c r="H121" i="12"/>
  <c r="I313" i="12"/>
  <c r="I217" i="12"/>
  <c r="I121" i="12"/>
  <c r="I21" i="12"/>
  <c r="H309" i="12"/>
  <c r="H213" i="12"/>
  <c r="H117" i="12"/>
  <c r="I309" i="12"/>
  <c r="I213" i="12"/>
  <c r="I117" i="12"/>
  <c r="I33" i="12"/>
  <c r="H321" i="12"/>
  <c r="I321" i="12"/>
  <c r="I225" i="12"/>
  <c r="I129" i="12"/>
  <c r="H225" i="12"/>
  <c r="H129" i="12"/>
  <c r="I29" i="12"/>
  <c r="I317" i="12"/>
  <c r="I221" i="12"/>
  <c r="I125" i="12"/>
  <c r="H317" i="12"/>
  <c r="H221" i="12"/>
  <c r="H125" i="12"/>
  <c r="I41" i="12"/>
  <c r="H329" i="12"/>
  <c r="H233" i="12"/>
  <c r="H137" i="12"/>
  <c r="I329" i="12"/>
  <c r="I233" i="12"/>
  <c r="I137" i="12"/>
  <c r="I37" i="12"/>
  <c r="H325" i="12"/>
  <c r="I325" i="12"/>
  <c r="I229" i="12"/>
  <c r="I133" i="12"/>
  <c r="H229" i="12"/>
  <c r="H133" i="12"/>
  <c r="I49" i="12"/>
  <c r="I337" i="12"/>
  <c r="I241" i="12"/>
  <c r="I145" i="12"/>
  <c r="H337" i="12"/>
  <c r="H145" i="12"/>
  <c r="H241" i="12"/>
  <c r="I45" i="12"/>
  <c r="I333" i="12"/>
  <c r="I237" i="12"/>
  <c r="I141" i="12"/>
  <c r="H333" i="12"/>
  <c r="H237" i="12"/>
  <c r="H141" i="12"/>
  <c r="I57" i="12"/>
  <c r="H249" i="12"/>
  <c r="H153" i="12"/>
  <c r="I345" i="12"/>
  <c r="I249" i="12"/>
  <c r="I153" i="12"/>
  <c r="H345" i="12"/>
  <c r="I53" i="12"/>
  <c r="H149" i="12"/>
  <c r="I341" i="12"/>
  <c r="I245" i="12"/>
  <c r="I149" i="12"/>
  <c r="H341" i="12"/>
  <c r="H245" i="12"/>
  <c r="I65" i="12"/>
  <c r="H257" i="12"/>
  <c r="I353" i="12"/>
  <c r="I257" i="12"/>
  <c r="I161" i="12"/>
  <c r="H353" i="12"/>
  <c r="H161" i="12"/>
  <c r="I61" i="12"/>
  <c r="I349" i="12"/>
  <c r="I253" i="12"/>
  <c r="I157" i="12"/>
  <c r="H349" i="12"/>
  <c r="H253" i="12"/>
  <c r="H157" i="12"/>
  <c r="I73" i="12"/>
  <c r="H265" i="12"/>
  <c r="H169" i="12"/>
  <c r="I361" i="12"/>
  <c r="I265" i="12"/>
  <c r="I169" i="12"/>
  <c r="H361" i="12"/>
  <c r="I69" i="12"/>
  <c r="H261" i="12"/>
  <c r="I357" i="12"/>
  <c r="I261" i="12"/>
  <c r="I165" i="12"/>
  <c r="H357" i="12"/>
  <c r="H165" i="12"/>
  <c r="I81" i="12"/>
  <c r="H273" i="12"/>
  <c r="I369" i="12"/>
  <c r="I273" i="12"/>
  <c r="I177" i="12"/>
  <c r="H369" i="12"/>
  <c r="H177" i="12"/>
  <c r="I77" i="12"/>
  <c r="I365" i="12"/>
  <c r="I269" i="12"/>
  <c r="I173" i="12"/>
  <c r="H365" i="12"/>
  <c r="H269" i="12"/>
  <c r="H173" i="12"/>
  <c r="I89" i="12"/>
  <c r="H281" i="12"/>
  <c r="H185" i="12"/>
  <c r="I377" i="12"/>
  <c r="I281" i="12"/>
  <c r="I185" i="12"/>
  <c r="H377" i="12"/>
  <c r="I85" i="12"/>
  <c r="H277" i="12"/>
  <c r="H181" i="12"/>
  <c r="I373" i="12"/>
  <c r="I277" i="12"/>
  <c r="I181" i="12"/>
  <c r="H373" i="12"/>
  <c r="I97" i="12"/>
  <c r="I385" i="12"/>
  <c r="H289" i="12"/>
  <c r="I289" i="12"/>
  <c r="I193" i="12"/>
  <c r="H385" i="12"/>
  <c r="H193" i="12"/>
  <c r="I93" i="12"/>
  <c r="I381" i="12"/>
  <c r="I285" i="12"/>
  <c r="I189" i="12"/>
  <c r="H381" i="12"/>
  <c r="H285" i="12"/>
  <c r="H189" i="12"/>
  <c r="T76" i="12"/>
  <c r="T38" i="12"/>
  <c r="T30" i="12"/>
  <c r="T60" i="12"/>
  <c r="T95" i="12"/>
  <c r="T383" i="12"/>
  <c r="T88" i="12"/>
  <c r="T376" i="12"/>
  <c r="H15" i="12"/>
  <c r="I303" i="12"/>
  <c r="I207" i="12"/>
  <c r="I111" i="12"/>
  <c r="H303" i="12"/>
  <c r="H207" i="12"/>
  <c r="H111" i="12"/>
  <c r="H19" i="12"/>
  <c r="I307" i="12"/>
  <c r="I211" i="12"/>
  <c r="I115" i="12"/>
  <c r="H307" i="12"/>
  <c r="H211" i="12"/>
  <c r="H115" i="12"/>
  <c r="H39" i="12"/>
  <c r="I327" i="12"/>
  <c r="I231" i="12"/>
  <c r="I135" i="12"/>
  <c r="H327" i="12"/>
  <c r="H231" i="12"/>
  <c r="H135" i="12"/>
  <c r="H47" i="12"/>
  <c r="I335" i="12"/>
  <c r="I239" i="12"/>
  <c r="I143" i="12"/>
  <c r="H335" i="12"/>
  <c r="H239" i="12"/>
  <c r="H143" i="12"/>
  <c r="H51" i="12"/>
  <c r="I339" i="12"/>
  <c r="I243" i="12"/>
  <c r="I147" i="12"/>
  <c r="H339" i="12"/>
  <c r="H147" i="12"/>
  <c r="H243" i="12"/>
  <c r="H71" i="12"/>
  <c r="I359" i="12"/>
  <c r="I263" i="12"/>
  <c r="I167" i="12"/>
  <c r="H359" i="12"/>
  <c r="H263" i="12"/>
  <c r="H167" i="12"/>
  <c r="H75" i="12"/>
  <c r="I363" i="12"/>
  <c r="I267" i="12"/>
  <c r="I171" i="12"/>
  <c r="H363" i="12"/>
  <c r="H267" i="12"/>
  <c r="H171" i="12"/>
  <c r="H83" i="12"/>
  <c r="I371" i="12"/>
  <c r="I275" i="12"/>
  <c r="I179" i="12"/>
  <c r="H371" i="12"/>
  <c r="H275" i="12"/>
  <c r="H179" i="12"/>
  <c r="T97" i="12"/>
  <c r="T385" i="12"/>
  <c r="H9" i="12"/>
  <c r="H297" i="12"/>
  <c r="H201" i="12"/>
  <c r="H105" i="12"/>
  <c r="I297" i="12"/>
  <c r="I201" i="12"/>
  <c r="I105" i="12"/>
  <c r="I14" i="12"/>
  <c r="I302" i="12"/>
  <c r="I206" i="12"/>
  <c r="I110" i="12"/>
  <c r="H302" i="12"/>
  <c r="H206" i="12"/>
  <c r="H110" i="12"/>
  <c r="I22" i="12"/>
  <c r="I310" i="12"/>
  <c r="I214" i="12"/>
  <c r="I118" i="12"/>
  <c r="H310" i="12"/>
  <c r="H214" i="12"/>
  <c r="H118" i="12"/>
  <c r="I26" i="12"/>
  <c r="I314" i="12"/>
  <c r="I218" i="12"/>
  <c r="I122" i="12"/>
  <c r="H314" i="12"/>
  <c r="H218" i="12"/>
  <c r="H122" i="12"/>
  <c r="I34" i="12"/>
  <c r="I322" i="12"/>
  <c r="I226" i="12"/>
  <c r="I130" i="12"/>
  <c r="H322" i="12"/>
  <c r="H226" i="12"/>
  <c r="H130" i="12"/>
  <c r="I42" i="12"/>
  <c r="I330" i="12"/>
  <c r="I234" i="12"/>
  <c r="I138" i="12"/>
  <c r="H330" i="12"/>
  <c r="H234" i="12"/>
  <c r="H138" i="12"/>
  <c r="I50" i="12"/>
  <c r="I338" i="12"/>
  <c r="I242" i="12"/>
  <c r="I146" i="12"/>
  <c r="H338" i="12"/>
  <c r="H242" i="12"/>
  <c r="H146" i="12"/>
  <c r="I58" i="12"/>
  <c r="I346" i="12"/>
  <c r="I250" i="12"/>
  <c r="I154" i="12"/>
  <c r="H346" i="12"/>
  <c r="H250" i="12"/>
  <c r="H154" i="12"/>
  <c r="I66" i="12"/>
  <c r="I354" i="12"/>
  <c r="I258" i="12"/>
  <c r="I162" i="12"/>
  <c r="H354" i="12"/>
  <c r="H258" i="12"/>
  <c r="H162" i="12"/>
  <c r="I74" i="12"/>
  <c r="I362" i="12"/>
  <c r="I266" i="12"/>
  <c r="I170" i="12"/>
  <c r="H362" i="12"/>
  <c r="H266" i="12"/>
  <c r="H170" i="12"/>
  <c r="I82" i="12"/>
  <c r="I370" i="12"/>
  <c r="I274" i="12"/>
  <c r="I178" i="12"/>
  <c r="H370" i="12"/>
  <c r="H274" i="12"/>
  <c r="H178" i="12"/>
  <c r="I90" i="12"/>
  <c r="I378" i="12"/>
  <c r="I282" i="12"/>
  <c r="I186" i="12"/>
  <c r="H378" i="12"/>
  <c r="H282" i="12"/>
  <c r="H186" i="12"/>
  <c r="H7" i="12"/>
  <c r="I295" i="12"/>
  <c r="I199" i="12"/>
  <c r="I103" i="12"/>
  <c r="H295" i="12"/>
  <c r="H199" i="12"/>
  <c r="H103" i="12"/>
  <c r="H3" i="12"/>
  <c r="I291" i="12"/>
  <c r="I195" i="12"/>
  <c r="I99" i="12"/>
  <c r="H291" i="12"/>
  <c r="H195" i="12"/>
  <c r="H99" i="12"/>
  <c r="H16" i="12"/>
  <c r="H304" i="12"/>
  <c r="I304" i="12"/>
  <c r="I208" i="12"/>
  <c r="I112" i="12"/>
  <c r="H208" i="12"/>
  <c r="H112" i="12"/>
  <c r="H12" i="12"/>
  <c r="I300" i="12"/>
  <c r="I204" i="12"/>
  <c r="I108" i="12"/>
  <c r="H300" i="12"/>
  <c r="H204" i="12"/>
  <c r="H108" i="12"/>
  <c r="H24" i="12"/>
  <c r="I312" i="12"/>
  <c r="I216" i="12"/>
  <c r="I120" i="12"/>
  <c r="H312" i="12"/>
  <c r="H216" i="12"/>
  <c r="H120" i="12"/>
  <c r="H20" i="12"/>
  <c r="H308" i="12"/>
  <c r="H212" i="12"/>
  <c r="H116" i="12"/>
  <c r="I308" i="12"/>
  <c r="I212" i="12"/>
  <c r="I116" i="12"/>
  <c r="H32" i="12"/>
  <c r="H320" i="12"/>
  <c r="H224" i="12"/>
  <c r="H128" i="12"/>
  <c r="I320" i="12"/>
  <c r="I224" i="12"/>
  <c r="I128" i="12"/>
  <c r="H28" i="12"/>
  <c r="I316" i="12"/>
  <c r="I220" i="12"/>
  <c r="I124" i="12"/>
  <c r="H316" i="12"/>
  <c r="H220" i="12"/>
  <c r="H124" i="12"/>
  <c r="H40" i="12"/>
  <c r="I328" i="12"/>
  <c r="I232" i="12"/>
  <c r="I136" i="12"/>
  <c r="H328" i="12"/>
  <c r="H232" i="12"/>
  <c r="H136" i="12"/>
  <c r="H36" i="12"/>
  <c r="H324" i="12"/>
  <c r="I324" i="12"/>
  <c r="I228" i="12"/>
  <c r="I132" i="12"/>
  <c r="H228" i="12"/>
  <c r="H132" i="12"/>
  <c r="H48" i="12"/>
  <c r="H240" i="12"/>
  <c r="I336" i="12"/>
  <c r="I240" i="12"/>
  <c r="I144" i="12"/>
  <c r="H336" i="12"/>
  <c r="H144" i="12"/>
  <c r="H44" i="12"/>
  <c r="I332" i="12"/>
  <c r="I236" i="12"/>
  <c r="I140" i="12"/>
  <c r="H332" i="12"/>
  <c r="H236" i="12"/>
  <c r="H140" i="12"/>
  <c r="H56" i="12"/>
  <c r="I344" i="12"/>
  <c r="I248" i="12"/>
  <c r="I152" i="12"/>
  <c r="H344" i="12"/>
  <c r="H248" i="12"/>
  <c r="H152" i="12"/>
  <c r="H52" i="12"/>
  <c r="H244" i="12"/>
  <c r="H148" i="12"/>
  <c r="I340" i="12"/>
  <c r="I244" i="12"/>
  <c r="I148" i="12"/>
  <c r="H340" i="12"/>
  <c r="H64" i="12"/>
  <c r="H256" i="12"/>
  <c r="H160" i="12"/>
  <c r="I352" i="12"/>
  <c r="I256" i="12"/>
  <c r="I160" i="12"/>
  <c r="H352" i="12"/>
  <c r="H60" i="12"/>
  <c r="I348" i="12"/>
  <c r="I252" i="12"/>
  <c r="I156" i="12"/>
  <c r="H348" i="12"/>
  <c r="H252" i="12"/>
  <c r="H156" i="12"/>
  <c r="H72" i="12"/>
  <c r="I360" i="12"/>
  <c r="I264" i="12"/>
  <c r="I168" i="12"/>
  <c r="H360" i="12"/>
  <c r="H264" i="12"/>
  <c r="H168" i="12"/>
  <c r="H68" i="12"/>
  <c r="H260" i="12"/>
  <c r="I356" i="12"/>
  <c r="I260" i="12"/>
  <c r="I164" i="12"/>
  <c r="H356" i="12"/>
  <c r="H164" i="12"/>
  <c r="H80" i="12"/>
  <c r="H272" i="12"/>
  <c r="I368" i="12"/>
  <c r="I272" i="12"/>
  <c r="I176" i="12"/>
  <c r="H368" i="12"/>
  <c r="H176" i="12"/>
  <c r="H76" i="12"/>
  <c r="I364" i="12"/>
  <c r="I268" i="12"/>
  <c r="I172" i="12"/>
  <c r="H364" i="12"/>
  <c r="H268" i="12"/>
  <c r="H172" i="12"/>
  <c r="H88" i="12"/>
  <c r="I376" i="12"/>
  <c r="I280" i="12"/>
  <c r="I184" i="12"/>
  <c r="H376" i="12"/>
  <c r="H280" i="12"/>
  <c r="H184" i="12"/>
  <c r="H84" i="12"/>
  <c r="H276" i="12"/>
  <c r="H180" i="12"/>
  <c r="I372" i="12"/>
  <c r="I276" i="12"/>
  <c r="I180" i="12"/>
  <c r="H372" i="12"/>
  <c r="H96" i="12"/>
  <c r="I384" i="12"/>
  <c r="H288" i="12"/>
  <c r="H192" i="12"/>
  <c r="I288" i="12"/>
  <c r="I192" i="12"/>
  <c r="H384" i="12"/>
  <c r="H92" i="12"/>
  <c r="I380" i="12"/>
  <c r="I284" i="12"/>
  <c r="I188" i="12"/>
  <c r="H380" i="12"/>
  <c r="H284" i="12"/>
  <c r="H188" i="12"/>
  <c r="T96" i="12"/>
  <c r="T89" i="12"/>
  <c r="T94" i="12"/>
  <c r="T382" i="12"/>
  <c r="T104" i="12"/>
  <c r="T106" i="12"/>
  <c r="T108" i="12"/>
  <c r="T110" i="12"/>
  <c r="T112" i="12"/>
  <c r="T114" i="12"/>
  <c r="T116" i="12"/>
  <c r="T118" i="12"/>
  <c r="T120" i="12"/>
  <c r="T122" i="12"/>
  <c r="T124" i="12"/>
  <c r="T126" i="12"/>
  <c r="T128" i="12"/>
  <c r="T130" i="12"/>
  <c r="T132" i="12"/>
  <c r="T134" i="12"/>
  <c r="T136" i="12"/>
  <c r="T138" i="12"/>
  <c r="T140" i="12"/>
  <c r="T142" i="12"/>
  <c r="T144" i="12"/>
  <c r="T146" i="12"/>
  <c r="T148" i="12"/>
  <c r="T150" i="12"/>
  <c r="T152" i="12"/>
  <c r="T154" i="12"/>
  <c r="T156" i="12"/>
  <c r="T158" i="12"/>
  <c r="T160" i="12"/>
  <c r="T162" i="12"/>
  <c r="T164" i="12"/>
  <c r="T166" i="12"/>
  <c r="T168" i="12"/>
  <c r="T170" i="12"/>
  <c r="T172" i="12"/>
  <c r="T174" i="12"/>
  <c r="T176" i="12"/>
  <c r="T178" i="12"/>
  <c r="T180" i="12"/>
  <c r="T182" i="12"/>
  <c r="T184" i="12"/>
  <c r="T186" i="12"/>
  <c r="T188" i="12"/>
  <c r="T190" i="12"/>
  <c r="T192" i="12"/>
  <c r="T194" i="12"/>
  <c r="T196" i="12"/>
  <c r="T198" i="12"/>
  <c r="T200" i="12"/>
  <c r="T202" i="12"/>
  <c r="T204" i="12"/>
  <c r="T206" i="12"/>
  <c r="T208" i="12"/>
  <c r="T210" i="12"/>
  <c r="T212" i="12"/>
  <c r="T214" i="12"/>
  <c r="T216" i="12"/>
  <c r="T218" i="12"/>
  <c r="T220" i="12"/>
  <c r="T222" i="12"/>
  <c r="T224" i="12"/>
  <c r="T226" i="12"/>
  <c r="T228" i="12"/>
  <c r="T230" i="12"/>
  <c r="T232" i="12"/>
  <c r="T234" i="12"/>
  <c r="T236" i="12"/>
  <c r="T238" i="12"/>
  <c r="T240" i="12"/>
  <c r="T242" i="12"/>
  <c r="T244" i="12"/>
  <c r="T246" i="12"/>
  <c r="T248" i="12"/>
  <c r="T250" i="12"/>
  <c r="T252" i="12"/>
  <c r="T254" i="12"/>
  <c r="T256" i="12"/>
  <c r="T258" i="12"/>
  <c r="T260" i="12"/>
  <c r="T262" i="12"/>
  <c r="T264" i="12"/>
  <c r="T266" i="12"/>
  <c r="T268" i="12"/>
  <c r="T270" i="12"/>
  <c r="T272" i="12"/>
  <c r="T274" i="12"/>
  <c r="T276" i="12"/>
  <c r="T280" i="12"/>
  <c r="T282" i="12"/>
  <c r="T284" i="12"/>
  <c r="T286" i="12"/>
  <c r="T288" i="12"/>
  <c r="T290" i="12"/>
  <c r="T292" i="12"/>
  <c r="T294" i="12"/>
  <c r="T296" i="12"/>
  <c r="T298" i="12"/>
  <c r="T300" i="12"/>
  <c r="T304" i="12"/>
  <c r="T306" i="12"/>
  <c r="T308" i="12"/>
  <c r="T310" i="12"/>
  <c r="T312" i="12"/>
  <c r="T316" i="12"/>
  <c r="T320" i="12"/>
  <c r="T324" i="12"/>
  <c r="T328" i="12"/>
  <c r="T332" i="12"/>
  <c r="T334" i="12"/>
  <c r="T336" i="12"/>
  <c r="T338" i="12"/>
  <c r="T342" i="12"/>
  <c r="T344" i="12"/>
  <c r="T346" i="12"/>
  <c r="T350" i="12"/>
  <c r="T354" i="12"/>
  <c r="T358" i="12"/>
  <c r="T360" i="12"/>
  <c r="T362" i="12"/>
  <c r="T366" i="12"/>
  <c r="T370" i="12"/>
  <c r="T372" i="12"/>
  <c r="I290" i="12"/>
  <c r="I194" i="12"/>
  <c r="I98" i="12"/>
  <c r="H290" i="12"/>
  <c r="H194" i="12"/>
  <c r="H98" i="12"/>
  <c r="H23" i="12"/>
  <c r="I311" i="12"/>
  <c r="I215" i="12"/>
  <c r="I119" i="12"/>
  <c r="H311" i="12"/>
  <c r="H215" i="12"/>
  <c r="H119" i="12"/>
  <c r="H27" i="12"/>
  <c r="I315" i="12"/>
  <c r="I219" i="12"/>
  <c r="I123" i="12"/>
  <c r="H315" i="12"/>
  <c r="H219" i="12"/>
  <c r="H123" i="12"/>
  <c r="H43" i="12"/>
  <c r="I331" i="12"/>
  <c r="I235" i="12"/>
  <c r="I139" i="12"/>
  <c r="H331" i="12"/>
  <c r="H235" i="12"/>
  <c r="H139" i="12"/>
  <c r="H63" i="12"/>
  <c r="I351" i="12"/>
  <c r="I255" i="12"/>
  <c r="I159" i="12"/>
  <c r="H351" i="12"/>
  <c r="H255" i="12"/>
  <c r="H159" i="12"/>
  <c r="H79" i="12"/>
  <c r="I367" i="12"/>
  <c r="I271" i="12"/>
  <c r="I175" i="12"/>
  <c r="H367" i="12"/>
  <c r="H271" i="12"/>
  <c r="H175" i="12"/>
  <c r="H95" i="12"/>
  <c r="I383" i="12"/>
  <c r="I287" i="12"/>
  <c r="I191" i="12"/>
  <c r="H383" i="12"/>
  <c r="H287" i="12"/>
  <c r="H191" i="12"/>
  <c r="T86" i="12"/>
  <c r="T374" i="12"/>
  <c r="T375" i="12"/>
  <c r="H82" i="12"/>
  <c r="H66" i="12"/>
  <c r="I5" i="12"/>
  <c r="H18" i="12"/>
  <c r="H50" i="12"/>
  <c r="I84" i="12"/>
  <c r="I20" i="12"/>
  <c r="H34" i="12"/>
  <c r="I68" i="12"/>
  <c r="H94" i="12"/>
  <c r="H78" i="12"/>
  <c r="H62" i="12"/>
  <c r="H46" i="12"/>
  <c r="H30" i="12"/>
  <c r="H14" i="12"/>
  <c r="I96" i="12"/>
  <c r="I80" i="12"/>
  <c r="I64" i="12"/>
  <c r="I48" i="12"/>
  <c r="I32" i="12"/>
  <c r="I16" i="12"/>
  <c r="H90" i="12"/>
  <c r="H74" i="12"/>
  <c r="H58" i="12"/>
  <c r="H42" i="12"/>
  <c r="H26" i="12"/>
  <c r="H10" i="12"/>
  <c r="I92" i="12"/>
  <c r="I76" i="12"/>
  <c r="I60" i="12"/>
  <c r="I44" i="12"/>
  <c r="I28" i="12"/>
  <c r="I12" i="12"/>
  <c r="H86" i="12"/>
  <c r="H70" i="12"/>
  <c r="H54" i="12"/>
  <c r="H38" i="12"/>
  <c r="H22" i="12"/>
  <c r="I9" i="12"/>
  <c r="I88" i="12"/>
  <c r="I72" i="12"/>
  <c r="I56" i="12"/>
  <c r="I40" i="12"/>
  <c r="I24" i="12"/>
  <c r="H97" i="12"/>
  <c r="H93" i="12"/>
  <c r="H89" i="12"/>
  <c r="H85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I8" i="12"/>
  <c r="I4" i="12"/>
  <c r="I95" i="12"/>
  <c r="I91" i="12"/>
  <c r="I87" i="12"/>
  <c r="I83" i="12"/>
  <c r="I79" i="12"/>
  <c r="I75" i="12"/>
  <c r="I71" i="12"/>
  <c r="I67" i="12"/>
  <c r="I63" i="12"/>
  <c r="I59" i="12"/>
  <c r="I55" i="12"/>
  <c r="I51" i="12"/>
  <c r="I47" i="12"/>
  <c r="I43" i="12"/>
  <c r="I39" i="12"/>
  <c r="I35" i="12"/>
  <c r="I31" i="12"/>
  <c r="I27" i="12"/>
  <c r="I23" i="12"/>
  <c r="I19" i="12"/>
  <c r="I15" i="12"/>
  <c r="I11" i="12"/>
  <c r="H6" i="12"/>
  <c r="I7" i="12"/>
  <c r="I3" i="12"/>
  <c r="L63" i="7"/>
  <c r="M63" i="7" s="1"/>
  <c r="F57" i="7"/>
  <c r="F56" i="7"/>
  <c r="F58" i="7"/>
  <c r="L56" i="7"/>
  <c r="M56" i="7" s="1"/>
  <c r="L49" i="7"/>
  <c r="M49" i="7" s="1"/>
  <c r="F59" i="7" l="1"/>
  <c r="C2" i="12"/>
  <c r="B2" i="12"/>
  <c r="A2" i="12"/>
  <c r="H2" i="12" l="1"/>
  <c r="I2" i="12"/>
</calcChain>
</file>

<file path=xl/sharedStrings.xml><?xml version="1.0" encoding="utf-8"?>
<sst xmlns="http://schemas.openxmlformats.org/spreadsheetml/2006/main" count="1075" uniqueCount="268">
  <si>
    <t>RTB</t>
  </si>
  <si>
    <t>RESTRICT ASSAY</t>
  </si>
  <si>
    <t>Patient Samples</t>
  </si>
  <si>
    <t>A</t>
  </si>
  <si>
    <t>B</t>
  </si>
  <si>
    <t>C</t>
  </si>
  <si>
    <t>D</t>
  </si>
  <si>
    <t>KEY:</t>
  </si>
  <si>
    <t>Run Date:</t>
  </si>
  <si>
    <t>Run Tech:</t>
  </si>
  <si>
    <t>ID#</t>
  </si>
  <si>
    <t xml:space="preserve">RT: </t>
  </si>
  <si>
    <t>Reverse Trancriptase</t>
  </si>
  <si>
    <t xml:space="preserve">Run Number: </t>
  </si>
  <si>
    <t>HCT</t>
  </si>
  <si>
    <t xml:space="preserve">RTB: </t>
  </si>
  <si>
    <t>Reverse Trancriptase Buffer</t>
  </si>
  <si>
    <t xml:space="preserve">DD#: </t>
  </si>
  <si>
    <t xml:space="preserve">+ vs - RT: </t>
  </si>
  <si>
    <t>PLATE LAYOUT</t>
  </si>
  <si>
    <t>E</t>
  </si>
  <si>
    <t>F</t>
  </si>
  <si>
    <t>G</t>
  </si>
  <si>
    <t>H</t>
  </si>
  <si>
    <t>+RT/-RT</t>
  </si>
  <si>
    <t>DD Wells</t>
  </si>
  <si>
    <t>Well Product</t>
  </si>
  <si>
    <t>Diluent Used</t>
  </si>
  <si>
    <t>None</t>
  </si>
  <si>
    <t>MGW</t>
  </si>
  <si>
    <t>Reagent</t>
  </si>
  <si>
    <t>LOT</t>
  </si>
  <si>
    <t>Expiration</t>
  </si>
  <si>
    <t>RTB Stock</t>
  </si>
  <si>
    <t>TTCA</t>
  </si>
  <si>
    <t>PG</t>
  </si>
  <si>
    <t>Working RTB (w/ DTT)</t>
  </si>
  <si>
    <t>16s</t>
  </si>
  <si>
    <t>1X TE Buffer</t>
  </si>
  <si>
    <t>DTT</t>
  </si>
  <si>
    <t>dNTPs</t>
  </si>
  <si>
    <t>TFV-DP</t>
  </si>
  <si>
    <t>RT</t>
  </si>
  <si>
    <t>WORKING RTB + DTT:</t>
  </si>
  <si>
    <t>RT Calculation</t>
  </si>
  <si>
    <t>Rounded Volume Used for Calculations (25% over)</t>
  </si>
  <si>
    <t xml:space="preserve">Buffer Volume (mL): </t>
  </si>
  <si>
    <t>Manufacturer Stock DTT [ ] (mM)</t>
  </si>
  <si>
    <t>Target DTT [ ] in Working RTB (mM)</t>
  </si>
  <si>
    <t>Master Mix Calculation</t>
  </si>
  <si>
    <t>Rounded Volume Used for Calculations (20% over)</t>
  </si>
  <si>
    <t>NO RT Calculation</t>
  </si>
  <si>
    <t>Total Sample Wells:</t>
  </si>
  <si>
    <t>Working Reagent Concentration (nM)</t>
  </si>
  <si>
    <t>Final Concentration in MM (nM)</t>
  </si>
  <si>
    <t>Working Reagent Volume (µL)</t>
  </si>
  <si>
    <t>PG Calculation</t>
  </si>
  <si>
    <t>Working RTB</t>
  </si>
  <si>
    <t>-</t>
  </si>
  <si>
    <t>PG Conc Needed</t>
  </si>
  <si>
    <t>PG Original Conc</t>
  </si>
  <si>
    <t>Drug Concentrations</t>
  </si>
  <si>
    <t>PTA +RT DD1</t>
  </si>
  <si>
    <t>PTA +RT DD2</t>
  </si>
  <si>
    <t>PTA +RT DD3</t>
  </si>
  <si>
    <t>PTA +RT DD4</t>
  </si>
  <si>
    <t>PTA +RT DD5</t>
  </si>
  <si>
    <t>PTA +RT DD6</t>
  </si>
  <si>
    <t>PTA +RT DD7</t>
  </si>
  <si>
    <t>PTA +RT</t>
  </si>
  <si>
    <t>PTA -RT</t>
  </si>
  <si>
    <t>H2O +RT DD1</t>
  </si>
  <si>
    <t>H2O +RT DD2</t>
  </si>
  <si>
    <t>H2O +RT DD3</t>
  </si>
  <si>
    <t>H2O +RT DD4</t>
  </si>
  <si>
    <t>H2O +RT DD5</t>
  </si>
  <si>
    <t>H2O +RT DD6</t>
  </si>
  <si>
    <t>H2O +RT DD7</t>
  </si>
  <si>
    <t>H2O +RT</t>
  </si>
  <si>
    <t>H2O -RT</t>
  </si>
  <si>
    <t>Date</t>
  </si>
  <si>
    <t>Mean</t>
  </si>
  <si>
    <t>STDEV</t>
  </si>
  <si>
    <t>CV%</t>
  </si>
  <si>
    <t>Manual Gain:</t>
  </si>
  <si>
    <t>TECH</t>
  </si>
  <si>
    <t>Run number</t>
  </si>
  <si>
    <t>Well</t>
  </si>
  <si>
    <t>Dilution</t>
  </si>
  <si>
    <t>Result</t>
  </si>
  <si>
    <t>Blood (Y/N)</t>
  </si>
  <si>
    <t>Patient</t>
  </si>
  <si>
    <t>Gain</t>
  </si>
  <si>
    <t>Gain Type</t>
  </si>
  <si>
    <t>Run Notes</t>
  </si>
  <si>
    <t>Purpose</t>
  </si>
  <si>
    <t xml:space="preserve">This template is for data entry and tracking for the Restrict project. Read through the directions for completing plate and result information carefully BEFORE preparing any specimen runs. </t>
  </si>
  <si>
    <t>Instructions</t>
  </si>
  <si>
    <t>PTA, PTB, PT'x'</t>
  </si>
  <si>
    <t>Identifies if RT added to sample (-RT = MGW added instead)</t>
  </si>
  <si>
    <t>Drug Dilution Series Identifier</t>
  </si>
  <si>
    <t xml:space="preserve">H2O/MGW: </t>
  </si>
  <si>
    <t>Molecular Grade Water</t>
  </si>
  <si>
    <t xml:space="preserve">MM: </t>
  </si>
  <si>
    <t>Guide for Abbreviations</t>
  </si>
  <si>
    <t xml:space="preserve">Patient A, B, etc: </t>
  </si>
  <si>
    <t>Master Mix</t>
  </si>
  <si>
    <t>Labels to Use For Identifying Sample in well</t>
  </si>
  <si>
    <t>PTB +RT DD1</t>
  </si>
  <si>
    <t>PTB +RT DD2</t>
  </si>
  <si>
    <t>PTB +RT DD3</t>
  </si>
  <si>
    <t>PTB +RT DD4</t>
  </si>
  <si>
    <t>PTB +RT DD5</t>
  </si>
  <si>
    <t>PTB +RT DD6</t>
  </si>
  <si>
    <t>PTB +RT DD7</t>
  </si>
  <si>
    <t>PTB +RT</t>
  </si>
  <si>
    <t>PTB -RT</t>
  </si>
  <si>
    <t>For true sample testing</t>
  </si>
  <si>
    <t xml:space="preserve">Notes Run 1: </t>
  </si>
  <si>
    <t xml:space="preserve">Notes Run 2: </t>
  </si>
  <si>
    <t xml:space="preserve">Notes Run 3: </t>
  </si>
  <si>
    <t xml:space="preserve">Notes Run 4: </t>
  </si>
  <si>
    <t>Patient A, B, etc</t>
  </si>
  <si>
    <t>MASTER MIX</t>
  </si>
  <si>
    <t>RESTRICT SAMPLE</t>
  </si>
  <si>
    <t>10µL MM</t>
  </si>
  <si>
    <t>10µL MGW/Sample</t>
  </si>
  <si>
    <t>MGW/None</t>
  </si>
  <si>
    <t>10µL Sample</t>
  </si>
  <si>
    <t>10µL RT/MGW</t>
  </si>
  <si>
    <t>10µL MGW</t>
  </si>
  <si>
    <t>10µL DD#</t>
  </si>
  <si>
    <t>Print Page 1</t>
  </si>
  <si>
    <t>Date:</t>
  </si>
  <si>
    <t>Run #:</t>
  </si>
  <si>
    <t>10µL per well</t>
  </si>
  <si>
    <t>Stock DTT Volume (µL)</t>
  </si>
  <si>
    <t>Stock RTB Volume (µL)</t>
  </si>
  <si>
    <t>[ ] DTT in MM (mM)</t>
  </si>
  <si>
    <t>Volume Needed  (µL)</t>
  </si>
  <si>
    <t>Target RT Concentration</t>
  </si>
  <si>
    <t>RT Concentration for LOT:______________</t>
  </si>
  <si>
    <t>VOLUME RT  (µL)</t>
  </si>
  <si>
    <t>VOLUME RTB  (µL)</t>
  </si>
  <si>
    <t>*Round as needed for precise reagent volumes</t>
  </si>
  <si>
    <t>µL</t>
  </si>
  <si>
    <t>*Round as needed for precise volumes</t>
  </si>
  <si>
    <t>Working Reagent</t>
  </si>
  <si>
    <t xml:space="preserve">Target RT Concentration </t>
  </si>
  <si>
    <t>VOLUME MGW  (µL)</t>
  </si>
  <si>
    <t>40µL per well</t>
  </si>
  <si>
    <t>VOLUME PG  (µL)</t>
  </si>
  <si>
    <t>VOLUME 1xTE  (µL)</t>
  </si>
  <si>
    <t>Print Page 2</t>
  </si>
  <si>
    <t>PLATE 1 RESULTS</t>
  </si>
  <si>
    <t>Total Sample Wells:*</t>
  </si>
  <si>
    <t xml:space="preserve">Total volume MM needed: </t>
  </si>
  <si>
    <t>Total Sample Wells with RT:*</t>
  </si>
  <si>
    <t>Total Sample Wells w/o RT:*</t>
  </si>
  <si>
    <r>
      <t xml:space="preserve">Duplicate this spreadsheet template and "Save AS" with the date of the runs. </t>
    </r>
    <r>
      <rPr>
        <b/>
        <u/>
        <sz val="11"/>
        <color theme="1"/>
        <rFont val="Calibri"/>
        <family val="2"/>
      </rPr>
      <t>DO NOT</t>
    </r>
    <r>
      <rPr>
        <sz val="11"/>
        <color theme="1"/>
        <rFont val="Calibri"/>
        <family val="2"/>
      </rPr>
      <t xml:space="preserve"> save over the blank template
</t>
    </r>
    <r>
      <rPr>
        <b/>
        <u/>
        <sz val="11"/>
        <color theme="1"/>
        <rFont val="Calibri"/>
        <family val="2"/>
      </rPr>
      <t>Data Entry</t>
    </r>
    <r>
      <rPr>
        <sz val="11"/>
        <color theme="1"/>
        <rFont val="Calibri"/>
        <family val="2"/>
      </rPr>
      <t xml:space="preserve">
∙ Information for each run can be entered into the following tabs:
   ∙ Run 1
   ∙ Run 2
   ∙ Run 3
   ∙ Run 4
∙ Please complete the plate map and all fields that are highlighted in yellow in order to find your reagent volumes needed for each run
∙ Cells highlighted in oranged are locked equations. Make sure these values change with values entered.
∙ Enter results according to plate map in the results table (Results table begins at row 51)
∙ </t>
    </r>
    <r>
      <rPr>
        <b/>
        <sz val="11"/>
        <color theme="1"/>
        <rFont val="Calibri"/>
        <family val="2"/>
      </rPr>
      <t>DO NOT</t>
    </r>
    <r>
      <rPr>
        <sz val="11"/>
        <color theme="1"/>
        <rFont val="Calibri"/>
        <family val="2"/>
      </rPr>
      <t xml:space="preserve"> add or delete rows to the worksheet
∙ For all volumes, an adjusted volume needed is calculated to account for waste volume. Sometimes this creates a difficult volume to pipette (too low, not a rounded number, etc.) in these cases the "Total Wells" can be adjusted to allow for more precise volumes.
</t>
    </r>
    <r>
      <rPr>
        <b/>
        <u/>
        <sz val="11"/>
        <color theme="1"/>
        <rFont val="Calibri"/>
        <family val="2"/>
      </rPr>
      <t xml:space="preserve">Data Review </t>
    </r>
    <r>
      <rPr>
        <sz val="11"/>
        <color theme="1"/>
        <rFont val="Calibri"/>
        <family val="2"/>
      </rPr>
      <t xml:space="preserve"> 
∙ All data for tracking and graph generation will be autopopµlated in the 'Combined Data' tab
∙ </t>
    </r>
    <r>
      <rPr>
        <b/>
        <sz val="11"/>
        <color theme="1"/>
        <rFont val="Calibri"/>
        <family val="2"/>
      </rPr>
      <t>DO NOT</t>
    </r>
    <r>
      <rPr>
        <sz val="11"/>
        <color theme="1"/>
        <rFont val="Calibri"/>
        <family val="2"/>
      </rPr>
      <t xml:space="preserve"> alter or attempt to change any data entered in the 'Combined Data' tab; all data is mapped from the Run 1 - Run 4 tabs. Data can be corrected there only.
∙ </t>
    </r>
    <r>
      <rPr>
        <b/>
        <sz val="11"/>
        <color theme="1"/>
        <rFont val="Calibri"/>
        <family val="2"/>
      </rPr>
      <t>DO NOT</t>
    </r>
    <r>
      <rPr>
        <sz val="11"/>
        <color theme="1"/>
        <rFont val="Calibri"/>
        <family val="2"/>
      </rPr>
      <t xml:space="preserve"> move, alter, or adjust any of the plate map locations or other cell formats
</t>
    </r>
    <r>
      <rPr>
        <b/>
        <u/>
        <sz val="11"/>
        <color theme="1"/>
        <rFont val="Calibri"/>
        <family val="2"/>
      </rPr>
      <t>Other Info</t>
    </r>
    <r>
      <rPr>
        <sz val="11"/>
        <color theme="1"/>
        <rFont val="Calibri"/>
        <family val="2"/>
      </rPr>
      <t xml:space="preserve">
For any issues with this template please contact Hannah Koenig (hkoenig@uw.edu)</t>
    </r>
  </si>
  <si>
    <t>PT'X' RESTRICT</t>
  </si>
  <si>
    <t>PTA1, PTA2, etc for multiple runs with same patient</t>
  </si>
  <si>
    <t>Plate group</t>
  </si>
  <si>
    <t>Group 1</t>
  </si>
  <si>
    <t>Group 2</t>
  </si>
  <si>
    <t>Standard Deviation 1</t>
  </si>
  <si>
    <t>CV Percentage 1</t>
  </si>
  <si>
    <t>Mean 2</t>
  </si>
  <si>
    <t>Standard Deviation 2</t>
  </si>
  <si>
    <t>CV Percentage 2</t>
  </si>
  <si>
    <t>Mean 1</t>
  </si>
  <si>
    <t>Used for All Runs</t>
  </si>
  <si>
    <t>RT Made Per Run</t>
  </si>
  <si>
    <t>"NO RT" made for All Runs</t>
  </si>
  <si>
    <t>MM Made Per Run</t>
  </si>
  <si>
    <t>PG Made Per Run</t>
  </si>
  <si>
    <t>Row Group</t>
  </si>
  <si>
    <t>PLATE 2 RESULTS</t>
  </si>
  <si>
    <t>PLATE 3 RESULTS</t>
  </si>
  <si>
    <t>PLATE 4 RESULTS</t>
  </si>
  <si>
    <t>Normalized Values</t>
  </si>
  <si>
    <t>No Drug - Blood +RT</t>
  </si>
  <si>
    <t>Blood -RT</t>
  </si>
  <si>
    <t>Water +RT</t>
  </si>
  <si>
    <t>Water -RT</t>
  </si>
  <si>
    <t>Blood +RT (1.24E-07)</t>
  </si>
  <si>
    <t>Only for 5 Reps</t>
  </si>
  <si>
    <t>PTA1 +RT DD1</t>
  </si>
  <si>
    <t>PTA1 +RT DD2</t>
  </si>
  <si>
    <t>PTA1 +RT DD3</t>
  </si>
  <si>
    <t>PTA1 +RT DD4</t>
  </si>
  <si>
    <t>PTA1 +RT DD5</t>
  </si>
  <si>
    <t>PTA1 +RT DD6</t>
  </si>
  <si>
    <t>PTA1 +RT DD7</t>
  </si>
  <si>
    <t>PTA1 +RT</t>
  </si>
  <si>
    <t>PTA1 -RT</t>
  </si>
  <si>
    <t>PTA1 RST +RT</t>
  </si>
  <si>
    <t>PTA2 +RT DD1</t>
  </si>
  <si>
    <t>PTA2 +RT DD2</t>
  </si>
  <si>
    <t>PTA2 +RT DD3</t>
  </si>
  <si>
    <t>PTA2 +RT DD4</t>
  </si>
  <si>
    <t>PTA2 +RT DD5</t>
  </si>
  <si>
    <t>PTA2 +RT DD6</t>
  </si>
  <si>
    <t>PTA2 +RT DD7</t>
  </si>
  <si>
    <t>PTA2 +RT</t>
  </si>
  <si>
    <t>PTA2 -RT</t>
  </si>
  <si>
    <t>PTA2 RST +RT</t>
  </si>
  <si>
    <t>BCCJ5436</t>
  </si>
  <si>
    <t>111523S</t>
  </si>
  <si>
    <t>1 Year</t>
  </si>
  <si>
    <t>110723W</t>
  </si>
  <si>
    <t>24 Hours</t>
  </si>
  <si>
    <t>112123W</t>
  </si>
  <si>
    <t>110123S</t>
  </si>
  <si>
    <t>2699303</t>
  </si>
  <si>
    <t>102723W</t>
  </si>
  <si>
    <t>120823W</t>
  </si>
  <si>
    <t>AS</t>
  </si>
  <si>
    <t>PTB1 +RT DD1</t>
  </si>
  <si>
    <t>PTB1 +RT DD2</t>
  </si>
  <si>
    <t>PTB1 +RT DD3</t>
  </si>
  <si>
    <t>PTB1 +RT DD4</t>
  </si>
  <si>
    <t>PTB1 +RT DD5</t>
  </si>
  <si>
    <t>PTB1 +RT DD6</t>
  </si>
  <si>
    <t>PTB1 +RT DD7</t>
  </si>
  <si>
    <t>PTB1 +RT</t>
  </si>
  <si>
    <t>PTB1 -RT</t>
  </si>
  <si>
    <t>PTB1 RST +RT</t>
  </si>
  <si>
    <t>PTB2 +RT DD1</t>
  </si>
  <si>
    <t>PTB2 +RT DD2</t>
  </si>
  <si>
    <t>PTB2 +RT DD3</t>
  </si>
  <si>
    <t>PTB2 +RT DD4</t>
  </si>
  <si>
    <t>PTB2 +RT DD5</t>
  </si>
  <si>
    <t>PTB2 +RT DD6</t>
  </si>
  <si>
    <t>PTB2 +RT DD7</t>
  </si>
  <si>
    <t>PTB2 +RT</t>
  </si>
  <si>
    <t>PTB2 -RT</t>
  </si>
  <si>
    <t>PTB2 RST +RT</t>
  </si>
  <si>
    <r>
      <t>RT Concentration for LOT:_</t>
    </r>
    <r>
      <rPr>
        <u/>
        <sz val="10"/>
        <color theme="1"/>
        <rFont val="Calibri"/>
        <family val="2"/>
        <scheme val="minor"/>
      </rPr>
      <t>4046264_</t>
    </r>
    <r>
      <rPr>
        <sz val="10"/>
        <color theme="1"/>
        <rFont val="Calibri"/>
        <family val="2"/>
        <scheme val="minor"/>
      </rPr>
      <t>_</t>
    </r>
  </si>
  <si>
    <t>M3132714</t>
  </si>
  <si>
    <t>M3132829</t>
  </si>
  <si>
    <t>Sample Very Murky/Red</t>
  </si>
  <si>
    <t>Sample relatively clear</t>
  </si>
  <si>
    <t>Blood +RT</t>
  </si>
  <si>
    <t>Blood RST +RT</t>
  </si>
  <si>
    <t>121123W</t>
  </si>
  <si>
    <t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t>
  </si>
  <si>
    <t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t>
  </si>
  <si>
    <t>PTA1_1</t>
  </si>
  <si>
    <t>PTA1_2</t>
  </si>
  <si>
    <t>PTA1_3</t>
  </si>
  <si>
    <t>PTA1_4</t>
  </si>
  <si>
    <t>PTA2_1</t>
  </si>
  <si>
    <t>PTA2_2</t>
  </si>
  <si>
    <t>PTA2_3</t>
  </si>
  <si>
    <t>PTA2_4</t>
  </si>
  <si>
    <t>PTA1</t>
  </si>
  <si>
    <t>PTA2</t>
  </si>
  <si>
    <t>PTB1_1</t>
  </si>
  <si>
    <t>PTB1_2</t>
  </si>
  <si>
    <t>PTB1_3</t>
  </si>
  <si>
    <t>PTB1_4</t>
  </si>
  <si>
    <t>PTB2_1</t>
  </si>
  <si>
    <t>PTB2_2</t>
  </si>
  <si>
    <t>PTB2_3</t>
  </si>
  <si>
    <t>PTB2_4</t>
  </si>
  <si>
    <t>PTB1</t>
  </si>
  <si>
    <t>PTB2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</si>
</sst>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m/yyyy"/>
    <numFmt numFmtId="166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0" fillId="0" borderId="2" xfId="0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quotePrefix="1" applyFont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0" fontId="5" fillId="2" borderId="38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1" fillId="0" borderId="0" xfId="0" applyFont="1"/>
    <xf numFmtId="0" fontId="11" fillId="3" borderId="14" xfId="0" applyFont="1" applyFill="1" applyBorder="1" applyAlignment="1">
      <alignment horizontal="right" vertical="center"/>
    </xf>
    <xf numFmtId="0" fontId="11" fillId="3" borderId="17" xfId="0" applyFont="1" applyFill="1" applyBorder="1" applyAlignment="1">
      <alignment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2" fillId="0" borderId="37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3" xfId="0" applyBorder="1" applyAlignment="1">
      <alignment horizontal="center"/>
    </xf>
    <xf numFmtId="11" fontId="0" fillId="0" borderId="43" xfId="0" applyNumberFormat="1" applyBorder="1" applyAlignment="1">
      <alignment horizontal="center"/>
    </xf>
    <xf numFmtId="11" fontId="0" fillId="0" borderId="44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4" borderId="33" xfId="0" applyFill="1" applyBorder="1"/>
    <xf numFmtId="0" fontId="0" fillId="4" borderId="1" xfId="0" applyFill="1" applyBorder="1"/>
    <xf numFmtId="11" fontId="0" fillId="0" borderId="18" xfId="0" applyNumberFormat="1" applyBorder="1" applyAlignment="1">
      <alignment horizontal="center"/>
    </xf>
    <xf numFmtId="11" fontId="0" fillId="0" borderId="42" xfId="0" applyNumberFormat="1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36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5" borderId="0" xfId="0" applyFont="1" applyFill="1"/>
    <xf numFmtId="165" fontId="10" fillId="5" borderId="0" xfId="0" applyNumberFormat="1" applyFont="1" applyFill="1"/>
    <xf numFmtId="11" fontId="10" fillId="5" borderId="0" xfId="0" applyNumberFormat="1" applyFont="1" applyFill="1"/>
    <xf numFmtId="165" fontId="0" fillId="0" borderId="0" xfId="0" applyNumberFormat="1"/>
    <xf numFmtId="11" fontId="0" fillId="0" borderId="0" xfId="0" applyNumberForma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5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0" xfId="0" applyAlignment="1">
      <alignment horizontal="left"/>
    </xf>
    <xf numFmtId="2" fontId="10" fillId="5" borderId="0" xfId="0" applyNumberFormat="1" applyFont="1" applyFill="1"/>
    <xf numFmtId="2" fontId="0" fillId="0" borderId="0" xfId="0" applyNumberFormat="1"/>
    <xf numFmtId="0" fontId="0" fillId="0" borderId="19" xfId="0" applyBorder="1" applyAlignment="1">
      <alignment horizontal="center"/>
    </xf>
    <xf numFmtId="0" fontId="0" fillId="0" borderId="30" xfId="0" applyBorder="1"/>
    <xf numFmtId="0" fontId="0" fillId="0" borderId="46" xfId="0" applyBorder="1"/>
    <xf numFmtId="0" fontId="0" fillId="0" borderId="31" xfId="0" applyBorder="1"/>
    <xf numFmtId="0" fontId="2" fillId="0" borderId="52" xfId="0" applyFont="1" applyBorder="1"/>
    <xf numFmtId="0" fontId="0" fillId="0" borderId="51" xfId="0" applyBorder="1"/>
    <xf numFmtId="0" fontId="0" fillId="0" borderId="58" xfId="0" applyBorder="1"/>
    <xf numFmtId="0" fontId="0" fillId="0" borderId="52" xfId="0" applyBorder="1"/>
    <xf numFmtId="0" fontId="1" fillId="0" borderId="53" xfId="0" applyFont="1" applyBorder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0" borderId="41" xfId="0" applyBorder="1" applyAlignment="1">
      <alignment horizontal="right"/>
    </xf>
    <xf numFmtId="0" fontId="0" fillId="3" borderId="25" xfId="0" applyFill="1" applyBorder="1" applyAlignment="1">
      <alignment horizontal="center"/>
    </xf>
    <xf numFmtId="0" fontId="0" fillId="3" borderId="3" xfId="0" applyFill="1" applyBorder="1"/>
    <xf numFmtId="0" fontId="0" fillId="3" borderId="10" xfId="0" applyFill="1" applyBorder="1"/>
    <xf numFmtId="0" fontId="0" fillId="0" borderId="59" xfId="0" applyBorder="1" applyAlignment="1">
      <alignment horizontal="right"/>
    </xf>
    <xf numFmtId="0" fontId="0" fillId="3" borderId="2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41" xfId="0" applyBorder="1"/>
    <xf numFmtId="0" fontId="0" fillId="0" borderId="47" xfId="0" applyBorder="1"/>
    <xf numFmtId="0" fontId="0" fillId="0" borderId="60" xfId="0" applyBorder="1"/>
    <xf numFmtId="0" fontId="0" fillId="0" borderId="61" xfId="0" applyBorder="1"/>
    <xf numFmtId="0" fontId="5" fillId="0" borderId="51" xfId="0" applyFont="1" applyBorder="1" applyAlignment="1">
      <alignment vertical="center" wrapText="1"/>
    </xf>
    <xf numFmtId="15" fontId="0" fillId="0" borderId="0" xfId="0" applyNumberFormat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3" xfId="0" applyBorder="1"/>
    <xf numFmtId="15" fontId="0" fillId="0" borderId="53" xfId="0" applyNumberFormat="1" applyBorder="1" applyAlignment="1">
      <alignment horizontal="center" vertical="center"/>
    </xf>
    <xf numFmtId="0" fontId="0" fillId="0" borderId="49" xfId="0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0" fontId="0" fillId="3" borderId="17" xfId="0" applyFill="1" applyBorder="1"/>
    <xf numFmtId="15" fontId="0" fillId="0" borderId="0" xfId="0" applyNumberForma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0" fillId="7" borderId="4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2" fillId="0" borderId="33" xfId="0" applyFont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3" fillId="0" borderId="0" xfId="0" applyFont="1"/>
    <xf numFmtId="0" fontId="0" fillId="3" borderId="44" xfId="0" applyFill="1" applyBorder="1" applyAlignment="1">
      <alignment horizont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164" fontId="0" fillId="0" borderId="44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0" fontId="0" fillId="0" borderId="53" xfId="0" applyBorder="1" applyAlignment="1">
      <alignment vertical="center" wrapText="1"/>
    </xf>
    <xf numFmtId="0" fontId="0" fillId="3" borderId="14" xfId="0" applyFill="1" applyBorder="1"/>
    <xf numFmtId="0" fontId="0" fillId="0" borderId="42" xfId="0" applyBorder="1" applyAlignment="1">
      <alignment horizontal="center"/>
    </xf>
    <xf numFmtId="11" fontId="0" fillId="0" borderId="62" xfId="0" applyNumberFormat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11" fontId="0" fillId="0" borderId="64" xfId="0" applyNumberFormat="1" applyBorder="1" applyAlignment="1">
      <alignment horizontal="center"/>
    </xf>
    <xf numFmtId="11" fontId="0" fillId="0" borderId="65" xfId="0" applyNumberFormat="1" applyBorder="1" applyAlignment="1">
      <alignment horizontal="center"/>
    </xf>
    <xf numFmtId="11" fontId="0" fillId="0" borderId="66" xfId="0" applyNumberFormat="1" applyBorder="1" applyAlignment="1">
      <alignment horizontal="center"/>
    </xf>
    <xf numFmtId="0" fontId="0" fillId="3" borderId="18" xfId="0" quotePrefix="1" applyFill="1" applyBorder="1" applyAlignment="1">
      <alignment horizontal="center"/>
    </xf>
    <xf numFmtId="0" fontId="0" fillId="3" borderId="15" xfId="0" applyFill="1" applyBorder="1"/>
    <xf numFmtId="0" fontId="0" fillId="3" borderId="41" xfId="0" applyFill="1" applyBorder="1"/>
    <xf numFmtId="0" fontId="1" fillId="0" borderId="0" xfId="0" applyFont="1" applyAlignment="1">
      <alignment vertical="center"/>
    </xf>
    <xf numFmtId="0" fontId="0" fillId="0" borderId="17" xfId="0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15" fontId="0" fillId="3" borderId="17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32" xfId="0" applyFill="1" applyBorder="1" applyAlignment="1">
      <alignment horizontal="right"/>
    </xf>
    <xf numFmtId="0" fontId="0" fillId="3" borderId="34" xfId="0" applyFill="1" applyBorder="1" applyAlignment="1">
      <alignment horizontal="right"/>
    </xf>
    <xf numFmtId="0" fontId="0" fillId="3" borderId="36" xfId="0" applyFill="1" applyBorder="1" applyAlignment="1">
      <alignment horizontal="right"/>
    </xf>
    <xf numFmtId="0" fontId="0" fillId="3" borderId="19" xfId="0" quotePrefix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6" fontId="0" fillId="0" borderId="7" xfId="0" applyNumberFormat="1" applyBorder="1" applyAlignment="1">
      <alignment horizontal="center"/>
    </xf>
    <xf numFmtId="166" fontId="0" fillId="0" borderId="50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6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0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8" xfId="0" applyNumberFormat="1" applyBorder="1" applyAlignment="1">
      <alignment horizontal="center"/>
    </xf>
    <xf numFmtId="166" fontId="0" fillId="0" borderId="37" xfId="0" applyNumberFormat="1" applyBorder="1" applyAlignment="1">
      <alignment horizontal="center"/>
    </xf>
    <xf numFmtId="166" fontId="0" fillId="0" borderId="69" xfId="0" applyNumberFormat="1" applyBorder="1" applyAlignment="1">
      <alignment horizontal="center"/>
    </xf>
    <xf numFmtId="166" fontId="0" fillId="0" borderId="63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58" xfId="0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0" borderId="72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5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66" fontId="0" fillId="0" borderId="76" xfId="0" applyNumberFormat="1" applyBorder="1" applyAlignment="1">
      <alignment horizontal="center"/>
    </xf>
    <xf numFmtId="11" fontId="0" fillId="0" borderId="77" xfId="0" applyNumberFormat="1" applyBorder="1" applyAlignment="1">
      <alignment horizontal="center" wrapText="1"/>
    </xf>
    <xf numFmtId="11" fontId="0" fillId="0" borderId="78" xfId="0" applyNumberFormat="1" applyBorder="1" applyAlignment="1">
      <alignment horizontal="center" wrapText="1"/>
    </xf>
    <xf numFmtId="0" fontId="0" fillId="3" borderId="48" xfId="0" applyFill="1" applyBorder="1" applyAlignment="1">
      <alignment horizontal="center" wrapText="1"/>
    </xf>
    <xf numFmtId="0" fontId="0" fillId="3" borderId="79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4" borderId="80" xfId="0" applyFill="1" applyBorder="1" applyAlignment="1">
      <alignment wrapText="1"/>
    </xf>
    <xf numFmtId="0" fontId="0" fillId="0" borderId="33" xfId="0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0" borderId="81" xfId="0" applyNumberFormat="1" applyBorder="1" applyAlignment="1">
      <alignment horizontal="center"/>
    </xf>
    <xf numFmtId="0" fontId="0" fillId="9" borderId="79" xfId="0" applyFill="1" applyBorder="1" applyAlignment="1">
      <alignment horizontal="center"/>
    </xf>
    <xf numFmtId="166" fontId="0" fillId="9" borderId="28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75" xfId="0" applyNumberFormat="1" applyFill="1" applyBorder="1" applyAlignment="1">
      <alignment horizontal="center"/>
    </xf>
    <xf numFmtId="166" fontId="0" fillId="9" borderId="11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0" fontId="0" fillId="3" borderId="41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30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left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49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6" fillId="0" borderId="26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15" fontId="0" fillId="0" borderId="2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49" fontId="6" fillId="0" borderId="33" xfId="0" applyNumberFormat="1" applyFont="1" applyBorder="1" applyAlignment="1">
      <alignment horizontal="center" vertical="center"/>
    </xf>
    <xf numFmtId="49" fontId="6" fillId="0" borderId="35" xfId="0" applyNumberFormat="1" applyFont="1" applyBorder="1" applyAlignment="1">
      <alignment horizontal="center" vertical="center"/>
    </xf>
    <xf numFmtId="15" fontId="0" fillId="0" borderId="26" xfId="0" applyNumberForma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5" xfId="0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49" fontId="6" fillId="0" borderId="35" xfId="0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15" fontId="0" fillId="0" borderId="29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2" fillId="7" borderId="48" xfId="0" applyFont="1" applyFill="1" applyBorder="1" applyAlignment="1">
      <alignment horizontal="center" vertical="center"/>
    </xf>
    <xf numFmtId="0" fontId="12" fillId="7" borderId="49" xfId="0" applyFont="1" applyFill="1" applyBorder="1" applyAlignment="1">
      <alignment horizontal="center" vertical="center"/>
    </xf>
    <xf numFmtId="0" fontId="1" fillId="8" borderId="4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15" fontId="0" fillId="3" borderId="23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49" fontId="6" fillId="3" borderId="33" xfId="0" applyNumberFormat="1" applyFont="1" applyFill="1" applyBorder="1" applyAlignment="1">
      <alignment horizontal="center" vertical="center"/>
    </xf>
    <xf numFmtId="49" fontId="6" fillId="3" borderId="35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5" fontId="0" fillId="3" borderId="26" xfId="0" applyNumberFormat="1" applyFill="1" applyBorder="1" applyAlignment="1">
      <alignment horizontal="center" vertical="center"/>
    </xf>
    <xf numFmtId="49" fontId="6" fillId="3" borderId="35" xfId="0" applyNumberFormat="1" applyFont="1" applyFill="1" applyBorder="1" applyAlignment="1">
      <alignment horizontal="center" vertical="center" wrapText="1"/>
    </xf>
    <xf numFmtId="15" fontId="6" fillId="3" borderId="26" xfId="0" applyNumberFormat="1" applyFont="1" applyFill="1" applyBorder="1" applyAlignment="1">
      <alignment horizontal="center" vertical="center"/>
    </xf>
    <xf numFmtId="15" fontId="0" fillId="3" borderId="29" xfId="0" applyNumberForma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workbookViewId="0">
      <selection activeCell="J20" sqref="J20"/>
    </sheetView>
  </sheetViews>
  <sheetFormatPr baseColWidth="10" defaultColWidth="8.83203125" defaultRowHeight="15" x14ac:dyDescent="0.2"/>
  <cols>
    <col min="12" max="12" width="16.33203125" customWidth="1"/>
    <col min="13" max="20" width="13.5" customWidth="1"/>
  </cols>
  <sheetData>
    <row r="1" spans="1:18" ht="16" thickBot="1" x14ac:dyDescent="0.25">
      <c r="A1" s="285" t="s">
        <v>95</v>
      </c>
      <c r="B1" s="286"/>
      <c r="C1" s="286"/>
      <c r="D1" s="286"/>
      <c r="E1" s="286"/>
      <c r="F1" s="286"/>
      <c r="G1" s="286"/>
      <c r="H1" s="286"/>
      <c r="I1" s="287"/>
    </row>
    <row r="2" spans="1:18" x14ac:dyDescent="0.2">
      <c r="A2" s="288" t="s">
        <v>96</v>
      </c>
      <c r="B2" s="289"/>
      <c r="C2" s="289"/>
      <c r="D2" s="289"/>
      <c r="E2" s="289"/>
      <c r="F2" s="289"/>
      <c r="G2" s="289"/>
      <c r="H2" s="289"/>
      <c r="I2" s="290"/>
    </row>
    <row r="3" spans="1:18" x14ac:dyDescent="0.2">
      <c r="A3" s="291"/>
      <c r="B3" s="292"/>
      <c r="C3" s="292"/>
      <c r="D3" s="292"/>
      <c r="E3" s="292"/>
      <c r="F3" s="292"/>
      <c r="G3" s="292"/>
      <c r="H3" s="292"/>
      <c r="I3" s="293"/>
    </row>
    <row r="4" spans="1:18" x14ac:dyDescent="0.2">
      <c r="A4" s="291"/>
      <c r="B4" s="292"/>
      <c r="C4" s="292"/>
      <c r="D4" s="292"/>
      <c r="E4" s="292"/>
      <c r="F4" s="292"/>
      <c r="G4" s="292"/>
      <c r="H4" s="292"/>
      <c r="I4" s="293"/>
    </row>
    <row r="5" spans="1:18" x14ac:dyDescent="0.2">
      <c r="A5" s="291"/>
      <c r="B5" s="292"/>
      <c r="C5" s="292"/>
      <c r="D5" s="292"/>
      <c r="E5" s="292"/>
      <c r="F5" s="292"/>
      <c r="G5" s="292"/>
      <c r="H5" s="292"/>
      <c r="I5" s="293"/>
    </row>
    <row r="6" spans="1:18" ht="16" thickBot="1" x14ac:dyDescent="0.25">
      <c r="A6" s="294"/>
      <c r="B6" s="295"/>
      <c r="C6" s="295"/>
      <c r="D6" s="295"/>
      <c r="E6" s="295"/>
      <c r="F6" s="295"/>
      <c r="G6" s="295"/>
      <c r="H6" s="295"/>
      <c r="I6" s="296"/>
    </row>
    <row r="7" spans="1:18" ht="16" thickBot="1" x14ac:dyDescent="0.25"/>
    <row r="8" spans="1:18" ht="16" thickBot="1" x14ac:dyDescent="0.25">
      <c r="A8" s="285" t="s">
        <v>97</v>
      </c>
      <c r="B8" s="286"/>
      <c r="C8" s="286"/>
      <c r="D8" s="286"/>
      <c r="E8" s="286"/>
      <c r="F8" s="286"/>
      <c r="G8" s="286"/>
      <c r="H8" s="286"/>
      <c r="I8" s="287"/>
    </row>
    <row r="9" spans="1:18" ht="15" customHeight="1" x14ac:dyDescent="0.2">
      <c r="A9" s="297" t="s">
        <v>159</v>
      </c>
      <c r="B9" s="298"/>
      <c r="C9" s="298"/>
      <c r="D9" s="298"/>
      <c r="E9" s="298"/>
      <c r="F9" s="298"/>
      <c r="G9" s="298"/>
      <c r="H9" s="298"/>
      <c r="I9" s="299"/>
      <c r="L9" s="33" t="s">
        <v>104</v>
      </c>
      <c r="Q9" s="3"/>
      <c r="R9" s="4"/>
    </row>
    <row r="10" spans="1:18" x14ac:dyDescent="0.2">
      <c r="A10" s="300"/>
      <c r="B10" s="301"/>
      <c r="C10" s="301"/>
      <c r="D10" s="301"/>
      <c r="E10" s="301"/>
      <c r="F10" s="301"/>
      <c r="G10" s="301"/>
      <c r="H10" s="301"/>
      <c r="I10" s="302"/>
      <c r="L10" s="2" t="s">
        <v>105</v>
      </c>
      <c r="M10" t="s">
        <v>98</v>
      </c>
      <c r="Q10" s="3"/>
      <c r="R10" s="4"/>
    </row>
    <row r="11" spans="1:18" x14ac:dyDescent="0.2">
      <c r="A11" s="300"/>
      <c r="B11" s="301"/>
      <c r="C11" s="301"/>
      <c r="D11" s="301"/>
      <c r="E11" s="301"/>
      <c r="F11" s="301"/>
      <c r="G11" s="301"/>
      <c r="H11" s="301"/>
      <c r="I11" s="302"/>
      <c r="L11" s="2"/>
      <c r="M11" t="s">
        <v>161</v>
      </c>
      <c r="Q11" s="3"/>
      <c r="R11" s="4"/>
    </row>
    <row r="12" spans="1:18" x14ac:dyDescent="0.2">
      <c r="A12" s="300"/>
      <c r="B12" s="301"/>
      <c r="C12" s="301"/>
      <c r="D12" s="301"/>
      <c r="E12" s="301"/>
      <c r="F12" s="301"/>
      <c r="G12" s="301"/>
      <c r="H12" s="301"/>
      <c r="I12" s="302"/>
      <c r="L12" s="2" t="s">
        <v>18</v>
      </c>
      <c r="M12" t="s">
        <v>99</v>
      </c>
      <c r="Q12" s="3"/>
      <c r="R12" s="4"/>
    </row>
    <row r="13" spans="1:18" x14ac:dyDescent="0.2">
      <c r="A13" s="300"/>
      <c r="B13" s="301"/>
      <c r="C13" s="301"/>
      <c r="D13" s="301"/>
      <c r="E13" s="301"/>
      <c r="F13" s="301"/>
      <c r="G13" s="301"/>
      <c r="H13" s="301"/>
      <c r="I13" s="302"/>
      <c r="L13" s="2" t="s">
        <v>17</v>
      </c>
      <c r="M13" t="s">
        <v>100</v>
      </c>
      <c r="Q13" s="3"/>
      <c r="R13" s="4"/>
    </row>
    <row r="14" spans="1:18" x14ac:dyDescent="0.2">
      <c r="A14" s="300"/>
      <c r="B14" s="301"/>
      <c r="C14" s="301"/>
      <c r="D14" s="301"/>
      <c r="E14" s="301"/>
      <c r="F14" s="301"/>
      <c r="G14" s="301"/>
      <c r="H14" s="301"/>
      <c r="I14" s="302"/>
      <c r="L14" s="2" t="s">
        <v>101</v>
      </c>
      <c r="M14" t="s">
        <v>102</v>
      </c>
      <c r="Q14" s="3"/>
      <c r="R14" s="4"/>
    </row>
    <row r="15" spans="1:18" x14ac:dyDescent="0.2">
      <c r="A15" s="300"/>
      <c r="B15" s="301"/>
      <c r="C15" s="301"/>
      <c r="D15" s="301"/>
      <c r="E15" s="301"/>
      <c r="F15" s="301"/>
      <c r="G15" s="301"/>
      <c r="H15" s="301"/>
      <c r="I15" s="302"/>
      <c r="L15" s="2" t="s">
        <v>103</v>
      </c>
      <c r="M15" t="s">
        <v>106</v>
      </c>
      <c r="Q15" s="5"/>
      <c r="R15" s="4"/>
    </row>
    <row r="16" spans="1:18" x14ac:dyDescent="0.2">
      <c r="A16" s="300"/>
      <c r="B16" s="301"/>
      <c r="C16" s="301"/>
      <c r="D16" s="301"/>
      <c r="E16" s="301"/>
      <c r="F16" s="301"/>
      <c r="G16" s="301"/>
      <c r="H16" s="301"/>
      <c r="I16" s="302"/>
      <c r="L16" s="2" t="s">
        <v>11</v>
      </c>
      <c r="M16" t="s">
        <v>12</v>
      </c>
      <c r="Q16" s="3"/>
      <c r="R16" s="4"/>
    </row>
    <row r="17" spans="1:20" x14ac:dyDescent="0.2">
      <c r="A17" s="300"/>
      <c r="B17" s="301"/>
      <c r="C17" s="301"/>
      <c r="D17" s="301"/>
      <c r="E17" s="301"/>
      <c r="F17" s="301"/>
      <c r="G17" s="301"/>
      <c r="H17" s="301"/>
      <c r="I17" s="302"/>
      <c r="L17" s="2" t="s">
        <v>15</v>
      </c>
      <c r="M17" t="s">
        <v>16</v>
      </c>
    </row>
    <row r="18" spans="1:20" x14ac:dyDescent="0.2">
      <c r="A18" s="300"/>
      <c r="B18" s="301"/>
      <c r="C18" s="301"/>
      <c r="D18" s="301"/>
      <c r="E18" s="301"/>
      <c r="F18" s="301"/>
      <c r="G18" s="301"/>
      <c r="H18" s="301"/>
      <c r="I18" s="302"/>
      <c r="L18" s="2"/>
    </row>
    <row r="19" spans="1:20" x14ac:dyDescent="0.2">
      <c r="A19" s="300"/>
      <c r="B19" s="301"/>
      <c r="C19" s="301"/>
      <c r="D19" s="301"/>
      <c r="E19" s="301"/>
      <c r="F19" s="301"/>
      <c r="G19" s="301"/>
      <c r="H19" s="301"/>
      <c r="I19" s="302"/>
    </row>
    <row r="20" spans="1:20" ht="16" thickBot="1" x14ac:dyDescent="0.25">
      <c r="A20" s="300"/>
      <c r="B20" s="301"/>
      <c r="C20" s="301"/>
      <c r="D20" s="301"/>
      <c r="E20" s="301"/>
      <c r="F20" s="301"/>
      <c r="G20" s="301"/>
      <c r="H20" s="301"/>
      <c r="I20" s="302"/>
      <c r="L20" t="s">
        <v>107</v>
      </c>
    </row>
    <row r="21" spans="1:20" ht="16" thickBot="1" x14ac:dyDescent="0.25">
      <c r="A21" s="300"/>
      <c r="B21" s="301"/>
      <c r="C21" s="301"/>
      <c r="D21" s="301"/>
      <c r="E21" s="301"/>
      <c r="F21" s="301"/>
      <c r="G21" s="301"/>
      <c r="H21" s="301"/>
      <c r="I21" s="302"/>
      <c r="L21" s="40" t="s">
        <v>62</v>
      </c>
      <c r="M21" s="60" t="s">
        <v>63</v>
      </c>
      <c r="N21" s="60" t="s">
        <v>64</v>
      </c>
      <c r="O21" s="60" t="s">
        <v>65</v>
      </c>
      <c r="P21" s="60" t="s">
        <v>66</v>
      </c>
      <c r="Q21" s="60" t="s">
        <v>67</v>
      </c>
      <c r="R21" s="62" t="s">
        <v>68</v>
      </c>
      <c r="S21" s="32" t="s">
        <v>69</v>
      </c>
      <c r="T21" s="75" t="s">
        <v>70</v>
      </c>
    </row>
    <row r="22" spans="1:20" ht="16" thickBot="1" x14ac:dyDescent="0.25">
      <c r="A22" s="300"/>
      <c r="B22" s="301"/>
      <c r="C22" s="301"/>
      <c r="D22" s="301"/>
      <c r="E22" s="301"/>
      <c r="F22" s="301"/>
      <c r="G22" s="301"/>
      <c r="H22" s="301"/>
      <c r="I22" s="302"/>
      <c r="L22" s="40" t="s">
        <v>108</v>
      </c>
      <c r="M22" s="60" t="s">
        <v>109</v>
      </c>
      <c r="N22" s="60" t="s">
        <v>110</v>
      </c>
      <c r="O22" s="60" t="s">
        <v>111</v>
      </c>
      <c r="P22" s="60" t="s">
        <v>112</v>
      </c>
      <c r="Q22" s="60" t="s">
        <v>113</v>
      </c>
      <c r="R22" s="60" t="s">
        <v>114</v>
      </c>
      <c r="S22" s="32" t="s">
        <v>115</v>
      </c>
      <c r="T22" s="75" t="s">
        <v>116</v>
      </c>
    </row>
    <row r="23" spans="1:20" ht="16" thickBot="1" x14ac:dyDescent="0.25">
      <c r="A23" s="300"/>
      <c r="B23" s="301"/>
      <c r="C23" s="301"/>
      <c r="D23" s="301"/>
      <c r="E23" s="301"/>
      <c r="F23" s="301"/>
      <c r="G23" s="301"/>
      <c r="H23" s="301"/>
      <c r="I23" s="302"/>
      <c r="L23" s="40" t="s">
        <v>71</v>
      </c>
      <c r="M23" s="76" t="s">
        <v>72</v>
      </c>
      <c r="N23" s="76" t="s">
        <v>73</v>
      </c>
      <c r="O23" s="76" t="s">
        <v>74</v>
      </c>
      <c r="P23" s="76" t="s">
        <v>75</v>
      </c>
      <c r="Q23" s="76" t="s">
        <v>76</v>
      </c>
      <c r="R23" s="61" t="s">
        <v>77</v>
      </c>
      <c r="S23" s="32" t="s">
        <v>78</v>
      </c>
      <c r="T23" s="77" t="s">
        <v>79</v>
      </c>
    </row>
    <row r="24" spans="1:20" ht="16" thickBot="1" x14ac:dyDescent="0.25">
      <c r="A24" s="300"/>
      <c r="B24" s="301"/>
      <c r="C24" s="301"/>
      <c r="D24" s="301"/>
      <c r="E24" s="301"/>
      <c r="F24" s="301"/>
      <c r="G24" s="301"/>
      <c r="H24" s="301"/>
      <c r="I24" s="302"/>
    </row>
    <row r="25" spans="1:20" ht="16" thickBot="1" x14ac:dyDescent="0.25">
      <c r="A25" s="300"/>
      <c r="B25" s="301"/>
      <c r="C25" s="301"/>
      <c r="D25" s="301"/>
      <c r="E25" s="301"/>
      <c r="F25" s="301"/>
      <c r="G25" s="301"/>
      <c r="H25" s="301"/>
      <c r="I25" s="302"/>
      <c r="L25" s="78" t="s">
        <v>160</v>
      </c>
      <c r="M25" s="79" t="s">
        <v>117</v>
      </c>
    </row>
    <row r="26" spans="1:20" x14ac:dyDescent="0.2">
      <c r="A26" s="300"/>
      <c r="B26" s="301"/>
      <c r="C26" s="301"/>
      <c r="D26" s="301"/>
      <c r="E26" s="301"/>
      <c r="F26" s="301"/>
      <c r="G26" s="301"/>
      <c r="H26" s="301"/>
      <c r="I26" s="302"/>
    </row>
    <row r="27" spans="1:20" x14ac:dyDescent="0.2">
      <c r="A27" s="300"/>
      <c r="B27" s="301"/>
      <c r="C27" s="301"/>
      <c r="D27" s="301"/>
      <c r="E27" s="301"/>
      <c r="F27" s="301"/>
      <c r="G27" s="301"/>
      <c r="H27" s="301"/>
      <c r="I27" s="302"/>
    </row>
    <row r="28" spans="1:20" x14ac:dyDescent="0.2">
      <c r="A28" s="300"/>
      <c r="B28" s="301"/>
      <c r="C28" s="301"/>
      <c r="D28" s="301"/>
      <c r="E28" s="301"/>
      <c r="F28" s="301"/>
      <c r="G28" s="301"/>
      <c r="H28" s="301"/>
      <c r="I28" s="302"/>
    </row>
    <row r="29" spans="1:20" x14ac:dyDescent="0.2">
      <c r="A29" s="300"/>
      <c r="B29" s="301"/>
      <c r="C29" s="301"/>
      <c r="D29" s="301"/>
      <c r="E29" s="301"/>
      <c r="F29" s="301"/>
      <c r="G29" s="301"/>
      <c r="H29" s="301"/>
      <c r="I29" s="302"/>
    </row>
    <row r="30" spans="1:20" x14ac:dyDescent="0.2">
      <c r="A30" s="300"/>
      <c r="B30" s="301"/>
      <c r="C30" s="301"/>
      <c r="D30" s="301"/>
      <c r="E30" s="301"/>
      <c r="F30" s="301"/>
      <c r="G30" s="301"/>
      <c r="H30" s="301"/>
      <c r="I30" s="302"/>
    </row>
    <row r="31" spans="1:20" x14ac:dyDescent="0.2">
      <c r="A31" s="300"/>
      <c r="B31" s="301"/>
      <c r="C31" s="301"/>
      <c r="D31" s="301"/>
      <c r="E31" s="301"/>
      <c r="F31" s="301"/>
      <c r="G31" s="301"/>
      <c r="H31" s="301"/>
      <c r="I31" s="302"/>
    </row>
    <row r="32" spans="1:20" x14ac:dyDescent="0.2">
      <c r="A32" s="300"/>
      <c r="B32" s="301"/>
      <c r="C32" s="301"/>
      <c r="D32" s="301"/>
      <c r="E32" s="301"/>
      <c r="F32" s="301"/>
      <c r="G32" s="301"/>
      <c r="H32" s="301"/>
      <c r="I32" s="302"/>
    </row>
    <row r="33" spans="1:9" x14ac:dyDescent="0.2">
      <c r="A33" s="300"/>
      <c r="B33" s="301"/>
      <c r="C33" s="301"/>
      <c r="D33" s="301"/>
      <c r="E33" s="301"/>
      <c r="F33" s="301"/>
      <c r="G33" s="301"/>
      <c r="H33" s="301"/>
      <c r="I33" s="302"/>
    </row>
    <row r="34" spans="1:9" x14ac:dyDescent="0.2">
      <c r="A34" s="300"/>
      <c r="B34" s="301"/>
      <c r="C34" s="301"/>
      <c r="D34" s="301"/>
      <c r="E34" s="301"/>
      <c r="F34" s="301"/>
      <c r="G34" s="301"/>
      <c r="H34" s="301"/>
      <c r="I34" s="302"/>
    </row>
    <row r="35" spans="1:9" x14ac:dyDescent="0.2">
      <c r="A35" s="300"/>
      <c r="B35" s="301"/>
      <c r="C35" s="301"/>
      <c r="D35" s="301"/>
      <c r="E35" s="301"/>
      <c r="F35" s="301"/>
      <c r="G35" s="301"/>
      <c r="H35" s="301"/>
      <c r="I35" s="302"/>
    </row>
    <row r="36" spans="1:9" x14ac:dyDescent="0.2">
      <c r="A36" s="300"/>
      <c r="B36" s="301"/>
      <c r="C36" s="301"/>
      <c r="D36" s="301"/>
      <c r="E36" s="301"/>
      <c r="F36" s="301"/>
      <c r="G36" s="301"/>
      <c r="H36" s="301"/>
      <c r="I36" s="302"/>
    </row>
    <row r="37" spans="1:9" x14ac:dyDescent="0.2">
      <c r="A37" s="300"/>
      <c r="B37" s="301"/>
      <c r="C37" s="301"/>
      <c r="D37" s="301"/>
      <c r="E37" s="301"/>
      <c r="F37" s="301"/>
      <c r="G37" s="301"/>
      <c r="H37" s="301"/>
      <c r="I37" s="302"/>
    </row>
    <row r="38" spans="1:9" x14ac:dyDescent="0.2">
      <c r="A38" s="300"/>
      <c r="B38" s="301"/>
      <c r="C38" s="301"/>
      <c r="D38" s="301"/>
      <c r="E38" s="301"/>
      <c r="F38" s="301"/>
      <c r="G38" s="301"/>
      <c r="H38" s="301"/>
      <c r="I38" s="302"/>
    </row>
    <row r="39" spans="1:9" ht="16" thickBot="1" x14ac:dyDescent="0.25">
      <c r="A39" s="303"/>
      <c r="B39" s="304"/>
      <c r="C39" s="304"/>
      <c r="D39" s="304"/>
      <c r="E39" s="304"/>
      <c r="F39" s="304"/>
      <c r="G39" s="304"/>
      <c r="H39" s="304"/>
      <c r="I39" s="305"/>
    </row>
  </sheetData>
  <mergeCells count="4">
    <mergeCell ref="A1:I1"/>
    <mergeCell ref="A2:I6"/>
    <mergeCell ref="A8:I8"/>
    <mergeCell ref="A9:I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7"/>
  <sheetViews>
    <sheetView topLeftCell="A82" workbookViewId="0">
      <selection activeCell="C80" sqref="C80:N83"/>
    </sheetView>
  </sheetViews>
  <sheetFormatPr baseColWidth="10" defaultColWidth="8.83203125" defaultRowHeight="15" x14ac:dyDescent="0.2"/>
  <cols>
    <col min="1" max="1" width="10.83203125" customWidth="1"/>
    <col min="2" max="2" width="14.1640625" customWidth="1"/>
    <col min="3" max="3" width="12.6640625" customWidth="1"/>
    <col min="4" max="4" width="16.5" customWidth="1"/>
    <col min="5" max="5" width="17.83203125" customWidth="1"/>
    <col min="6" max="8" width="12.6640625" customWidth="1"/>
    <col min="9" max="10" width="13.6640625" customWidth="1"/>
    <col min="11" max="11" width="17.5" customWidth="1"/>
    <col min="12" max="14" width="12.6640625" customWidth="1"/>
    <col min="17" max="17" width="23.1640625" bestFit="1" customWidth="1"/>
    <col min="18" max="18" width="21.83203125" customWidth="1"/>
    <col min="19" max="19" width="17.83203125" customWidth="1"/>
    <col min="20" max="20" width="15.83203125" customWidth="1"/>
  </cols>
  <sheetData>
    <row r="1" spans="1:14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4" ht="21" x14ac:dyDescent="0.25">
      <c r="A2" s="86" t="s">
        <v>1</v>
      </c>
      <c r="E2" s="306" t="s">
        <v>2</v>
      </c>
      <c r="F2" s="307" t="s">
        <v>3</v>
      </c>
      <c r="G2" s="307" t="s">
        <v>4</v>
      </c>
      <c r="H2" s="307" t="s">
        <v>5</v>
      </c>
      <c r="I2" s="307" t="s">
        <v>6</v>
      </c>
      <c r="J2" s="3" t="s">
        <v>7</v>
      </c>
      <c r="K2" s="4"/>
      <c r="N2" s="87"/>
    </row>
    <row r="3" spans="1:14" ht="21" customHeight="1" x14ac:dyDescent="0.2">
      <c r="A3" s="88" t="s">
        <v>8</v>
      </c>
      <c r="B3" s="1"/>
      <c r="C3" s="73">
        <v>45271</v>
      </c>
      <c r="E3" s="306"/>
      <c r="F3" s="308"/>
      <c r="G3" s="308"/>
      <c r="H3" s="308"/>
      <c r="I3" s="308"/>
      <c r="J3" s="3" t="s">
        <v>122</v>
      </c>
      <c r="K3" s="4" t="s">
        <v>98</v>
      </c>
      <c r="N3" s="87"/>
    </row>
    <row r="4" spans="1:14" ht="21" customHeight="1" x14ac:dyDescent="0.2">
      <c r="A4" s="88" t="s">
        <v>9</v>
      </c>
      <c r="B4" s="1"/>
      <c r="C4" s="74" t="s">
        <v>217</v>
      </c>
      <c r="E4" s="72" t="s">
        <v>10</v>
      </c>
      <c r="F4" s="72" t="s">
        <v>239</v>
      </c>
      <c r="G4" s="24"/>
      <c r="H4" s="24"/>
      <c r="I4" s="24"/>
      <c r="J4" s="3" t="s">
        <v>18</v>
      </c>
      <c r="K4" s="4" t="s">
        <v>99</v>
      </c>
      <c r="N4" s="87"/>
    </row>
    <row r="5" spans="1:14" ht="21" customHeight="1" x14ac:dyDescent="0.2">
      <c r="A5" s="88" t="s">
        <v>13</v>
      </c>
      <c r="B5" s="1"/>
      <c r="C5" s="74">
        <v>1</v>
      </c>
      <c r="E5" s="72" t="s">
        <v>14</v>
      </c>
      <c r="F5" s="72">
        <v>42</v>
      </c>
      <c r="G5" s="24"/>
      <c r="H5" s="24"/>
      <c r="I5" s="24"/>
      <c r="J5" s="3" t="s">
        <v>17</v>
      </c>
      <c r="K5" s="4" t="s">
        <v>100</v>
      </c>
      <c r="N5" s="87"/>
    </row>
    <row r="6" spans="1:14" ht="21" customHeight="1" x14ac:dyDescent="0.2">
      <c r="A6" s="89"/>
      <c r="F6" t="s">
        <v>242</v>
      </c>
      <c r="J6" s="3" t="s">
        <v>101</v>
      </c>
      <c r="K6" s="4" t="s">
        <v>102</v>
      </c>
      <c r="N6" s="87"/>
    </row>
    <row r="7" spans="1:14" ht="21" customHeight="1" x14ac:dyDescent="0.2">
      <c r="A7" s="89"/>
      <c r="J7" s="3" t="s">
        <v>103</v>
      </c>
      <c r="K7" s="4" t="s">
        <v>123</v>
      </c>
      <c r="N7" s="87"/>
    </row>
    <row r="8" spans="1:14" ht="21" customHeight="1" x14ac:dyDescent="0.2">
      <c r="A8" s="89"/>
      <c r="B8" s="317" t="s">
        <v>19</v>
      </c>
      <c r="C8" s="317"/>
      <c r="J8" s="5" t="s">
        <v>11</v>
      </c>
      <c r="K8" s="4" t="s">
        <v>12</v>
      </c>
      <c r="N8" s="87"/>
    </row>
    <row r="9" spans="1:14" ht="21" customHeight="1" thickBot="1" x14ac:dyDescent="0.25">
      <c r="A9" s="89"/>
      <c r="C9" t="s">
        <v>61</v>
      </c>
      <c r="J9" s="3" t="s">
        <v>15</v>
      </c>
      <c r="K9" s="4" t="s">
        <v>16</v>
      </c>
      <c r="N9" s="87"/>
    </row>
    <row r="10" spans="1:14" ht="16" thickBot="1" x14ac:dyDescent="0.25">
      <c r="A10" s="89"/>
      <c r="B10" s="90"/>
      <c r="C10" s="41">
        <v>1.17E-6</v>
      </c>
      <c r="D10" s="42">
        <v>3.9099999999999999E-7</v>
      </c>
      <c r="E10" s="42">
        <v>1.3E-7</v>
      </c>
      <c r="F10" s="42">
        <v>7.3000000000000005E-8</v>
      </c>
      <c r="G10" s="42">
        <v>3.6500000000000003E-8</v>
      </c>
      <c r="H10" s="42">
        <v>1.22E-8</v>
      </c>
      <c r="I10" s="43">
        <v>1.3500000000000001E-9</v>
      </c>
      <c r="J10" s="118" t="s">
        <v>243</v>
      </c>
      <c r="K10" s="199" t="s">
        <v>182</v>
      </c>
      <c r="L10" s="200" t="s">
        <v>183</v>
      </c>
      <c r="M10" s="199" t="s">
        <v>184</v>
      </c>
      <c r="N10" s="197" t="s">
        <v>244</v>
      </c>
    </row>
    <row r="11" spans="1:14" ht="21" customHeight="1" thickBot="1" x14ac:dyDescent="0.25">
      <c r="A11" s="89"/>
      <c r="B11" s="92"/>
      <c r="C11" s="161">
        <v>1</v>
      </c>
      <c r="D11" s="78">
        <v>2</v>
      </c>
      <c r="E11" s="161">
        <v>3</v>
      </c>
      <c r="F11" s="78">
        <v>4</v>
      </c>
      <c r="G11" s="161">
        <v>5</v>
      </c>
      <c r="H11" s="78">
        <v>6</v>
      </c>
      <c r="I11" s="161">
        <v>7</v>
      </c>
      <c r="J11" s="78">
        <v>8</v>
      </c>
      <c r="K11" s="152">
        <v>9</v>
      </c>
      <c r="L11" s="62">
        <v>10</v>
      </c>
      <c r="M11" s="78">
        <v>11</v>
      </c>
      <c r="N11" s="152">
        <v>12</v>
      </c>
    </row>
    <row r="12" spans="1:14" ht="21" customHeight="1" thickBot="1" x14ac:dyDescent="0.25">
      <c r="A12" s="89"/>
      <c r="B12" s="93" t="s">
        <v>3</v>
      </c>
      <c r="C12" s="68" t="s">
        <v>187</v>
      </c>
      <c r="D12" s="7" t="s">
        <v>188</v>
      </c>
      <c r="E12" s="7" t="s">
        <v>189</v>
      </c>
      <c r="F12" s="7" t="s">
        <v>190</v>
      </c>
      <c r="G12" s="7" t="s">
        <v>191</v>
      </c>
      <c r="H12" s="7" t="s">
        <v>192</v>
      </c>
      <c r="I12" s="7" t="s">
        <v>193</v>
      </c>
      <c r="J12" s="57" t="s">
        <v>194</v>
      </c>
      <c r="K12" s="57" t="s">
        <v>195</v>
      </c>
      <c r="L12" s="57" t="s">
        <v>78</v>
      </c>
      <c r="M12" s="57" t="s">
        <v>79</v>
      </c>
      <c r="N12" s="45" t="s">
        <v>196</v>
      </c>
    </row>
    <row r="13" spans="1:14" ht="21" customHeight="1" thickBot="1" x14ac:dyDescent="0.25">
      <c r="A13" s="89"/>
      <c r="B13" s="95" t="s">
        <v>4</v>
      </c>
      <c r="C13" s="165" t="s">
        <v>187</v>
      </c>
      <c r="D13" s="39" t="s">
        <v>188</v>
      </c>
      <c r="E13" s="39" t="s">
        <v>189</v>
      </c>
      <c r="F13" s="39" t="s">
        <v>190</v>
      </c>
      <c r="G13" s="39" t="s">
        <v>191</v>
      </c>
      <c r="H13" s="39" t="s">
        <v>192</v>
      </c>
      <c r="I13" s="39" t="s">
        <v>193</v>
      </c>
      <c r="J13" s="72" t="s">
        <v>194</v>
      </c>
      <c r="K13" s="72" t="s">
        <v>195</v>
      </c>
      <c r="L13" s="72" t="s">
        <v>78</v>
      </c>
      <c r="M13" s="72" t="s">
        <v>79</v>
      </c>
      <c r="N13" s="53" t="s">
        <v>196</v>
      </c>
    </row>
    <row r="14" spans="1:14" ht="21" customHeight="1" thickBot="1" x14ac:dyDescent="0.25">
      <c r="A14" s="89"/>
      <c r="B14" s="99" t="s">
        <v>5</v>
      </c>
      <c r="C14" s="165" t="s">
        <v>187</v>
      </c>
      <c r="D14" s="39" t="s">
        <v>188</v>
      </c>
      <c r="E14" s="39" t="s">
        <v>189</v>
      </c>
      <c r="F14" s="39" t="s">
        <v>190</v>
      </c>
      <c r="G14" s="39" t="s">
        <v>191</v>
      </c>
      <c r="H14" s="39" t="s">
        <v>192</v>
      </c>
      <c r="I14" s="39" t="s">
        <v>193</v>
      </c>
      <c r="J14" s="72" t="s">
        <v>194</v>
      </c>
      <c r="K14" s="72" t="s">
        <v>195</v>
      </c>
      <c r="L14" s="72" t="s">
        <v>78</v>
      </c>
      <c r="M14" s="72" t="s">
        <v>79</v>
      </c>
      <c r="N14" s="53" t="s">
        <v>196</v>
      </c>
    </row>
    <row r="15" spans="1:14" ht="21" customHeight="1" thickBot="1" x14ac:dyDescent="0.25">
      <c r="A15" s="89"/>
      <c r="B15" s="95" t="s">
        <v>6</v>
      </c>
      <c r="C15" s="166" t="s">
        <v>187</v>
      </c>
      <c r="D15" s="46" t="s">
        <v>188</v>
      </c>
      <c r="E15" s="46" t="s">
        <v>189</v>
      </c>
      <c r="F15" s="46" t="s">
        <v>190</v>
      </c>
      <c r="G15" s="46" t="s">
        <v>191</v>
      </c>
      <c r="H15" s="46" t="s">
        <v>192</v>
      </c>
      <c r="I15" s="46" t="s">
        <v>193</v>
      </c>
      <c r="J15" s="58" t="s">
        <v>194</v>
      </c>
      <c r="K15" s="58" t="s">
        <v>195</v>
      </c>
      <c r="L15" s="58" t="s">
        <v>78</v>
      </c>
      <c r="M15" s="58" t="s">
        <v>79</v>
      </c>
      <c r="N15" s="55" t="s">
        <v>196</v>
      </c>
    </row>
    <row r="16" spans="1:14" ht="21" customHeight="1" thickBot="1" x14ac:dyDescent="0.25">
      <c r="A16" s="89"/>
      <c r="B16" s="99" t="s">
        <v>20</v>
      </c>
      <c r="C16" s="68" t="s">
        <v>197</v>
      </c>
      <c r="D16" s="250" t="s">
        <v>198</v>
      </c>
      <c r="E16" s="250" t="s">
        <v>199</v>
      </c>
      <c r="F16" s="250" t="s">
        <v>200</v>
      </c>
      <c r="G16" s="250" t="s">
        <v>201</v>
      </c>
      <c r="H16" s="250" t="s">
        <v>202</v>
      </c>
      <c r="I16" s="250" t="s">
        <v>203</v>
      </c>
      <c r="J16" s="57" t="s">
        <v>204</v>
      </c>
      <c r="K16" s="57" t="s">
        <v>205</v>
      </c>
      <c r="L16" s="251" t="s">
        <v>78</v>
      </c>
      <c r="M16" s="251" t="s">
        <v>79</v>
      </c>
      <c r="N16" s="252" t="s">
        <v>206</v>
      </c>
    </row>
    <row r="17" spans="1:16" ht="21" customHeight="1" thickBot="1" x14ac:dyDescent="0.25">
      <c r="A17" s="89"/>
      <c r="B17" s="95" t="s">
        <v>21</v>
      </c>
      <c r="C17" s="165" t="s">
        <v>197</v>
      </c>
      <c r="D17" s="39" t="s">
        <v>198</v>
      </c>
      <c r="E17" s="39" t="s">
        <v>199</v>
      </c>
      <c r="F17" s="39" t="s">
        <v>200</v>
      </c>
      <c r="G17" s="39" t="s">
        <v>201</v>
      </c>
      <c r="H17" s="39" t="s">
        <v>202</v>
      </c>
      <c r="I17" s="39" t="s">
        <v>203</v>
      </c>
      <c r="J17" s="72" t="s">
        <v>204</v>
      </c>
      <c r="K17" s="72" t="s">
        <v>205</v>
      </c>
      <c r="L17" s="72" t="s">
        <v>78</v>
      </c>
      <c r="M17" s="72" t="s">
        <v>79</v>
      </c>
      <c r="N17" s="53" t="s">
        <v>206</v>
      </c>
    </row>
    <row r="18" spans="1:16" ht="21" customHeight="1" thickBot="1" x14ac:dyDescent="0.25">
      <c r="A18" s="89"/>
      <c r="B18" s="99" t="s">
        <v>22</v>
      </c>
      <c r="C18" s="165" t="s">
        <v>197</v>
      </c>
      <c r="D18" s="39" t="s">
        <v>198</v>
      </c>
      <c r="E18" s="39" t="s">
        <v>199</v>
      </c>
      <c r="F18" s="39" t="s">
        <v>200</v>
      </c>
      <c r="G18" s="39" t="s">
        <v>201</v>
      </c>
      <c r="H18" s="39" t="s">
        <v>202</v>
      </c>
      <c r="I18" s="39" t="s">
        <v>203</v>
      </c>
      <c r="J18" s="72" t="s">
        <v>204</v>
      </c>
      <c r="K18" s="72" t="s">
        <v>205</v>
      </c>
      <c r="L18" s="72" t="s">
        <v>78</v>
      </c>
      <c r="M18" s="72" t="s">
        <v>79</v>
      </c>
      <c r="N18" s="53" t="s">
        <v>206</v>
      </c>
    </row>
    <row r="19" spans="1:16" ht="21" customHeight="1" thickBot="1" x14ac:dyDescent="0.25">
      <c r="A19" s="89"/>
      <c r="B19" s="95" t="s">
        <v>23</v>
      </c>
      <c r="C19" s="166" t="s">
        <v>197</v>
      </c>
      <c r="D19" s="46" t="s">
        <v>198</v>
      </c>
      <c r="E19" s="46" t="s">
        <v>199</v>
      </c>
      <c r="F19" s="46" t="s">
        <v>200</v>
      </c>
      <c r="G19" s="46" t="s">
        <v>201</v>
      </c>
      <c r="H19" s="46" t="s">
        <v>202</v>
      </c>
      <c r="I19" s="46" t="s">
        <v>203</v>
      </c>
      <c r="J19" s="58" t="s">
        <v>204</v>
      </c>
      <c r="K19" s="58" t="s">
        <v>205</v>
      </c>
      <c r="L19" s="58" t="s">
        <v>78</v>
      </c>
      <c r="M19" s="58" t="s">
        <v>79</v>
      </c>
      <c r="N19" s="55" t="s">
        <v>206</v>
      </c>
    </row>
    <row r="20" spans="1:16" ht="21" customHeight="1" thickBot="1" x14ac:dyDescent="0.25">
      <c r="A20" s="89"/>
      <c r="B20" s="2"/>
      <c r="C20" s="105"/>
      <c r="D20" s="105"/>
      <c r="E20" s="105"/>
      <c r="F20" s="105"/>
      <c r="G20" s="105"/>
      <c r="H20" s="105"/>
      <c r="I20" s="105"/>
      <c r="J20" s="106"/>
      <c r="K20" s="106"/>
      <c r="N20" s="87"/>
    </row>
    <row r="21" spans="1:16" ht="21" customHeight="1" thickBot="1" x14ac:dyDescent="0.25">
      <c r="A21" s="89"/>
      <c r="B21" s="79"/>
      <c r="C21" s="318" t="s">
        <v>24</v>
      </c>
      <c r="D21" s="319"/>
      <c r="E21" s="320"/>
      <c r="F21" s="321" t="s">
        <v>25</v>
      </c>
      <c r="G21" s="322"/>
      <c r="H21" s="322"/>
      <c r="I21" s="323" t="s">
        <v>124</v>
      </c>
      <c r="J21" s="324"/>
      <c r="K21" s="325"/>
      <c r="N21" s="87"/>
    </row>
    <row r="22" spans="1:16" ht="21" customHeight="1" thickBot="1" x14ac:dyDescent="0.25">
      <c r="A22" s="89"/>
      <c r="B22" s="2"/>
      <c r="C22" s="326" t="s">
        <v>26</v>
      </c>
      <c r="D22" s="327"/>
      <c r="E22" s="10" t="s">
        <v>27</v>
      </c>
      <c r="F22" s="321" t="s">
        <v>26</v>
      </c>
      <c r="G22" s="327"/>
      <c r="H22" s="107" t="s">
        <v>27</v>
      </c>
      <c r="I22" s="323" t="s">
        <v>26</v>
      </c>
      <c r="J22" s="325"/>
      <c r="K22" s="108" t="s">
        <v>27</v>
      </c>
      <c r="N22" s="87"/>
    </row>
    <row r="23" spans="1:16" ht="21" customHeight="1" x14ac:dyDescent="0.2">
      <c r="A23" s="89"/>
      <c r="B23" s="2"/>
      <c r="C23" s="358" t="s">
        <v>125</v>
      </c>
      <c r="D23" s="359"/>
      <c r="E23" s="11" t="s">
        <v>0</v>
      </c>
      <c r="F23" s="360" t="s">
        <v>125</v>
      </c>
      <c r="G23" s="359"/>
      <c r="H23" s="109" t="s">
        <v>0</v>
      </c>
      <c r="I23" s="360" t="s">
        <v>125</v>
      </c>
      <c r="J23" s="359"/>
      <c r="K23" s="12" t="s">
        <v>0</v>
      </c>
      <c r="N23" s="87"/>
    </row>
    <row r="24" spans="1:16" ht="21" customHeight="1" x14ac:dyDescent="0.2">
      <c r="A24" s="89"/>
      <c r="B24" s="2"/>
      <c r="C24" s="352" t="s">
        <v>126</v>
      </c>
      <c r="D24" s="353"/>
      <c r="E24" s="13" t="s">
        <v>127</v>
      </c>
      <c r="F24" s="354" t="s">
        <v>126</v>
      </c>
      <c r="G24" s="353"/>
      <c r="H24" s="110" t="s">
        <v>127</v>
      </c>
      <c r="I24" s="354" t="s">
        <v>128</v>
      </c>
      <c r="J24" s="353"/>
      <c r="K24" s="14" t="s">
        <v>28</v>
      </c>
      <c r="N24" s="87"/>
    </row>
    <row r="25" spans="1:16" ht="21" customHeight="1" x14ac:dyDescent="0.2">
      <c r="A25" s="89"/>
      <c r="B25" s="2"/>
      <c r="C25" s="352" t="s">
        <v>129</v>
      </c>
      <c r="D25" s="353"/>
      <c r="E25" s="13" t="s">
        <v>0</v>
      </c>
      <c r="F25" s="354" t="s">
        <v>129</v>
      </c>
      <c r="G25" s="353"/>
      <c r="H25" s="110" t="s">
        <v>0</v>
      </c>
      <c r="I25" s="354" t="s">
        <v>129</v>
      </c>
      <c r="J25" s="353"/>
      <c r="K25" s="14" t="s">
        <v>0</v>
      </c>
      <c r="N25" s="87"/>
    </row>
    <row r="26" spans="1:16" ht="21" customHeight="1" thickBot="1" x14ac:dyDescent="0.25">
      <c r="A26" s="89"/>
      <c r="B26" s="2"/>
      <c r="C26" s="355" t="s">
        <v>130</v>
      </c>
      <c r="D26" s="356"/>
      <c r="E26" s="15" t="s">
        <v>29</v>
      </c>
      <c r="F26" s="357" t="s">
        <v>131</v>
      </c>
      <c r="G26" s="356"/>
      <c r="H26" s="111" t="s">
        <v>29</v>
      </c>
      <c r="I26" s="357" t="s">
        <v>130</v>
      </c>
      <c r="J26" s="356"/>
      <c r="K26" s="16" t="s">
        <v>29</v>
      </c>
      <c r="N26" s="87"/>
    </row>
    <row r="27" spans="1:16" ht="21" customHeight="1" x14ac:dyDescent="0.2">
      <c r="A27" s="89"/>
      <c r="B27" s="2"/>
      <c r="C27" s="105"/>
      <c r="D27" s="105"/>
      <c r="E27" s="105"/>
      <c r="F27" s="105"/>
      <c r="G27" s="105"/>
      <c r="H27" s="105"/>
      <c r="I27" s="105"/>
      <c r="J27" s="106"/>
      <c r="K27" s="106"/>
      <c r="N27" s="87"/>
    </row>
    <row r="28" spans="1:16" ht="21" customHeight="1" thickBot="1" x14ac:dyDescent="0.25">
      <c r="A28" s="89"/>
      <c r="N28" s="87"/>
    </row>
    <row r="29" spans="1:16" ht="21" customHeight="1" thickBot="1" x14ac:dyDescent="0.25">
      <c r="A29" s="89"/>
      <c r="B29" s="17" t="s">
        <v>30</v>
      </c>
      <c r="C29" s="162" t="s">
        <v>31</v>
      </c>
      <c r="D29" s="18" t="s">
        <v>32</v>
      </c>
      <c r="F29" s="17" t="s">
        <v>30</v>
      </c>
      <c r="G29" s="162" t="s">
        <v>31</v>
      </c>
      <c r="H29" s="18" t="s">
        <v>32</v>
      </c>
      <c r="J29" s="17" t="s">
        <v>30</v>
      </c>
      <c r="K29" s="162" t="s">
        <v>31</v>
      </c>
      <c r="L29" s="18" t="s">
        <v>32</v>
      </c>
      <c r="N29" s="87"/>
    </row>
    <row r="30" spans="1:16" ht="17.25" customHeight="1" x14ac:dyDescent="0.2">
      <c r="A30" s="89"/>
      <c r="B30" s="332" t="s">
        <v>29</v>
      </c>
      <c r="C30" s="334" t="s">
        <v>207</v>
      </c>
      <c r="D30" s="315">
        <v>45597</v>
      </c>
      <c r="F30" s="337" t="s">
        <v>33</v>
      </c>
      <c r="G30" s="339" t="s">
        <v>208</v>
      </c>
      <c r="H30" s="372" t="s">
        <v>209</v>
      </c>
      <c r="J30" s="373" t="s">
        <v>34</v>
      </c>
      <c r="K30" s="313" t="s">
        <v>245</v>
      </c>
      <c r="L30" s="315">
        <v>45637</v>
      </c>
      <c r="N30" s="87"/>
    </row>
    <row r="31" spans="1:16" ht="17.25" customHeight="1" thickBot="1" x14ac:dyDescent="0.25">
      <c r="A31" s="89"/>
      <c r="B31" s="333"/>
      <c r="C31" s="335"/>
      <c r="D31" s="336"/>
      <c r="F31" s="338"/>
      <c r="G31" s="340"/>
      <c r="H31" s="310"/>
      <c r="J31" s="311"/>
      <c r="K31" s="314"/>
      <c r="L31" s="316"/>
      <c r="N31" s="87"/>
    </row>
    <row r="32" spans="1:16" ht="17.25" customHeight="1" x14ac:dyDescent="0.2">
      <c r="A32" s="89"/>
      <c r="B32" s="333" t="s">
        <v>35</v>
      </c>
      <c r="C32" s="335">
        <v>2652720</v>
      </c>
      <c r="D32" s="341">
        <v>45554</v>
      </c>
      <c r="F32" s="342" t="s">
        <v>36</v>
      </c>
      <c r="G32" s="374" t="s">
        <v>245</v>
      </c>
      <c r="H32" s="310" t="s">
        <v>211</v>
      </c>
      <c r="J32" s="311" t="s">
        <v>37</v>
      </c>
      <c r="K32" s="313" t="s">
        <v>212</v>
      </c>
      <c r="L32" s="315">
        <v>45617</v>
      </c>
      <c r="N32" s="112"/>
      <c r="O32" s="19"/>
      <c r="P32" s="20"/>
    </row>
    <row r="33" spans="1:16" ht="17.25" customHeight="1" thickBot="1" x14ac:dyDescent="0.25">
      <c r="A33" s="89"/>
      <c r="B33" s="333"/>
      <c r="C33" s="335"/>
      <c r="D33" s="336"/>
      <c r="F33" s="342"/>
      <c r="G33" s="374"/>
      <c r="H33" s="310"/>
      <c r="J33" s="311"/>
      <c r="K33" s="314"/>
      <c r="L33" s="316"/>
      <c r="N33" s="112"/>
      <c r="O33" s="19"/>
      <c r="P33" s="20"/>
    </row>
    <row r="34" spans="1:16" ht="17.25" customHeight="1" x14ac:dyDescent="0.2">
      <c r="A34" s="89"/>
      <c r="B34" s="333" t="s">
        <v>38</v>
      </c>
      <c r="C34" s="335" t="s">
        <v>213</v>
      </c>
      <c r="D34" s="341">
        <v>45597</v>
      </c>
      <c r="F34" s="342" t="s">
        <v>39</v>
      </c>
      <c r="G34" s="340" t="s">
        <v>214</v>
      </c>
      <c r="H34" s="309">
        <v>45627</v>
      </c>
      <c r="J34" s="311" t="s">
        <v>40</v>
      </c>
      <c r="K34" s="313" t="s">
        <v>245</v>
      </c>
      <c r="L34" s="315">
        <v>45637</v>
      </c>
      <c r="N34" s="112"/>
      <c r="O34" s="19"/>
      <c r="P34" s="21"/>
    </row>
    <row r="35" spans="1:16" ht="17.25" customHeight="1" thickBot="1" x14ac:dyDescent="0.25">
      <c r="A35" s="89"/>
      <c r="B35" s="333"/>
      <c r="C35" s="335"/>
      <c r="D35" s="341"/>
      <c r="F35" s="342"/>
      <c r="G35" s="340"/>
      <c r="H35" s="310"/>
      <c r="J35" s="312"/>
      <c r="K35" s="314"/>
      <c r="L35" s="316"/>
      <c r="N35" s="112"/>
      <c r="O35" s="19"/>
      <c r="P35" s="20"/>
    </row>
    <row r="36" spans="1:16" ht="17.25" customHeight="1" x14ac:dyDescent="0.2">
      <c r="A36" s="89"/>
      <c r="B36" s="333" t="s">
        <v>41</v>
      </c>
      <c r="C36" s="335" t="s">
        <v>215</v>
      </c>
      <c r="D36" s="341">
        <v>44998</v>
      </c>
      <c r="F36" s="333" t="s">
        <v>42</v>
      </c>
      <c r="G36" s="335">
        <v>4046264</v>
      </c>
      <c r="H36" s="341">
        <v>45747</v>
      </c>
      <c r="N36" s="87"/>
    </row>
    <row r="37" spans="1:16" ht="17.25" customHeight="1" thickBot="1" x14ac:dyDescent="0.25">
      <c r="A37" s="89"/>
      <c r="B37" s="351"/>
      <c r="C37" s="375"/>
      <c r="D37" s="316"/>
      <c r="F37" s="351"/>
      <c r="G37" s="375"/>
      <c r="H37" s="376"/>
      <c r="N37" s="87"/>
    </row>
    <row r="38" spans="1:16" ht="17.25" customHeight="1" x14ac:dyDescent="0.2">
      <c r="A38" s="89"/>
      <c r="B38" s="106"/>
      <c r="C38" s="106"/>
      <c r="D38" s="106"/>
      <c r="F38" s="106"/>
      <c r="G38" s="106"/>
      <c r="H38" s="113"/>
      <c r="N38" s="87"/>
    </row>
    <row r="39" spans="1:16" ht="17.25" customHeight="1" thickBot="1" x14ac:dyDescent="0.3">
      <c r="A39" s="361" t="s">
        <v>132</v>
      </c>
      <c r="B39" s="362"/>
      <c r="C39" s="114"/>
      <c r="D39" s="114"/>
      <c r="E39" s="115"/>
      <c r="F39" s="114"/>
      <c r="G39" s="114"/>
      <c r="H39" s="116"/>
      <c r="I39" s="115"/>
      <c r="J39" s="115"/>
      <c r="K39" s="115"/>
      <c r="L39" s="115"/>
      <c r="M39" s="115"/>
      <c r="N39" s="117"/>
    </row>
    <row r="40" spans="1:16" ht="21" customHeight="1" thickBot="1" x14ac:dyDescent="0.25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1:16" ht="21" customHeight="1" thickBot="1" x14ac:dyDescent="0.25">
      <c r="A41" s="89"/>
      <c r="B41" s="118" t="s">
        <v>133</v>
      </c>
      <c r="C41" s="164">
        <v>45268</v>
      </c>
      <c r="D41" s="119" t="s">
        <v>134</v>
      </c>
      <c r="E41" s="197">
        <v>1</v>
      </c>
      <c r="N41" s="87"/>
    </row>
    <row r="42" spans="1:16" x14ac:dyDescent="0.2">
      <c r="A42" s="89"/>
      <c r="B42" s="121"/>
      <c r="D42" s="2"/>
      <c r="N42" s="87"/>
    </row>
    <row r="43" spans="1:16" ht="16" thickBot="1" x14ac:dyDescent="0.25">
      <c r="A43" s="89"/>
      <c r="N43" s="87"/>
    </row>
    <row r="44" spans="1:16" ht="15.75" customHeight="1" thickBot="1" x14ac:dyDescent="0.25">
      <c r="A44" s="89"/>
      <c r="B44" s="363" t="s">
        <v>43</v>
      </c>
      <c r="C44" s="364"/>
      <c r="D44" s="365"/>
      <c r="E44" s="122"/>
      <c r="F44" s="122"/>
      <c r="I44" s="345" t="s">
        <v>44</v>
      </c>
      <c r="J44" s="347"/>
      <c r="K44" t="s">
        <v>135</v>
      </c>
      <c r="L44" s="348" t="s">
        <v>45</v>
      </c>
      <c r="M44" s="348"/>
      <c r="N44" s="87"/>
    </row>
    <row r="45" spans="1:16" ht="18.75" customHeight="1" thickBot="1" x14ac:dyDescent="0.25">
      <c r="A45" s="89"/>
      <c r="B45" s="387" t="s">
        <v>171</v>
      </c>
      <c r="C45" s="387"/>
      <c r="D45" s="387"/>
      <c r="E45" s="122"/>
      <c r="F45" s="122"/>
      <c r="I45" s="382" t="s">
        <v>172</v>
      </c>
      <c r="J45" s="382"/>
      <c r="L45" s="348"/>
      <c r="M45" s="348"/>
      <c r="N45" s="87"/>
    </row>
    <row r="46" spans="1:16" ht="24.75" customHeight="1" thickBot="1" x14ac:dyDescent="0.25">
      <c r="A46" s="89"/>
      <c r="B46" s="366" t="s">
        <v>46</v>
      </c>
      <c r="C46" s="367"/>
      <c r="D46" s="123">
        <v>4.5</v>
      </c>
      <c r="E46" s="22"/>
      <c r="F46" s="22"/>
      <c r="G46" s="23"/>
      <c r="I46" s="368" t="s">
        <v>157</v>
      </c>
      <c r="J46" s="369"/>
      <c r="K46" s="124">
        <v>80</v>
      </c>
      <c r="L46" s="370">
        <f>K46*1.25</f>
        <v>100</v>
      </c>
      <c r="M46" s="371"/>
      <c r="N46" s="87"/>
    </row>
    <row r="47" spans="1:16" ht="31" thickBot="1" x14ac:dyDescent="0.25">
      <c r="A47" s="89"/>
      <c r="B47" s="383" t="s">
        <v>47</v>
      </c>
      <c r="C47" s="384"/>
      <c r="D47" s="25" t="s">
        <v>48</v>
      </c>
      <c r="E47" s="26" t="s">
        <v>136</v>
      </c>
      <c r="F47" s="26" t="s">
        <v>137</v>
      </c>
      <c r="G47" s="25" t="s">
        <v>138</v>
      </c>
      <c r="I47" s="151" t="s">
        <v>144</v>
      </c>
      <c r="J47" s="105"/>
      <c r="N47" s="87"/>
    </row>
    <row r="48" spans="1:16" ht="28.5" customHeight="1" thickBot="1" x14ac:dyDescent="0.25">
      <c r="A48" s="89"/>
      <c r="B48" s="343">
        <v>100</v>
      </c>
      <c r="C48" s="344"/>
      <c r="D48" s="160">
        <v>10</v>
      </c>
      <c r="E48" s="125">
        <f>(D48*D46/B48)*1000</f>
        <v>450</v>
      </c>
      <c r="F48" s="125">
        <f>(D46*1000)-E48</f>
        <v>4050</v>
      </c>
      <c r="G48" s="27">
        <v>1.1599999999999999</v>
      </c>
      <c r="I48" s="28" t="s">
        <v>139</v>
      </c>
      <c r="J48" s="29" t="s">
        <v>140</v>
      </c>
      <c r="K48" s="30" t="s">
        <v>238</v>
      </c>
      <c r="L48" s="29" t="s">
        <v>142</v>
      </c>
      <c r="M48" s="31" t="s">
        <v>143</v>
      </c>
      <c r="N48" s="87"/>
    </row>
    <row r="49" spans="1:14" ht="31.5" customHeight="1" thickBot="1" x14ac:dyDescent="0.25">
      <c r="A49" s="89"/>
      <c r="B49" s="126"/>
      <c r="C49" s="126"/>
      <c r="D49" s="127"/>
      <c r="E49" s="127"/>
      <c r="F49" s="126"/>
      <c r="G49" s="126"/>
      <c r="I49" s="32">
        <f>10*L46</f>
        <v>1000</v>
      </c>
      <c r="J49" s="158">
        <v>0.21199999999999999</v>
      </c>
      <c r="K49" s="159">
        <v>28.4</v>
      </c>
      <c r="L49" s="128">
        <f>(I49*J49)/K49</f>
        <v>7.4647887323943669</v>
      </c>
      <c r="M49" s="128">
        <f>I49-L49</f>
        <v>992.53521126760563</v>
      </c>
      <c r="N49" s="87"/>
    </row>
    <row r="50" spans="1:14" ht="16" thickBot="1" x14ac:dyDescent="0.25">
      <c r="A50" s="89"/>
      <c r="B50" s="345" t="s">
        <v>49</v>
      </c>
      <c r="C50" s="346"/>
      <c r="D50" s="347"/>
      <c r="E50" t="s">
        <v>135</v>
      </c>
      <c r="F50" s="348" t="s">
        <v>50</v>
      </c>
      <c r="G50" s="348"/>
      <c r="I50" s="105"/>
      <c r="J50" s="105"/>
      <c r="K50" s="105"/>
      <c r="N50" s="87"/>
    </row>
    <row r="51" spans="1:14" ht="19.5" customHeight="1" thickBot="1" x14ac:dyDescent="0.25">
      <c r="A51" s="89"/>
      <c r="B51" s="382" t="s">
        <v>174</v>
      </c>
      <c r="C51" s="382"/>
      <c r="D51" s="382"/>
      <c r="F51" s="348"/>
      <c r="G51" s="348"/>
      <c r="I51" s="377" t="s">
        <v>51</v>
      </c>
      <c r="J51" s="378"/>
      <c r="K51" t="s">
        <v>135</v>
      </c>
      <c r="L51" s="348" t="s">
        <v>45</v>
      </c>
      <c r="M51" s="348"/>
      <c r="N51" s="87"/>
    </row>
    <row r="52" spans="1:14" ht="18.75" customHeight="1" thickBot="1" x14ac:dyDescent="0.25">
      <c r="A52" s="89"/>
      <c r="B52" s="349" t="s">
        <v>155</v>
      </c>
      <c r="C52" s="350"/>
      <c r="D52" s="385">
        <v>95</v>
      </c>
      <c r="E52" s="386"/>
      <c r="F52" s="379">
        <f>D52*1.2</f>
        <v>114</v>
      </c>
      <c r="G52" s="378"/>
      <c r="I52" s="382" t="s">
        <v>173</v>
      </c>
      <c r="J52" s="382"/>
      <c r="L52" s="348"/>
      <c r="M52" s="348"/>
      <c r="N52" s="87"/>
    </row>
    <row r="53" spans="1:14" ht="18.75" customHeight="1" thickBot="1" x14ac:dyDescent="0.25">
      <c r="A53" s="89"/>
      <c r="B53" s="151" t="s">
        <v>144</v>
      </c>
      <c r="C53" s="105"/>
      <c r="I53" s="368" t="s">
        <v>158</v>
      </c>
      <c r="J53" s="369"/>
      <c r="K53" s="124">
        <v>40</v>
      </c>
      <c r="L53" s="370">
        <f>K53*1.25</f>
        <v>50</v>
      </c>
      <c r="M53" s="371"/>
      <c r="N53" s="87"/>
    </row>
    <row r="54" spans="1:14" ht="16" thickBot="1" x14ac:dyDescent="0.25">
      <c r="A54" s="89"/>
      <c r="B54" s="328" t="s">
        <v>156</v>
      </c>
      <c r="C54" s="329"/>
      <c r="D54" s="34">
        <f>10*F52</f>
        <v>1140</v>
      </c>
      <c r="E54" s="35" t="s">
        <v>145</v>
      </c>
      <c r="F54" s="330"/>
      <c r="G54" s="331"/>
      <c r="I54" s="129" t="s">
        <v>146</v>
      </c>
      <c r="J54" s="105"/>
      <c r="N54" s="87"/>
    </row>
    <row r="55" spans="1:14" ht="28.5" customHeight="1" thickBot="1" x14ac:dyDescent="0.25">
      <c r="A55" s="89"/>
      <c r="B55" s="388" t="s">
        <v>147</v>
      </c>
      <c r="C55" s="389"/>
      <c r="D55" s="36" t="s">
        <v>53</v>
      </c>
      <c r="E55" s="37" t="s">
        <v>54</v>
      </c>
      <c r="F55" s="388" t="s">
        <v>55</v>
      </c>
      <c r="G55" s="389"/>
      <c r="I55" s="28" t="s">
        <v>139</v>
      </c>
      <c r="J55" s="29" t="s">
        <v>148</v>
      </c>
      <c r="K55" s="30" t="s">
        <v>238</v>
      </c>
      <c r="L55" s="29" t="s">
        <v>149</v>
      </c>
      <c r="M55" s="31" t="s">
        <v>143</v>
      </c>
      <c r="N55" s="87"/>
    </row>
    <row r="56" spans="1:14" ht="24.75" customHeight="1" thickBot="1" x14ac:dyDescent="0.25">
      <c r="A56" s="89"/>
      <c r="B56" s="373" t="s">
        <v>34</v>
      </c>
      <c r="C56" s="390"/>
      <c r="D56" s="130">
        <v>80</v>
      </c>
      <c r="E56" s="130">
        <v>4</v>
      </c>
      <c r="F56" s="391">
        <f>E56*D54/D56</f>
        <v>57</v>
      </c>
      <c r="G56" s="392"/>
      <c r="I56" s="131">
        <f>10*L53</f>
        <v>500</v>
      </c>
      <c r="J56" s="158">
        <v>0.21199999999999999</v>
      </c>
      <c r="K56" s="159">
        <v>28.4</v>
      </c>
      <c r="L56" s="128">
        <f>(I56*J56)/K56</f>
        <v>3.7323943661971835</v>
      </c>
      <c r="M56" s="128">
        <f>I56-L56</f>
        <v>496.26760563380282</v>
      </c>
      <c r="N56" s="87"/>
    </row>
    <row r="57" spans="1:14" ht="23.25" customHeight="1" thickBot="1" x14ac:dyDescent="0.25">
      <c r="A57" s="89"/>
      <c r="B57" s="311" t="s">
        <v>37</v>
      </c>
      <c r="C57" s="393"/>
      <c r="D57" s="132">
        <v>800</v>
      </c>
      <c r="E57" s="132">
        <v>40</v>
      </c>
      <c r="F57" s="394">
        <f>E57*D54/D57</f>
        <v>57</v>
      </c>
      <c r="G57" s="395"/>
      <c r="N57" s="87"/>
    </row>
    <row r="58" spans="1:14" ht="26.25" customHeight="1" thickBot="1" x14ac:dyDescent="0.25">
      <c r="A58" s="89"/>
      <c r="B58" s="311" t="s">
        <v>40</v>
      </c>
      <c r="C58" s="393"/>
      <c r="D58" s="132">
        <v>10000</v>
      </c>
      <c r="E58" s="132">
        <v>400</v>
      </c>
      <c r="F58" s="394">
        <f>E58*D54/D58</f>
        <v>45.6</v>
      </c>
      <c r="G58" s="395"/>
      <c r="H58" s="105"/>
      <c r="I58" s="377" t="s">
        <v>56</v>
      </c>
      <c r="J58" s="378"/>
      <c r="K58" t="s">
        <v>150</v>
      </c>
      <c r="L58" s="348" t="s">
        <v>45</v>
      </c>
      <c r="M58" s="348"/>
      <c r="N58" s="87"/>
    </row>
    <row r="59" spans="1:14" ht="23.25" customHeight="1" thickBot="1" x14ac:dyDescent="0.25">
      <c r="A59" s="89"/>
      <c r="B59" s="312" t="s">
        <v>57</v>
      </c>
      <c r="C59" s="398"/>
      <c r="D59" s="38" t="s">
        <v>58</v>
      </c>
      <c r="E59" s="38" t="s">
        <v>58</v>
      </c>
      <c r="F59" s="399">
        <f>D54- SUM(F56:F58)</f>
        <v>980.4</v>
      </c>
      <c r="G59" s="400"/>
      <c r="I59" s="401" t="s">
        <v>175</v>
      </c>
      <c r="J59" s="401"/>
      <c r="L59" s="348"/>
      <c r="M59" s="348"/>
      <c r="N59" s="87"/>
    </row>
    <row r="60" spans="1:14" ht="18.75" customHeight="1" thickBot="1" x14ac:dyDescent="0.25">
      <c r="A60" s="89"/>
      <c r="F60" s="133"/>
      <c r="I60" s="368" t="s">
        <v>52</v>
      </c>
      <c r="J60" s="369"/>
      <c r="K60" s="134">
        <v>96</v>
      </c>
      <c r="L60" s="402">
        <f>K60*1.25</f>
        <v>120</v>
      </c>
      <c r="M60" s="403"/>
      <c r="N60" s="87"/>
    </row>
    <row r="61" spans="1:14" ht="21" customHeight="1" thickBot="1" x14ac:dyDescent="0.25">
      <c r="A61" s="89"/>
      <c r="G61" s="135"/>
      <c r="N61" s="87"/>
    </row>
    <row r="62" spans="1:14" ht="39" customHeight="1" thickBot="1" x14ac:dyDescent="0.25">
      <c r="A62" s="89"/>
      <c r="B62" s="91" t="s">
        <v>118</v>
      </c>
      <c r="C62" s="404" t="s">
        <v>246</v>
      </c>
      <c r="D62" s="404"/>
      <c r="E62" s="404"/>
      <c r="F62" s="404"/>
      <c r="G62" s="404"/>
      <c r="I62" s="28" t="s">
        <v>139</v>
      </c>
      <c r="J62" s="29" t="s">
        <v>59</v>
      </c>
      <c r="K62" s="29" t="s">
        <v>60</v>
      </c>
      <c r="L62" s="29" t="s">
        <v>151</v>
      </c>
      <c r="M62" s="31" t="s">
        <v>152</v>
      </c>
      <c r="N62" s="87"/>
    </row>
    <row r="63" spans="1:14" ht="39" customHeight="1" thickBot="1" x14ac:dyDescent="0.25">
      <c r="A63" s="89"/>
      <c r="B63" s="136"/>
      <c r="C63" s="404"/>
      <c r="D63" s="404"/>
      <c r="E63" s="404"/>
      <c r="F63" s="404"/>
      <c r="G63" s="404"/>
      <c r="I63" s="32">
        <f>40*L60</f>
        <v>4800</v>
      </c>
      <c r="J63" s="137">
        <v>1</v>
      </c>
      <c r="K63" s="138">
        <v>200</v>
      </c>
      <c r="L63" s="128">
        <f>(I63*J63)/K63</f>
        <v>24</v>
      </c>
      <c r="M63" s="128">
        <f>I63-L63</f>
        <v>4776</v>
      </c>
      <c r="N63" s="87"/>
    </row>
    <row r="64" spans="1:14" ht="90.75" customHeight="1" x14ac:dyDescent="0.2">
      <c r="A64" s="89"/>
      <c r="C64" s="404"/>
      <c r="D64" s="404"/>
      <c r="E64" s="404"/>
      <c r="F64" s="404"/>
      <c r="G64" s="404"/>
      <c r="N64" s="87"/>
    </row>
    <row r="65" spans="1:14" ht="60" customHeight="1" x14ac:dyDescent="0.2">
      <c r="A65" s="89"/>
      <c r="C65" s="404"/>
      <c r="D65" s="404"/>
      <c r="E65" s="404"/>
      <c r="F65" s="404"/>
      <c r="G65" s="404"/>
      <c r="N65" s="87"/>
    </row>
    <row r="66" spans="1:14" ht="20.25" customHeight="1" x14ac:dyDescent="0.2">
      <c r="A66" s="89"/>
      <c r="N66" s="87"/>
    </row>
    <row r="67" spans="1:14" ht="24.75" customHeight="1" thickBot="1" x14ac:dyDescent="0.25">
      <c r="A67" s="380" t="s">
        <v>153</v>
      </c>
      <c r="B67" s="381"/>
      <c r="C67" s="115"/>
      <c r="D67" s="115"/>
      <c r="E67" s="115"/>
      <c r="F67" s="139"/>
      <c r="G67" s="139"/>
      <c r="H67" s="115"/>
      <c r="I67" s="115"/>
      <c r="J67" s="115"/>
      <c r="K67" s="115"/>
      <c r="L67" s="115"/>
      <c r="M67" s="115"/>
      <c r="N67" s="117"/>
    </row>
    <row r="68" spans="1:14" x14ac:dyDescent="0.2">
      <c r="F68" s="47"/>
      <c r="G68" s="47"/>
    </row>
    <row r="69" spans="1:14" ht="15.75" customHeight="1" x14ac:dyDescent="0.2">
      <c r="F69" s="47"/>
      <c r="G69" s="47"/>
    </row>
    <row r="71" spans="1:14" ht="34" x14ac:dyDescent="0.4">
      <c r="B71" s="163"/>
      <c r="C71" s="396" t="s">
        <v>154</v>
      </c>
      <c r="D71" s="396"/>
    </row>
    <row r="72" spans="1:14" ht="16" thickBot="1" x14ac:dyDescent="0.25"/>
    <row r="73" spans="1:14" ht="16" thickBot="1" x14ac:dyDescent="0.25">
      <c r="B73" s="140" t="s">
        <v>84</v>
      </c>
      <c r="C73" s="120">
        <v>142</v>
      </c>
    </row>
    <row r="74" spans="1:14" ht="16" thickBot="1" x14ac:dyDescent="0.25">
      <c r="A74" s="68"/>
      <c r="B74" s="68"/>
      <c r="C74" s="7">
        <v>1</v>
      </c>
      <c r="D74" s="7">
        <v>2</v>
      </c>
      <c r="E74" s="7">
        <v>3</v>
      </c>
      <c r="F74" s="7">
        <v>4</v>
      </c>
      <c r="G74" s="7">
        <v>5</v>
      </c>
      <c r="H74" s="7">
        <v>6</v>
      </c>
      <c r="I74" s="7">
        <v>7</v>
      </c>
      <c r="J74" s="7">
        <v>8</v>
      </c>
      <c r="K74" s="7">
        <v>9</v>
      </c>
      <c r="L74" s="141">
        <v>10</v>
      </c>
      <c r="M74" s="141">
        <v>11</v>
      </c>
      <c r="N74" s="82">
        <v>12</v>
      </c>
    </row>
    <row r="75" spans="1:14" ht="16" thickBot="1" x14ac:dyDescent="0.25">
      <c r="A75" s="193"/>
      <c r="B75" s="194"/>
      <c r="C75" s="50">
        <v>1.17E-6</v>
      </c>
      <c r="D75" s="51">
        <v>3.9099999999999999E-7</v>
      </c>
      <c r="E75" s="51">
        <v>1.3E-7</v>
      </c>
      <c r="F75" s="51">
        <v>7.3000000000000005E-8</v>
      </c>
      <c r="G75" s="51">
        <v>3.6500000000000003E-8</v>
      </c>
      <c r="H75" s="51">
        <v>1.22E-8</v>
      </c>
      <c r="I75" s="142">
        <v>1.3500000000000001E-9</v>
      </c>
      <c r="J75" s="275" t="s">
        <v>243</v>
      </c>
      <c r="K75" s="276" t="s">
        <v>182</v>
      </c>
      <c r="L75" s="277" t="s">
        <v>183</v>
      </c>
      <c r="M75" s="276" t="s">
        <v>184</v>
      </c>
      <c r="N75" s="278" t="s">
        <v>244</v>
      </c>
    </row>
    <row r="76" spans="1:14" x14ac:dyDescent="0.2">
      <c r="A76" s="188" t="s">
        <v>3</v>
      </c>
      <c r="B76" s="177" t="s">
        <v>248</v>
      </c>
      <c r="C76" s="7">
        <v>29884</v>
      </c>
      <c r="D76" s="7">
        <v>31795</v>
      </c>
      <c r="E76" s="7">
        <v>39944</v>
      </c>
      <c r="F76" s="7">
        <v>43026</v>
      </c>
      <c r="G76" s="7">
        <v>47945</v>
      </c>
      <c r="H76" s="7">
        <v>51292</v>
      </c>
      <c r="I76" s="7">
        <v>53284</v>
      </c>
      <c r="J76" s="7">
        <v>55707</v>
      </c>
      <c r="K76" s="7">
        <v>28014</v>
      </c>
      <c r="L76" s="7">
        <v>40274</v>
      </c>
      <c r="M76" s="7">
        <v>10942</v>
      </c>
      <c r="N76" s="69">
        <v>38301</v>
      </c>
    </row>
    <row r="77" spans="1:14" x14ac:dyDescent="0.2">
      <c r="A77" s="188" t="s">
        <v>4</v>
      </c>
      <c r="B77" s="183" t="s">
        <v>249</v>
      </c>
      <c r="C77" s="39">
        <v>29624</v>
      </c>
      <c r="D77" s="39">
        <v>31347</v>
      </c>
      <c r="E77" s="39">
        <v>38290</v>
      </c>
      <c r="F77" s="39">
        <v>42132</v>
      </c>
      <c r="G77" s="39">
        <v>46733</v>
      </c>
      <c r="H77" s="39">
        <v>50308</v>
      </c>
      <c r="I77" s="39">
        <v>50812</v>
      </c>
      <c r="J77" s="39">
        <v>53669</v>
      </c>
      <c r="K77" s="39">
        <v>27260</v>
      </c>
      <c r="L77" s="39">
        <v>39791</v>
      </c>
      <c r="M77" s="39">
        <v>10920</v>
      </c>
      <c r="N77" s="70">
        <v>34492</v>
      </c>
    </row>
    <row r="78" spans="1:14" x14ac:dyDescent="0.2">
      <c r="A78" s="188" t="s">
        <v>5</v>
      </c>
      <c r="B78" s="183" t="s">
        <v>250</v>
      </c>
      <c r="C78" s="39">
        <v>29369</v>
      </c>
      <c r="D78" s="39">
        <v>30563</v>
      </c>
      <c r="E78" s="39">
        <v>37396</v>
      </c>
      <c r="F78" s="39">
        <v>40923</v>
      </c>
      <c r="G78" s="39">
        <v>45737</v>
      </c>
      <c r="H78" s="39">
        <v>49265</v>
      </c>
      <c r="I78" s="39">
        <v>51381</v>
      </c>
      <c r="J78" s="39">
        <v>52688</v>
      </c>
      <c r="K78" s="39">
        <v>26916</v>
      </c>
      <c r="L78" s="39">
        <v>39463</v>
      </c>
      <c r="M78" s="39">
        <v>10902</v>
      </c>
      <c r="N78" s="70">
        <v>35176</v>
      </c>
    </row>
    <row r="79" spans="1:14" ht="16" thickBot="1" x14ac:dyDescent="0.25">
      <c r="A79" s="188" t="s">
        <v>6</v>
      </c>
      <c r="B79" s="186" t="s">
        <v>251</v>
      </c>
      <c r="C79" s="46">
        <v>28965</v>
      </c>
      <c r="D79" s="46">
        <v>30252</v>
      </c>
      <c r="E79" s="46">
        <v>36797</v>
      </c>
      <c r="F79" s="46">
        <v>41478</v>
      </c>
      <c r="G79" s="46">
        <v>45072</v>
      </c>
      <c r="H79" s="46">
        <v>48588</v>
      </c>
      <c r="I79" s="46">
        <v>50148</v>
      </c>
      <c r="J79" s="46">
        <v>52454</v>
      </c>
      <c r="K79" s="46">
        <v>26772</v>
      </c>
      <c r="L79" s="46">
        <v>39077</v>
      </c>
      <c r="M79" s="46">
        <v>10865</v>
      </c>
      <c r="N79" s="71">
        <v>32704</v>
      </c>
    </row>
    <row r="80" spans="1:14" x14ac:dyDescent="0.2">
      <c r="A80" s="188" t="s">
        <v>20</v>
      </c>
      <c r="B80" s="177" t="s">
        <v>252</v>
      </c>
      <c r="C80" s="7">
        <v>28393</v>
      </c>
      <c r="D80" s="7">
        <v>28254</v>
      </c>
      <c r="E80" s="7">
        <v>30401</v>
      </c>
      <c r="F80" s="7">
        <v>32228</v>
      </c>
      <c r="G80" s="7">
        <v>37302</v>
      </c>
      <c r="H80" s="7">
        <v>44527</v>
      </c>
      <c r="I80" s="7">
        <v>51013</v>
      </c>
      <c r="J80" s="7">
        <v>52907</v>
      </c>
      <c r="K80" s="7">
        <v>25006</v>
      </c>
      <c r="L80" s="7">
        <v>38814</v>
      </c>
      <c r="M80" s="7">
        <v>12879</v>
      </c>
      <c r="N80" s="69">
        <v>25949</v>
      </c>
    </row>
    <row r="81" spans="1:14" x14ac:dyDescent="0.2">
      <c r="A81" s="188" t="s">
        <v>21</v>
      </c>
      <c r="B81" s="183" t="s">
        <v>253</v>
      </c>
      <c r="C81" s="39">
        <v>32150</v>
      </c>
      <c r="D81" s="39">
        <v>28042</v>
      </c>
      <c r="E81" s="39">
        <v>30880</v>
      </c>
      <c r="F81" s="39">
        <v>31992</v>
      </c>
      <c r="G81" s="39">
        <v>36168</v>
      </c>
      <c r="H81" s="39">
        <v>43204</v>
      </c>
      <c r="I81" s="39">
        <v>48396</v>
      </c>
      <c r="J81" s="39">
        <v>51893</v>
      </c>
      <c r="K81" s="39">
        <v>24142</v>
      </c>
      <c r="L81" s="39">
        <v>39031</v>
      </c>
      <c r="M81" s="39">
        <v>10593</v>
      </c>
      <c r="N81" s="70">
        <v>25290</v>
      </c>
    </row>
    <row r="82" spans="1:14" x14ac:dyDescent="0.2">
      <c r="A82" s="188" t="s">
        <v>22</v>
      </c>
      <c r="B82" s="183" t="s">
        <v>254</v>
      </c>
      <c r="C82" s="39">
        <v>28560</v>
      </c>
      <c r="D82" s="39">
        <v>27678</v>
      </c>
      <c r="E82" s="39">
        <v>32369</v>
      </c>
      <c r="F82" s="39">
        <v>32896</v>
      </c>
      <c r="G82" s="39">
        <v>36810</v>
      </c>
      <c r="H82" s="39">
        <v>44691</v>
      </c>
      <c r="I82" s="39">
        <v>49985</v>
      </c>
      <c r="J82" s="39">
        <v>52562</v>
      </c>
      <c r="K82" s="39">
        <v>25852</v>
      </c>
      <c r="L82" s="39">
        <v>39080</v>
      </c>
      <c r="M82" s="39">
        <v>10856</v>
      </c>
      <c r="N82" s="70">
        <v>27770</v>
      </c>
    </row>
    <row r="83" spans="1:14" ht="16" thickBot="1" x14ac:dyDescent="0.25">
      <c r="A83" s="189" t="s">
        <v>23</v>
      </c>
      <c r="B83" s="186" t="s">
        <v>255</v>
      </c>
      <c r="C83" s="46">
        <v>28261</v>
      </c>
      <c r="D83" s="46">
        <v>29656</v>
      </c>
      <c r="E83" s="46">
        <v>30034</v>
      </c>
      <c r="F83" s="46">
        <v>32547</v>
      </c>
      <c r="G83" s="46">
        <v>37745</v>
      </c>
      <c r="H83" s="46">
        <v>43989</v>
      </c>
      <c r="I83" s="46">
        <v>51949</v>
      </c>
      <c r="J83" s="46">
        <v>54352</v>
      </c>
      <c r="K83" s="46">
        <v>25567</v>
      </c>
      <c r="L83" s="46">
        <v>40979</v>
      </c>
      <c r="M83" s="46">
        <v>10791</v>
      </c>
      <c r="N83" s="71">
        <v>26066</v>
      </c>
    </row>
    <row r="84" spans="1:14" ht="16" thickBot="1" x14ac:dyDescent="0.25">
      <c r="A84" s="105"/>
      <c r="B84" s="105"/>
      <c r="C84" s="145">
        <v>1.17E-6</v>
      </c>
      <c r="D84" s="146">
        <v>3.9099999999999999E-7</v>
      </c>
      <c r="E84" s="146">
        <v>1.3E-7</v>
      </c>
      <c r="F84" s="146">
        <v>7.3000000000000005E-8</v>
      </c>
      <c r="G84" s="146">
        <v>3.6500000000000003E-8</v>
      </c>
      <c r="H84" s="146">
        <v>1.22E-8</v>
      </c>
      <c r="I84" s="147">
        <v>1.3500000000000001E-9</v>
      </c>
      <c r="J84" s="279" t="s">
        <v>243</v>
      </c>
      <c r="K84" s="236" t="s">
        <v>182</v>
      </c>
      <c r="L84" s="237" t="s">
        <v>183</v>
      </c>
      <c r="M84" s="236" t="s">
        <v>184</v>
      </c>
      <c r="N84" s="280" t="s">
        <v>244</v>
      </c>
    </row>
    <row r="85" spans="1:14" x14ac:dyDescent="0.2">
      <c r="A85" s="397" t="s">
        <v>256</v>
      </c>
      <c r="B85" s="44" t="s">
        <v>81</v>
      </c>
      <c r="C85" s="57">
        <v>29461</v>
      </c>
      <c r="D85" s="57">
        <v>30989</v>
      </c>
      <c r="E85" s="57">
        <v>38107</v>
      </c>
      <c r="F85" s="57">
        <v>41890</v>
      </c>
      <c r="G85" s="57">
        <v>46372</v>
      </c>
      <c r="H85" s="57">
        <v>49863</v>
      </c>
      <c r="I85" s="57">
        <v>51406</v>
      </c>
      <c r="J85" s="57">
        <v>53630</v>
      </c>
      <c r="K85" s="57">
        <v>27241</v>
      </c>
      <c r="L85" s="7">
        <v>39651</v>
      </c>
      <c r="M85" s="7">
        <v>10907</v>
      </c>
      <c r="N85" s="69">
        <v>35168</v>
      </c>
    </row>
    <row r="86" spans="1:14" x14ac:dyDescent="0.2">
      <c r="A86" s="397"/>
      <c r="B86" s="8" t="s">
        <v>82</v>
      </c>
      <c r="C86" s="72">
        <v>391.57</v>
      </c>
      <c r="D86" s="72">
        <v>707.68</v>
      </c>
      <c r="E86" s="72">
        <v>1369.9</v>
      </c>
      <c r="F86" s="72">
        <v>904.41</v>
      </c>
      <c r="G86" s="72">
        <v>1251.4000000000001</v>
      </c>
      <c r="H86" s="72">
        <v>1186.5</v>
      </c>
      <c r="I86" s="72">
        <v>1349.4</v>
      </c>
      <c r="J86" s="72">
        <v>1481.6</v>
      </c>
      <c r="K86" s="72">
        <v>554.82000000000005</v>
      </c>
      <c r="L86" s="39">
        <v>507.46</v>
      </c>
      <c r="M86" s="39">
        <v>32.572000000000003</v>
      </c>
      <c r="N86" s="70">
        <v>2334.1</v>
      </c>
    </row>
    <row r="87" spans="1:14" ht="16" thickBot="1" x14ac:dyDescent="0.25">
      <c r="A87" s="397"/>
      <c r="B87" s="9" t="s">
        <v>83</v>
      </c>
      <c r="C87" s="56">
        <v>1.3290999999999999</v>
      </c>
      <c r="D87" s="56">
        <v>2.2835999999999999</v>
      </c>
      <c r="E87" s="56">
        <v>3.5948000000000002</v>
      </c>
      <c r="F87" s="56">
        <v>2.1589999999999998</v>
      </c>
      <c r="G87" s="56">
        <v>2.6985999999999999</v>
      </c>
      <c r="H87" s="56">
        <v>2.3795000000000002</v>
      </c>
      <c r="I87" s="56">
        <v>2.625</v>
      </c>
      <c r="J87" s="56">
        <v>2.7627000000000002</v>
      </c>
      <c r="K87" s="56">
        <v>2.0367000000000002</v>
      </c>
      <c r="L87" s="46">
        <v>1.2798</v>
      </c>
      <c r="M87" s="46">
        <v>0.29862</v>
      </c>
      <c r="N87" s="71">
        <v>6.6368999999999998</v>
      </c>
    </row>
    <row r="88" spans="1:14" ht="16" thickBot="1" x14ac:dyDescent="0.25">
      <c r="A88" s="105"/>
      <c r="B88" s="2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1:14" x14ac:dyDescent="0.2">
      <c r="A89" s="397" t="s">
        <v>257</v>
      </c>
      <c r="B89" s="44" t="s">
        <v>81</v>
      </c>
      <c r="C89" s="57">
        <v>29341</v>
      </c>
      <c r="D89" s="57">
        <v>28408</v>
      </c>
      <c r="E89" s="57">
        <v>30921</v>
      </c>
      <c r="F89" s="57">
        <v>32416</v>
      </c>
      <c r="G89" s="57">
        <v>37006</v>
      </c>
      <c r="H89" s="57">
        <v>44103</v>
      </c>
      <c r="I89" s="57">
        <v>50336</v>
      </c>
      <c r="J89" s="57">
        <v>52929</v>
      </c>
      <c r="K89" s="57">
        <v>25142</v>
      </c>
      <c r="L89" s="57">
        <v>39476</v>
      </c>
      <c r="M89" s="57">
        <v>11280</v>
      </c>
      <c r="N89" s="45">
        <v>26269</v>
      </c>
    </row>
    <row r="90" spans="1:14" x14ac:dyDescent="0.2">
      <c r="A90" s="397"/>
      <c r="B90" s="8" t="s">
        <v>82</v>
      </c>
      <c r="C90" s="72">
        <v>1876.7</v>
      </c>
      <c r="D90" s="72">
        <v>865.65</v>
      </c>
      <c r="E90" s="72">
        <v>1025.5999999999999</v>
      </c>
      <c r="F90" s="72">
        <v>392.72</v>
      </c>
      <c r="G90" s="72">
        <v>676.85</v>
      </c>
      <c r="H90" s="72">
        <v>670</v>
      </c>
      <c r="I90" s="72">
        <v>1521.7</v>
      </c>
      <c r="J90" s="72">
        <v>1038.2</v>
      </c>
      <c r="K90" s="72">
        <v>753.49</v>
      </c>
      <c r="L90" s="72">
        <v>1008.6</v>
      </c>
      <c r="M90" s="72">
        <v>1072</v>
      </c>
      <c r="N90" s="53">
        <v>1057.5</v>
      </c>
    </row>
    <row r="91" spans="1:14" ht="16" thickBot="1" x14ac:dyDescent="0.25">
      <c r="A91" s="397"/>
      <c r="B91" s="9" t="s">
        <v>83</v>
      </c>
      <c r="C91" s="58">
        <v>6.3959999999999999</v>
      </c>
      <c r="D91" s="58">
        <v>3.0472999999999999</v>
      </c>
      <c r="E91" s="58">
        <v>3.3168000000000002</v>
      </c>
      <c r="F91" s="58">
        <v>1.2115</v>
      </c>
      <c r="G91" s="58">
        <v>1.829</v>
      </c>
      <c r="H91" s="58">
        <v>1.5192000000000001</v>
      </c>
      <c r="I91" s="58">
        <v>3.0230999999999999</v>
      </c>
      <c r="J91" s="58">
        <v>1.9615</v>
      </c>
      <c r="K91" s="58">
        <v>2.9969000000000001</v>
      </c>
      <c r="L91" s="58">
        <v>2.5550999999999999</v>
      </c>
      <c r="M91" s="58">
        <v>9.5038999999999998</v>
      </c>
      <c r="N91" s="55">
        <v>4.0258000000000003</v>
      </c>
    </row>
    <row r="95" spans="1:14" ht="16" thickBot="1" x14ac:dyDescent="0.25">
      <c r="B95" s="2" t="s">
        <v>180</v>
      </c>
    </row>
    <row r="96" spans="1:14" ht="16" thickBot="1" x14ac:dyDescent="0.25">
      <c r="B96" s="6"/>
      <c r="C96" s="7">
        <v>1</v>
      </c>
      <c r="D96" s="7">
        <v>2</v>
      </c>
      <c r="E96" s="7">
        <v>3</v>
      </c>
      <c r="F96" s="7">
        <v>4</v>
      </c>
      <c r="G96" s="7">
        <v>5</v>
      </c>
      <c r="H96" s="7">
        <v>6</v>
      </c>
      <c r="I96" s="7">
        <v>7</v>
      </c>
      <c r="J96" s="7">
        <v>8</v>
      </c>
      <c r="K96" s="7">
        <v>9</v>
      </c>
      <c r="L96" s="141">
        <v>10</v>
      </c>
      <c r="M96" s="141">
        <v>11</v>
      </c>
      <c r="N96" s="82">
        <v>12</v>
      </c>
    </row>
    <row r="97" spans="1:14" ht="33" thickBot="1" x14ac:dyDescent="0.25">
      <c r="B97" s="49"/>
      <c r="C97" s="50">
        <v>1.17E-6</v>
      </c>
      <c r="D97" s="51">
        <v>3.9099999999999999E-7</v>
      </c>
      <c r="E97" s="51">
        <v>1.3E-7</v>
      </c>
      <c r="F97" s="51">
        <v>7.3000000000000005E-8</v>
      </c>
      <c r="G97" s="51">
        <v>3.6500000000000003E-8</v>
      </c>
      <c r="H97" s="51">
        <v>1.22E-8</v>
      </c>
      <c r="I97" s="142">
        <v>1.3500000000000001E-9</v>
      </c>
      <c r="J97" s="198" t="s">
        <v>181</v>
      </c>
      <c r="K97" s="199" t="s">
        <v>182</v>
      </c>
      <c r="L97" s="200" t="s">
        <v>183</v>
      </c>
      <c r="M97" s="199" t="s">
        <v>184</v>
      </c>
      <c r="N97" s="201" t="s">
        <v>185</v>
      </c>
    </row>
    <row r="98" spans="1:14" x14ac:dyDescent="0.2">
      <c r="B98" s="239"/>
      <c r="C98" s="205">
        <f>(C76-$K$85)/($L$85-$M$85)</f>
        <v>9.194962426941275E-2</v>
      </c>
      <c r="D98" s="202">
        <f t="shared" ref="D98:N98" si="0">(D76-$K$85)/($L$85-$M$85)</f>
        <v>0.15843306429167825</v>
      </c>
      <c r="E98" s="202">
        <f t="shared" si="0"/>
        <v>0.44193570832173673</v>
      </c>
      <c r="F98" s="202">
        <f t="shared" si="0"/>
        <v>0.54915808516559983</v>
      </c>
      <c r="G98" s="202">
        <f t="shared" si="0"/>
        <v>0.72028945171166159</v>
      </c>
      <c r="H98" s="202">
        <f t="shared" si="0"/>
        <v>0.83673114389089898</v>
      </c>
      <c r="I98" s="203">
        <f t="shared" si="0"/>
        <v>0.90603256331756188</v>
      </c>
      <c r="J98" s="204">
        <f t="shared" si="0"/>
        <v>0.99032841636515445</v>
      </c>
      <c r="K98" s="240">
        <f t="shared" si="0"/>
        <v>2.6892568883940995E-2</v>
      </c>
      <c r="L98" s="205">
        <f t="shared" si="0"/>
        <v>0.45341636515446704</v>
      </c>
      <c r="M98" s="202">
        <f t="shared" si="0"/>
        <v>-0.567040077929307</v>
      </c>
      <c r="N98" s="206">
        <f t="shared" si="0"/>
        <v>0.38477595324241581</v>
      </c>
    </row>
    <row r="99" spans="1:14" x14ac:dyDescent="0.2">
      <c r="B99" s="231"/>
      <c r="C99" s="211">
        <f t="shared" ref="C99:N102" si="1">(C77-$K$85)/($L$85-$M$85)</f>
        <v>8.2904258279988874E-2</v>
      </c>
      <c r="D99" s="208">
        <f t="shared" ref="D99:N99" si="2">(D77-$K$85)/($L$85-$M$85)</f>
        <v>0.14284720289451711</v>
      </c>
      <c r="E99" s="208">
        <f t="shared" si="2"/>
        <v>0.38439326468132479</v>
      </c>
      <c r="F99" s="208">
        <f t="shared" si="2"/>
        <v>0.51805594210965766</v>
      </c>
      <c r="G99" s="208">
        <f t="shared" si="2"/>
        <v>0.67812413025327023</v>
      </c>
      <c r="H99" s="208">
        <f t="shared" si="2"/>
        <v>0.80249791260784864</v>
      </c>
      <c r="I99" s="209">
        <f t="shared" si="2"/>
        <v>0.82003200667965492</v>
      </c>
      <c r="J99" s="210">
        <f t="shared" si="2"/>
        <v>0.91942666295574726</v>
      </c>
      <c r="K99" s="241">
        <f t="shared" si="2"/>
        <v>6.6100751461174506E-4</v>
      </c>
      <c r="L99" s="211">
        <f t="shared" si="2"/>
        <v>0.43661285833565266</v>
      </c>
      <c r="M99" s="208">
        <f t="shared" si="2"/>
        <v>-0.56780545505148905</v>
      </c>
      <c r="N99" s="212">
        <f t="shared" si="2"/>
        <v>0.25226134149735596</v>
      </c>
    </row>
    <row r="100" spans="1:14" x14ac:dyDescent="0.2">
      <c r="B100" s="231"/>
      <c r="C100" s="211">
        <f t="shared" si="1"/>
        <v>7.4032841636515453E-2</v>
      </c>
      <c r="D100" s="208">
        <f t="shared" ref="D100:N100" si="3">(D78-$K$85)/($L$85-$M$85)</f>
        <v>0.11557194544948511</v>
      </c>
      <c r="E100" s="208">
        <f t="shared" si="3"/>
        <v>0.35329112162538268</v>
      </c>
      <c r="F100" s="208">
        <f t="shared" si="3"/>
        <v>0.47599499025883663</v>
      </c>
      <c r="G100" s="208">
        <f t="shared" si="3"/>
        <v>0.64347342053993872</v>
      </c>
      <c r="H100" s="208">
        <f t="shared" si="3"/>
        <v>0.76621207904258282</v>
      </c>
      <c r="I100" s="209">
        <f t="shared" si="3"/>
        <v>0.83982744224881711</v>
      </c>
      <c r="J100" s="210">
        <f t="shared" si="3"/>
        <v>0.88529780128026714</v>
      </c>
      <c r="K100" s="241">
        <f t="shared" si="3"/>
        <v>-1.130670748677985E-2</v>
      </c>
      <c r="L100" s="211">
        <f t="shared" si="3"/>
        <v>0.42520178124130253</v>
      </c>
      <c r="M100" s="208">
        <f t="shared" si="3"/>
        <v>-0.56843167269691064</v>
      </c>
      <c r="N100" s="212">
        <f t="shared" si="3"/>
        <v>0.27605761202337881</v>
      </c>
    </row>
    <row r="101" spans="1:14" x14ac:dyDescent="0.2">
      <c r="B101" s="231"/>
      <c r="C101" s="216">
        <f t="shared" si="1"/>
        <v>5.9977734483718341E-2</v>
      </c>
      <c r="D101" s="213">
        <f t="shared" ref="D101:N101" si="4">(D79-$K$85)/($L$85-$M$85)</f>
        <v>0.10475229613136655</v>
      </c>
      <c r="E101" s="213">
        <f t="shared" si="4"/>
        <v>0.33245198998051767</v>
      </c>
      <c r="F101" s="213">
        <f t="shared" si="4"/>
        <v>0.49530336765933758</v>
      </c>
      <c r="G101" s="213">
        <f t="shared" si="4"/>
        <v>0.62033815752852772</v>
      </c>
      <c r="H101" s="213">
        <f t="shared" si="4"/>
        <v>0.74265933760089065</v>
      </c>
      <c r="I101" s="214">
        <f t="shared" si="4"/>
        <v>0.79693153353743384</v>
      </c>
      <c r="J101" s="232">
        <f t="shared" si="4"/>
        <v>0.8771569718897857</v>
      </c>
      <c r="K101" s="242">
        <f t="shared" si="4"/>
        <v>-1.6316448650153074E-2</v>
      </c>
      <c r="L101" s="216">
        <f t="shared" si="4"/>
        <v>0.41177289173392706</v>
      </c>
      <c r="M101" s="213">
        <f t="shared" si="4"/>
        <v>-0.56971889785694407</v>
      </c>
      <c r="N101" s="217">
        <f t="shared" si="4"/>
        <v>0.19005705538547174</v>
      </c>
    </row>
    <row r="102" spans="1:14" ht="16" thickBot="1" x14ac:dyDescent="0.25">
      <c r="B102" s="243" t="s">
        <v>186</v>
      </c>
      <c r="C102" s="244">
        <f>(C80-$K$85)/($L$85-$M$85)</f>
        <v>4.0077929306985803E-2</v>
      </c>
      <c r="D102" s="245">
        <f t="shared" si="1"/>
        <v>3.5242137489563043E-2</v>
      </c>
      <c r="E102" s="245">
        <f t="shared" si="1"/>
        <v>0.10993598664069024</v>
      </c>
      <c r="F102" s="245">
        <f t="shared" si="1"/>
        <v>0.17349707765098804</v>
      </c>
      <c r="G102" s="245">
        <f t="shared" si="1"/>
        <v>0.35002087392151404</v>
      </c>
      <c r="H102" s="245">
        <f t="shared" si="1"/>
        <v>0.60137767881992765</v>
      </c>
      <c r="I102" s="246">
        <f t="shared" si="1"/>
        <v>0.82702477038686339</v>
      </c>
      <c r="J102" s="247">
        <f t="shared" si="1"/>
        <v>0.89291678263289731</v>
      </c>
      <c r="K102" s="248">
        <f t="shared" si="1"/>
        <v>-7.7755357639855277E-2</v>
      </c>
      <c r="L102" s="244">
        <f t="shared" si="1"/>
        <v>0.40262315613693295</v>
      </c>
      <c r="M102" s="245">
        <f t="shared" si="1"/>
        <v>-0.49965210130809906</v>
      </c>
      <c r="N102" s="248">
        <f t="shared" si="1"/>
        <v>-4.4948510993598666E-2</v>
      </c>
    </row>
    <row r="103" spans="1:14" ht="33" thickBot="1" x14ac:dyDescent="0.25">
      <c r="A103" s="218"/>
      <c r="B103" s="238"/>
      <c r="C103" s="233">
        <v>1.17E-6</v>
      </c>
      <c r="D103" s="233">
        <v>3.9099999999999999E-7</v>
      </c>
      <c r="E103" s="233">
        <v>1.3E-7</v>
      </c>
      <c r="F103" s="233">
        <v>7.3000000000000005E-8</v>
      </c>
      <c r="G103" s="233">
        <v>3.6500000000000003E-8</v>
      </c>
      <c r="H103" s="233">
        <v>1.22E-8</v>
      </c>
      <c r="I103" s="234">
        <v>1.3500000000000001E-9</v>
      </c>
      <c r="J103" s="235" t="s">
        <v>181</v>
      </c>
      <c r="K103" s="236" t="s">
        <v>182</v>
      </c>
      <c r="L103" s="237" t="s">
        <v>183</v>
      </c>
      <c r="M103" s="236" t="s">
        <v>184</v>
      </c>
      <c r="N103" s="249" t="s">
        <v>185</v>
      </c>
    </row>
    <row r="104" spans="1:14" x14ac:dyDescent="0.2">
      <c r="B104" s="219"/>
      <c r="C104" s="220">
        <f>(C80-$K$89)/($L$89-$M$89)</f>
        <v>0.11530004255922825</v>
      </c>
      <c r="D104" s="221">
        <f t="shared" ref="D104:N104" si="5">(D80-$K$89)/($L$89-$M$89)</f>
        <v>0.11037026528585615</v>
      </c>
      <c r="E104" s="221">
        <f t="shared" si="5"/>
        <v>0.18651581784650306</v>
      </c>
      <c r="F104" s="221">
        <f t="shared" si="5"/>
        <v>0.25131224287132925</v>
      </c>
      <c r="G104" s="221">
        <f t="shared" si="5"/>
        <v>0.43126684636118601</v>
      </c>
      <c r="H104" s="221">
        <f t="shared" si="5"/>
        <v>0.68750886650588738</v>
      </c>
      <c r="I104" s="222">
        <f t="shared" si="5"/>
        <v>0.9175414952475528</v>
      </c>
      <c r="J104" s="223">
        <f t="shared" si="5"/>
        <v>0.98471414385019151</v>
      </c>
      <c r="K104" s="224">
        <f t="shared" si="5"/>
        <v>-4.8233792027237909E-3</v>
      </c>
      <c r="L104" s="221">
        <f t="shared" si="5"/>
        <v>0.48489147396793869</v>
      </c>
      <c r="M104" s="221">
        <f t="shared" si="5"/>
        <v>-0.43491984678677825</v>
      </c>
      <c r="N104" s="225">
        <f t="shared" si="5"/>
        <v>2.8621081004397787E-2</v>
      </c>
    </row>
    <row r="105" spans="1:14" x14ac:dyDescent="0.2">
      <c r="B105" s="188"/>
      <c r="C105" s="207">
        <f t="shared" ref="C105:N105" si="6">(C81-$K$89)/($L$89-$M$89)</f>
        <v>0.24854589303447297</v>
      </c>
      <c r="D105" s="208">
        <f t="shared" si="6"/>
        <v>0.10285146829337495</v>
      </c>
      <c r="E105" s="208">
        <f t="shared" si="6"/>
        <v>0.20350404312668463</v>
      </c>
      <c r="F105" s="208">
        <f t="shared" si="6"/>
        <v>0.24294226131366151</v>
      </c>
      <c r="G105" s="208">
        <f t="shared" si="6"/>
        <v>0.39104837565612144</v>
      </c>
      <c r="H105" s="208">
        <f t="shared" si="6"/>
        <v>0.64058731734997876</v>
      </c>
      <c r="I105" s="209">
        <f t="shared" si="6"/>
        <v>0.82472691161866929</v>
      </c>
      <c r="J105" s="210">
        <f t="shared" si="6"/>
        <v>0.94875159597105974</v>
      </c>
      <c r="K105" s="211">
        <f t="shared" si="6"/>
        <v>-3.5466023549439639E-2</v>
      </c>
      <c r="L105" s="208">
        <f t="shared" si="6"/>
        <v>0.49258760107816713</v>
      </c>
      <c r="M105" s="208">
        <f t="shared" si="6"/>
        <v>-0.5159951766207973</v>
      </c>
      <c r="N105" s="212">
        <f t="shared" si="6"/>
        <v>5.2489714853170659E-3</v>
      </c>
    </row>
    <row r="106" spans="1:14" x14ac:dyDescent="0.2">
      <c r="B106" s="188"/>
      <c r="C106" s="207">
        <f t="shared" ref="C106:N106" si="7">(C82-$K$89)/($L$89-$M$89)</f>
        <v>0.12122286849198467</v>
      </c>
      <c r="D106" s="208">
        <f t="shared" si="7"/>
        <v>8.9941835721378913E-2</v>
      </c>
      <c r="E106" s="208">
        <f t="shared" si="7"/>
        <v>0.25631295219180028</v>
      </c>
      <c r="F106" s="208">
        <f t="shared" si="7"/>
        <v>0.27500354660235493</v>
      </c>
      <c r="G106" s="208">
        <f t="shared" si="7"/>
        <v>0.4138175627748617</v>
      </c>
      <c r="H106" s="208">
        <f t="shared" si="7"/>
        <v>0.6933252943679955</v>
      </c>
      <c r="I106" s="209">
        <f t="shared" si="7"/>
        <v>0.88108242303872886</v>
      </c>
      <c r="J106" s="210">
        <f t="shared" si="7"/>
        <v>0.97247836572563484</v>
      </c>
      <c r="K106" s="211">
        <f t="shared" si="7"/>
        <v>2.5180876720102142E-2</v>
      </c>
      <c r="L106" s="208">
        <f t="shared" si="7"/>
        <v>0.49432543623208963</v>
      </c>
      <c r="M106" s="208">
        <f t="shared" si="7"/>
        <v>-0.50666761242729463</v>
      </c>
      <c r="N106" s="212">
        <f t="shared" si="7"/>
        <v>9.3204709887927367E-2</v>
      </c>
    </row>
    <row r="107" spans="1:14" ht="16" thickBot="1" x14ac:dyDescent="0.25">
      <c r="B107" s="189"/>
      <c r="C107" s="226">
        <f t="shared" ref="C107:N107" si="8">(C83-$K$89)/($L$89-$M$89)</f>
        <v>0.11061852745070223</v>
      </c>
      <c r="D107" s="227">
        <f t="shared" si="8"/>
        <v>0.16009363030217053</v>
      </c>
      <c r="E107" s="227">
        <f t="shared" si="8"/>
        <v>0.1734997872038587</v>
      </c>
      <c r="F107" s="227">
        <f t="shared" si="8"/>
        <v>0.26262590438360051</v>
      </c>
      <c r="G107" s="227">
        <f t="shared" si="8"/>
        <v>0.44697829479358775</v>
      </c>
      <c r="H107" s="227">
        <f t="shared" si="8"/>
        <v>0.66842814583628885</v>
      </c>
      <c r="I107" s="228">
        <f t="shared" si="8"/>
        <v>0.95073769328982838</v>
      </c>
      <c r="J107" s="215">
        <f t="shared" si="8"/>
        <v>1.0359625478791319</v>
      </c>
      <c r="K107" s="229">
        <f t="shared" si="8"/>
        <v>1.5073060008511845E-2</v>
      </c>
      <c r="L107" s="227">
        <f t="shared" si="8"/>
        <v>0.56167541495247553</v>
      </c>
      <c r="M107" s="227">
        <f t="shared" si="8"/>
        <v>-0.5089729039580082</v>
      </c>
      <c r="N107" s="230">
        <f t="shared" si="8"/>
        <v>3.2770605759682221E-2</v>
      </c>
    </row>
  </sheetData>
  <mergeCells count="101">
    <mergeCell ref="C71:D71"/>
    <mergeCell ref="A85:A87"/>
    <mergeCell ref="A89:A91"/>
    <mergeCell ref="L58:M59"/>
    <mergeCell ref="B59:C59"/>
    <mergeCell ref="F59:G59"/>
    <mergeCell ref="I59:J59"/>
    <mergeCell ref="I60:J60"/>
    <mergeCell ref="L60:M60"/>
    <mergeCell ref="B58:C58"/>
    <mergeCell ref="F58:G58"/>
    <mergeCell ref="I58:J58"/>
    <mergeCell ref="C62:G65"/>
    <mergeCell ref="I53:J53"/>
    <mergeCell ref="L53:M53"/>
    <mergeCell ref="I51:J51"/>
    <mergeCell ref="F52:G52"/>
    <mergeCell ref="A67:B67"/>
    <mergeCell ref="B51:D51"/>
    <mergeCell ref="B47:C47"/>
    <mergeCell ref="I44:J44"/>
    <mergeCell ref="L51:M52"/>
    <mergeCell ref="D52:E52"/>
    <mergeCell ref="I52:J52"/>
    <mergeCell ref="B45:D45"/>
    <mergeCell ref="I45:J45"/>
    <mergeCell ref="B55:C55"/>
    <mergeCell ref="F55:G55"/>
    <mergeCell ref="B56:C56"/>
    <mergeCell ref="F56:G56"/>
    <mergeCell ref="B57:C57"/>
    <mergeCell ref="F57:G57"/>
    <mergeCell ref="A39:B39"/>
    <mergeCell ref="B44:D44"/>
    <mergeCell ref="L44:M45"/>
    <mergeCell ref="B46:C46"/>
    <mergeCell ref="I46:J46"/>
    <mergeCell ref="L46:M46"/>
    <mergeCell ref="H30:H31"/>
    <mergeCell ref="J30:J31"/>
    <mergeCell ref="K30:K31"/>
    <mergeCell ref="L30:L31"/>
    <mergeCell ref="B32:B33"/>
    <mergeCell ref="C32:C33"/>
    <mergeCell ref="D32:D33"/>
    <mergeCell ref="F32:F33"/>
    <mergeCell ref="G32:G33"/>
    <mergeCell ref="H32:H33"/>
    <mergeCell ref="J32:J33"/>
    <mergeCell ref="K32:K33"/>
    <mergeCell ref="L32:L33"/>
    <mergeCell ref="C36:C37"/>
    <mergeCell ref="D36:D37"/>
    <mergeCell ref="F36:F37"/>
    <mergeCell ref="G36:G37"/>
    <mergeCell ref="H36:H37"/>
    <mergeCell ref="C25:D25"/>
    <mergeCell ref="F25:G25"/>
    <mergeCell ref="I25:J25"/>
    <mergeCell ref="C26:D26"/>
    <mergeCell ref="F26:G26"/>
    <mergeCell ref="I26:J26"/>
    <mergeCell ref="C23:D23"/>
    <mergeCell ref="F23:G23"/>
    <mergeCell ref="I23:J23"/>
    <mergeCell ref="C24:D24"/>
    <mergeCell ref="F24:G24"/>
    <mergeCell ref="I24:J24"/>
    <mergeCell ref="B8:C8"/>
    <mergeCell ref="C21:E21"/>
    <mergeCell ref="F21:H21"/>
    <mergeCell ref="I21:K21"/>
    <mergeCell ref="C22:D22"/>
    <mergeCell ref="F22:G22"/>
    <mergeCell ref="I22:J22"/>
    <mergeCell ref="B54:C54"/>
    <mergeCell ref="F54:G54"/>
    <mergeCell ref="B30:B31"/>
    <mergeCell ref="C30:C31"/>
    <mergeCell ref="D30:D31"/>
    <mergeCell ref="F30:F31"/>
    <mergeCell ref="G30:G31"/>
    <mergeCell ref="B34:B35"/>
    <mergeCell ref="C34:C35"/>
    <mergeCell ref="D34:D35"/>
    <mergeCell ref="F34:F35"/>
    <mergeCell ref="G34:G35"/>
    <mergeCell ref="B48:C48"/>
    <mergeCell ref="B50:D50"/>
    <mergeCell ref="F50:G51"/>
    <mergeCell ref="B52:C52"/>
    <mergeCell ref="B36:B37"/>
    <mergeCell ref="E2:E3"/>
    <mergeCell ref="F2:F3"/>
    <mergeCell ref="G2:G3"/>
    <mergeCell ref="H2:H3"/>
    <mergeCell ref="I2:I3"/>
    <mergeCell ref="H34:H35"/>
    <mergeCell ref="J34:J35"/>
    <mergeCell ref="K34:K35"/>
    <mergeCell ref="L34:L35"/>
  </mergeCells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0.83203125" customWidth="1"/>
    <col min="2" max="3" width="12.6640625" customWidth="1"/>
    <col min="4" max="4" width="16.5" customWidth="1"/>
    <col min="5" max="5" width="17.83203125" customWidth="1"/>
    <col min="6" max="8" width="12.6640625" customWidth="1"/>
    <col min="9" max="10" width="13.6640625" customWidth="1"/>
    <col min="11" max="11" width="17.5" customWidth="1"/>
    <col min="12" max="14" width="12.6640625" customWidth="1"/>
    <col min="17" max="17" width="23.1640625" bestFit="1" customWidth="1"/>
    <col min="18" max="18" width="21.83203125" customWidth="1"/>
    <col min="19" max="19" width="17.83203125" customWidth="1"/>
    <col min="20" max="20" width="15.83203125" customWidth="1"/>
  </cols>
  <sheetData>
    <row r="1" spans="1:14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4" ht="21" x14ac:dyDescent="0.25">
      <c r="A2" s="86" t="s">
        <v>1</v>
      </c>
      <c r="E2" s="306" t="s">
        <v>2</v>
      </c>
      <c r="F2" s="307" t="s">
        <v>3</v>
      </c>
      <c r="G2" s="307" t="s">
        <v>4</v>
      </c>
      <c r="H2" s="307" t="s">
        <v>5</v>
      </c>
      <c r="I2" s="307" t="s">
        <v>6</v>
      </c>
      <c r="J2" s="3" t="s">
        <v>7</v>
      </c>
      <c r="K2" s="4"/>
      <c r="N2" s="87"/>
    </row>
    <row r="3" spans="1:14" ht="21" customHeight="1" x14ac:dyDescent="0.2">
      <c r="A3" s="88" t="s">
        <v>8</v>
      </c>
      <c r="B3" s="1"/>
      <c r="C3" s="73">
        <v>45271</v>
      </c>
      <c r="E3" s="306"/>
      <c r="F3" s="308"/>
      <c r="G3" s="308"/>
      <c r="H3" s="308"/>
      <c r="I3" s="308"/>
      <c r="J3" s="3" t="s">
        <v>122</v>
      </c>
      <c r="K3" s="4" t="s">
        <v>98</v>
      </c>
      <c r="N3" s="87"/>
    </row>
    <row r="4" spans="1:14" ht="21" customHeight="1" x14ac:dyDescent="0.2">
      <c r="A4" s="88" t="s">
        <v>9</v>
      </c>
      <c r="B4" s="1"/>
      <c r="C4" s="74" t="s">
        <v>217</v>
      </c>
      <c r="E4" s="72" t="s">
        <v>10</v>
      </c>
      <c r="F4" s="24"/>
      <c r="G4" s="72" t="s">
        <v>240</v>
      </c>
      <c r="H4" s="24"/>
      <c r="I4" s="24"/>
      <c r="J4" s="3" t="s">
        <v>18</v>
      </c>
      <c r="K4" s="4" t="s">
        <v>99</v>
      </c>
      <c r="N4" s="87"/>
    </row>
    <row r="5" spans="1:14" ht="21" customHeight="1" x14ac:dyDescent="0.2">
      <c r="A5" s="88" t="s">
        <v>13</v>
      </c>
      <c r="B5" s="1"/>
      <c r="C5" s="74">
        <v>2</v>
      </c>
      <c r="E5" s="72" t="s">
        <v>14</v>
      </c>
      <c r="F5" s="24"/>
      <c r="G5" s="72">
        <v>37</v>
      </c>
      <c r="H5" s="24"/>
      <c r="I5" s="24"/>
      <c r="J5" s="3" t="s">
        <v>17</v>
      </c>
      <c r="K5" s="4" t="s">
        <v>100</v>
      </c>
      <c r="N5" s="87"/>
    </row>
    <row r="6" spans="1:14" ht="21" customHeight="1" x14ac:dyDescent="0.2">
      <c r="A6" s="89"/>
      <c r="G6" t="s">
        <v>241</v>
      </c>
      <c r="J6" s="3" t="s">
        <v>101</v>
      </c>
      <c r="K6" s="4" t="s">
        <v>102</v>
      </c>
      <c r="N6" s="87"/>
    </row>
    <row r="7" spans="1:14" ht="21" customHeight="1" x14ac:dyDescent="0.2">
      <c r="A7" s="89"/>
      <c r="J7" s="3" t="s">
        <v>103</v>
      </c>
      <c r="K7" s="4" t="s">
        <v>123</v>
      </c>
      <c r="N7" s="87"/>
    </row>
    <row r="8" spans="1:14" ht="21" customHeight="1" x14ac:dyDescent="0.2">
      <c r="A8" s="89"/>
      <c r="B8" s="317" t="s">
        <v>19</v>
      </c>
      <c r="C8" s="317"/>
      <c r="J8" s="5" t="s">
        <v>11</v>
      </c>
      <c r="K8" s="4" t="s">
        <v>12</v>
      </c>
      <c r="N8" s="87"/>
    </row>
    <row r="9" spans="1:14" ht="21" customHeight="1" thickBot="1" x14ac:dyDescent="0.25">
      <c r="A9" s="89"/>
      <c r="C9" t="s">
        <v>61</v>
      </c>
      <c r="J9" s="3" t="s">
        <v>15</v>
      </c>
      <c r="K9" s="4" t="s">
        <v>16</v>
      </c>
      <c r="N9" s="87"/>
    </row>
    <row r="10" spans="1:14" ht="16" thickBot="1" x14ac:dyDescent="0.25">
      <c r="A10" s="89"/>
      <c r="B10" s="90"/>
      <c r="C10" s="41">
        <v>1.17E-6</v>
      </c>
      <c r="D10" s="42">
        <v>3.9099999999999999E-7</v>
      </c>
      <c r="E10" s="42">
        <v>1.3E-7</v>
      </c>
      <c r="F10" s="42">
        <v>7.3000000000000005E-8</v>
      </c>
      <c r="G10" s="42">
        <v>3.6500000000000003E-8</v>
      </c>
      <c r="H10" s="42">
        <v>1.22E-8</v>
      </c>
      <c r="I10" s="43">
        <v>1.3500000000000001E-9</v>
      </c>
      <c r="J10" s="118" t="s">
        <v>243</v>
      </c>
      <c r="K10" s="199" t="s">
        <v>182</v>
      </c>
      <c r="L10" s="200" t="s">
        <v>183</v>
      </c>
      <c r="M10" s="199" t="s">
        <v>184</v>
      </c>
      <c r="N10" s="197" t="s">
        <v>244</v>
      </c>
    </row>
    <row r="11" spans="1:14" ht="21" customHeight="1" thickBot="1" x14ac:dyDescent="0.25">
      <c r="A11" s="89"/>
      <c r="B11" s="92"/>
      <c r="C11" s="161">
        <v>1</v>
      </c>
      <c r="D11" s="78">
        <v>2</v>
      </c>
      <c r="E11" s="161">
        <v>3</v>
      </c>
      <c r="F11" s="78">
        <v>4</v>
      </c>
      <c r="G11" s="161">
        <v>5</v>
      </c>
      <c r="H11" s="78">
        <v>6</v>
      </c>
      <c r="I11" s="161">
        <v>7</v>
      </c>
      <c r="J11" s="78">
        <v>8</v>
      </c>
      <c r="K11" s="152">
        <v>9</v>
      </c>
      <c r="L11" s="62">
        <v>10</v>
      </c>
      <c r="M11" s="78">
        <v>11</v>
      </c>
      <c r="N11" s="152">
        <v>12</v>
      </c>
    </row>
    <row r="12" spans="1:14" ht="21" customHeight="1" thickBot="1" x14ac:dyDescent="0.25">
      <c r="A12" s="89"/>
      <c r="B12" s="93" t="s">
        <v>3</v>
      </c>
      <c r="C12" s="68" t="s">
        <v>218</v>
      </c>
      <c r="D12" s="7" t="s">
        <v>219</v>
      </c>
      <c r="E12" s="7" t="s">
        <v>220</v>
      </c>
      <c r="F12" s="7" t="s">
        <v>221</v>
      </c>
      <c r="G12" s="7" t="s">
        <v>222</v>
      </c>
      <c r="H12" s="7" t="s">
        <v>223</v>
      </c>
      <c r="I12" s="259" t="s">
        <v>224</v>
      </c>
      <c r="J12" s="260" t="s">
        <v>225</v>
      </c>
      <c r="K12" s="45" t="s">
        <v>226</v>
      </c>
      <c r="L12" s="261" t="s">
        <v>78</v>
      </c>
      <c r="M12" s="57" t="s">
        <v>79</v>
      </c>
      <c r="N12" s="45" t="s">
        <v>227</v>
      </c>
    </row>
    <row r="13" spans="1:14" ht="21" customHeight="1" thickBot="1" x14ac:dyDescent="0.25">
      <c r="A13" s="89"/>
      <c r="B13" s="95" t="s">
        <v>4</v>
      </c>
      <c r="C13" s="165" t="s">
        <v>218</v>
      </c>
      <c r="D13" s="39" t="s">
        <v>219</v>
      </c>
      <c r="E13" s="39" t="s">
        <v>220</v>
      </c>
      <c r="F13" s="39" t="s">
        <v>221</v>
      </c>
      <c r="G13" s="39" t="s">
        <v>222</v>
      </c>
      <c r="H13" s="39" t="s">
        <v>223</v>
      </c>
      <c r="I13" s="262" t="s">
        <v>224</v>
      </c>
      <c r="J13" s="263" t="s">
        <v>225</v>
      </c>
      <c r="K13" s="53" t="s">
        <v>226</v>
      </c>
      <c r="L13" s="264" t="s">
        <v>78</v>
      </c>
      <c r="M13" s="72" t="s">
        <v>79</v>
      </c>
      <c r="N13" s="53" t="s">
        <v>227</v>
      </c>
    </row>
    <row r="14" spans="1:14" ht="21" customHeight="1" thickBot="1" x14ac:dyDescent="0.25">
      <c r="A14" s="89"/>
      <c r="B14" s="99" t="s">
        <v>5</v>
      </c>
      <c r="C14" s="165" t="s">
        <v>218</v>
      </c>
      <c r="D14" s="39" t="s">
        <v>219</v>
      </c>
      <c r="E14" s="39" t="s">
        <v>220</v>
      </c>
      <c r="F14" s="39" t="s">
        <v>221</v>
      </c>
      <c r="G14" s="39" t="s">
        <v>222</v>
      </c>
      <c r="H14" s="39" t="s">
        <v>223</v>
      </c>
      <c r="I14" s="262" t="s">
        <v>224</v>
      </c>
      <c r="J14" s="263" t="s">
        <v>225</v>
      </c>
      <c r="K14" s="53" t="s">
        <v>226</v>
      </c>
      <c r="L14" s="264" t="s">
        <v>78</v>
      </c>
      <c r="M14" s="72" t="s">
        <v>79</v>
      </c>
      <c r="N14" s="53" t="s">
        <v>227</v>
      </c>
    </row>
    <row r="15" spans="1:14" ht="21" customHeight="1" thickBot="1" x14ac:dyDescent="0.25">
      <c r="A15" s="89"/>
      <c r="B15" s="95" t="s">
        <v>6</v>
      </c>
      <c r="C15" s="166" t="s">
        <v>218</v>
      </c>
      <c r="D15" s="46" t="s">
        <v>219</v>
      </c>
      <c r="E15" s="46" t="s">
        <v>220</v>
      </c>
      <c r="F15" s="46" t="s">
        <v>221</v>
      </c>
      <c r="G15" s="46" t="s">
        <v>222</v>
      </c>
      <c r="H15" s="46" t="s">
        <v>223</v>
      </c>
      <c r="I15" s="265" t="s">
        <v>224</v>
      </c>
      <c r="J15" s="266" t="s">
        <v>225</v>
      </c>
      <c r="K15" s="55" t="s">
        <v>226</v>
      </c>
      <c r="L15" s="267" t="s">
        <v>78</v>
      </c>
      <c r="M15" s="58" t="s">
        <v>79</v>
      </c>
      <c r="N15" s="55" t="s">
        <v>227</v>
      </c>
    </row>
    <row r="16" spans="1:14" ht="21" customHeight="1" thickBot="1" x14ac:dyDescent="0.25">
      <c r="A16" s="89"/>
      <c r="B16" s="99" t="s">
        <v>20</v>
      </c>
      <c r="C16" s="68" t="s">
        <v>228</v>
      </c>
      <c r="D16" s="7" t="s">
        <v>229</v>
      </c>
      <c r="E16" s="7" t="s">
        <v>230</v>
      </c>
      <c r="F16" s="7" t="s">
        <v>231</v>
      </c>
      <c r="G16" s="7" t="s">
        <v>232</v>
      </c>
      <c r="H16" s="7" t="s">
        <v>233</v>
      </c>
      <c r="I16" s="259" t="s">
        <v>234</v>
      </c>
      <c r="J16" s="268" t="s">
        <v>235</v>
      </c>
      <c r="K16" s="252" t="s">
        <v>236</v>
      </c>
      <c r="L16" s="269" t="s">
        <v>78</v>
      </c>
      <c r="M16" s="251" t="s">
        <v>79</v>
      </c>
      <c r="N16" s="252" t="s">
        <v>237</v>
      </c>
    </row>
    <row r="17" spans="1:16" ht="21" customHeight="1" thickBot="1" x14ac:dyDescent="0.25">
      <c r="A17" s="89"/>
      <c r="B17" s="95" t="s">
        <v>21</v>
      </c>
      <c r="C17" s="270" t="s">
        <v>228</v>
      </c>
      <c r="D17" s="250" t="s">
        <v>229</v>
      </c>
      <c r="E17" s="250" t="s">
        <v>230</v>
      </c>
      <c r="F17" s="250" t="s">
        <v>231</v>
      </c>
      <c r="G17" s="250" t="s">
        <v>232</v>
      </c>
      <c r="H17" s="250" t="s">
        <v>233</v>
      </c>
      <c r="I17" s="271" t="s">
        <v>234</v>
      </c>
      <c r="J17" s="263" t="s">
        <v>235</v>
      </c>
      <c r="K17" s="53" t="s">
        <v>236</v>
      </c>
      <c r="L17" s="264" t="s">
        <v>78</v>
      </c>
      <c r="M17" s="72" t="s">
        <v>79</v>
      </c>
      <c r="N17" s="53" t="s">
        <v>237</v>
      </c>
    </row>
    <row r="18" spans="1:16" ht="21" customHeight="1" thickBot="1" x14ac:dyDescent="0.25">
      <c r="A18" s="89"/>
      <c r="B18" s="99" t="s">
        <v>22</v>
      </c>
      <c r="C18" s="270" t="s">
        <v>228</v>
      </c>
      <c r="D18" s="250" t="s">
        <v>229</v>
      </c>
      <c r="E18" s="250" t="s">
        <v>230</v>
      </c>
      <c r="F18" s="250" t="s">
        <v>231</v>
      </c>
      <c r="G18" s="250" t="s">
        <v>232</v>
      </c>
      <c r="H18" s="250" t="s">
        <v>233</v>
      </c>
      <c r="I18" s="271" t="s">
        <v>234</v>
      </c>
      <c r="J18" s="263" t="s">
        <v>235</v>
      </c>
      <c r="K18" s="53" t="s">
        <v>236</v>
      </c>
      <c r="L18" s="264" t="s">
        <v>78</v>
      </c>
      <c r="M18" s="72" t="s">
        <v>79</v>
      </c>
      <c r="N18" s="53" t="s">
        <v>237</v>
      </c>
    </row>
    <row r="19" spans="1:16" ht="21" customHeight="1" thickBot="1" x14ac:dyDescent="0.25">
      <c r="A19" s="89"/>
      <c r="B19" s="95" t="s">
        <v>23</v>
      </c>
      <c r="C19" s="272" t="s">
        <v>228</v>
      </c>
      <c r="D19" s="273" t="s">
        <v>229</v>
      </c>
      <c r="E19" s="273" t="s">
        <v>230</v>
      </c>
      <c r="F19" s="273" t="s">
        <v>231</v>
      </c>
      <c r="G19" s="273" t="s">
        <v>232</v>
      </c>
      <c r="H19" s="273" t="s">
        <v>233</v>
      </c>
      <c r="I19" s="274" t="s">
        <v>234</v>
      </c>
      <c r="J19" s="266" t="s">
        <v>235</v>
      </c>
      <c r="K19" s="55" t="s">
        <v>236</v>
      </c>
      <c r="L19" s="267" t="s">
        <v>78</v>
      </c>
      <c r="M19" s="58" t="s">
        <v>79</v>
      </c>
      <c r="N19" s="55" t="s">
        <v>237</v>
      </c>
    </row>
    <row r="20" spans="1:16" ht="21" customHeight="1" thickBot="1" x14ac:dyDescent="0.25">
      <c r="A20" s="89"/>
      <c r="B20" s="2"/>
      <c r="C20" s="105"/>
      <c r="D20" s="105"/>
      <c r="E20" s="105"/>
      <c r="F20" s="105"/>
      <c r="G20" s="105"/>
      <c r="H20" s="105"/>
      <c r="I20" s="105"/>
      <c r="J20" s="106"/>
      <c r="K20" s="106"/>
      <c r="N20" s="87"/>
    </row>
    <row r="21" spans="1:16" ht="21" customHeight="1" thickBot="1" x14ac:dyDescent="0.25">
      <c r="A21" s="89"/>
      <c r="B21" s="79"/>
      <c r="C21" s="318" t="s">
        <v>24</v>
      </c>
      <c r="D21" s="319"/>
      <c r="E21" s="320"/>
      <c r="F21" s="321" t="s">
        <v>25</v>
      </c>
      <c r="G21" s="322"/>
      <c r="H21" s="322"/>
      <c r="I21" s="323" t="s">
        <v>124</v>
      </c>
      <c r="J21" s="324"/>
      <c r="K21" s="325"/>
      <c r="N21" s="87"/>
    </row>
    <row r="22" spans="1:16" ht="21" customHeight="1" thickBot="1" x14ac:dyDescent="0.25">
      <c r="A22" s="89"/>
      <c r="B22" s="2"/>
      <c r="C22" s="326" t="s">
        <v>26</v>
      </c>
      <c r="D22" s="327"/>
      <c r="E22" s="10" t="s">
        <v>27</v>
      </c>
      <c r="F22" s="321" t="s">
        <v>26</v>
      </c>
      <c r="G22" s="327"/>
      <c r="H22" s="107" t="s">
        <v>27</v>
      </c>
      <c r="I22" s="323" t="s">
        <v>26</v>
      </c>
      <c r="J22" s="325"/>
      <c r="K22" s="108" t="s">
        <v>27</v>
      </c>
      <c r="N22" s="87"/>
    </row>
    <row r="23" spans="1:16" ht="21" customHeight="1" x14ac:dyDescent="0.2">
      <c r="A23" s="89"/>
      <c r="B23" s="2"/>
      <c r="C23" s="358" t="s">
        <v>125</v>
      </c>
      <c r="D23" s="359"/>
      <c r="E23" s="11" t="s">
        <v>0</v>
      </c>
      <c r="F23" s="360" t="s">
        <v>125</v>
      </c>
      <c r="G23" s="359"/>
      <c r="H23" s="109" t="s">
        <v>0</v>
      </c>
      <c r="I23" s="360" t="s">
        <v>125</v>
      </c>
      <c r="J23" s="359"/>
      <c r="K23" s="12" t="s">
        <v>0</v>
      </c>
      <c r="N23" s="87"/>
    </row>
    <row r="24" spans="1:16" ht="21" customHeight="1" x14ac:dyDescent="0.2">
      <c r="A24" s="89"/>
      <c r="B24" s="2"/>
      <c r="C24" s="352" t="s">
        <v>126</v>
      </c>
      <c r="D24" s="353"/>
      <c r="E24" s="13" t="s">
        <v>127</v>
      </c>
      <c r="F24" s="354" t="s">
        <v>126</v>
      </c>
      <c r="G24" s="353"/>
      <c r="H24" s="110" t="s">
        <v>127</v>
      </c>
      <c r="I24" s="354" t="s">
        <v>128</v>
      </c>
      <c r="J24" s="353"/>
      <c r="K24" s="14" t="s">
        <v>28</v>
      </c>
      <c r="N24" s="87"/>
    </row>
    <row r="25" spans="1:16" ht="21" customHeight="1" x14ac:dyDescent="0.2">
      <c r="A25" s="89"/>
      <c r="B25" s="2"/>
      <c r="C25" s="352" t="s">
        <v>129</v>
      </c>
      <c r="D25" s="353"/>
      <c r="E25" s="13" t="s">
        <v>0</v>
      </c>
      <c r="F25" s="354" t="s">
        <v>129</v>
      </c>
      <c r="G25" s="353"/>
      <c r="H25" s="110" t="s">
        <v>0</v>
      </c>
      <c r="I25" s="354" t="s">
        <v>129</v>
      </c>
      <c r="J25" s="353"/>
      <c r="K25" s="14" t="s">
        <v>0</v>
      </c>
      <c r="N25" s="87"/>
    </row>
    <row r="26" spans="1:16" ht="21" customHeight="1" thickBot="1" x14ac:dyDescent="0.25">
      <c r="A26" s="89"/>
      <c r="B26" s="2"/>
      <c r="C26" s="355" t="s">
        <v>130</v>
      </c>
      <c r="D26" s="356"/>
      <c r="E26" s="15" t="s">
        <v>29</v>
      </c>
      <c r="F26" s="357" t="s">
        <v>131</v>
      </c>
      <c r="G26" s="356"/>
      <c r="H26" s="111" t="s">
        <v>29</v>
      </c>
      <c r="I26" s="357" t="s">
        <v>130</v>
      </c>
      <c r="J26" s="356"/>
      <c r="K26" s="16" t="s">
        <v>29</v>
      </c>
      <c r="N26" s="87"/>
    </row>
    <row r="27" spans="1:16" ht="21" customHeight="1" x14ac:dyDescent="0.2">
      <c r="A27" s="89"/>
      <c r="B27" s="2"/>
      <c r="C27" s="105"/>
      <c r="D27" s="105"/>
      <c r="E27" s="105"/>
      <c r="F27" s="105"/>
      <c r="G27" s="105"/>
      <c r="H27" s="105"/>
      <c r="I27" s="105"/>
      <c r="J27" s="106"/>
      <c r="K27" s="106"/>
      <c r="N27" s="87"/>
    </row>
    <row r="28" spans="1:16" ht="21" customHeight="1" thickBot="1" x14ac:dyDescent="0.25">
      <c r="A28" s="89"/>
      <c r="N28" s="87"/>
    </row>
    <row r="29" spans="1:16" ht="21" customHeight="1" thickBot="1" x14ac:dyDescent="0.25">
      <c r="A29" s="89"/>
      <c r="B29" s="17" t="s">
        <v>30</v>
      </c>
      <c r="C29" s="162" t="s">
        <v>31</v>
      </c>
      <c r="D29" s="18" t="s">
        <v>32</v>
      </c>
      <c r="F29" s="17" t="s">
        <v>30</v>
      </c>
      <c r="G29" s="162" t="s">
        <v>31</v>
      </c>
      <c r="H29" s="18" t="s">
        <v>32</v>
      </c>
      <c r="J29" s="17" t="s">
        <v>30</v>
      </c>
      <c r="K29" s="162" t="s">
        <v>31</v>
      </c>
      <c r="L29" s="18" t="s">
        <v>32</v>
      </c>
      <c r="N29" s="87"/>
    </row>
    <row r="30" spans="1:16" ht="17.25" customHeight="1" x14ac:dyDescent="0.2">
      <c r="A30" s="89"/>
      <c r="B30" s="332" t="s">
        <v>29</v>
      </c>
      <c r="C30" s="334" t="s">
        <v>207</v>
      </c>
      <c r="D30" s="315">
        <v>45597</v>
      </c>
      <c r="F30" s="337" t="s">
        <v>33</v>
      </c>
      <c r="G30" s="339" t="s">
        <v>208</v>
      </c>
      <c r="H30" s="372" t="s">
        <v>209</v>
      </c>
      <c r="J30" s="373" t="s">
        <v>34</v>
      </c>
      <c r="K30" s="313" t="s">
        <v>245</v>
      </c>
      <c r="L30" s="315">
        <v>45637</v>
      </c>
      <c r="N30" s="87"/>
    </row>
    <row r="31" spans="1:16" ht="17.25" customHeight="1" thickBot="1" x14ac:dyDescent="0.25">
      <c r="A31" s="89"/>
      <c r="B31" s="333"/>
      <c r="C31" s="335"/>
      <c r="D31" s="336"/>
      <c r="F31" s="338"/>
      <c r="G31" s="340"/>
      <c r="H31" s="310"/>
      <c r="J31" s="311"/>
      <c r="K31" s="314"/>
      <c r="L31" s="316"/>
      <c r="N31" s="87"/>
    </row>
    <row r="32" spans="1:16" ht="17.25" customHeight="1" x14ac:dyDescent="0.2">
      <c r="A32" s="89"/>
      <c r="B32" s="333" t="s">
        <v>35</v>
      </c>
      <c r="C32" s="335">
        <v>2652720</v>
      </c>
      <c r="D32" s="341">
        <v>45554</v>
      </c>
      <c r="F32" s="342" t="s">
        <v>36</v>
      </c>
      <c r="G32" s="374" t="s">
        <v>245</v>
      </c>
      <c r="H32" s="310" t="s">
        <v>211</v>
      </c>
      <c r="J32" s="311" t="s">
        <v>37</v>
      </c>
      <c r="K32" s="313" t="s">
        <v>212</v>
      </c>
      <c r="L32" s="315">
        <v>45617</v>
      </c>
      <c r="N32" s="112"/>
      <c r="O32" s="19"/>
      <c r="P32" s="20"/>
    </row>
    <row r="33" spans="1:16" ht="17.25" customHeight="1" thickBot="1" x14ac:dyDescent="0.25">
      <c r="A33" s="89"/>
      <c r="B33" s="333"/>
      <c r="C33" s="335"/>
      <c r="D33" s="336"/>
      <c r="F33" s="342"/>
      <c r="G33" s="374"/>
      <c r="H33" s="310"/>
      <c r="J33" s="311"/>
      <c r="K33" s="314"/>
      <c r="L33" s="316"/>
      <c r="N33" s="112"/>
      <c r="O33" s="19"/>
      <c r="P33" s="20"/>
    </row>
    <row r="34" spans="1:16" ht="17.25" customHeight="1" x14ac:dyDescent="0.2">
      <c r="A34" s="89"/>
      <c r="B34" s="333" t="s">
        <v>38</v>
      </c>
      <c r="C34" s="335" t="s">
        <v>213</v>
      </c>
      <c r="D34" s="341">
        <v>45597</v>
      </c>
      <c r="F34" s="342" t="s">
        <v>39</v>
      </c>
      <c r="G34" s="340" t="s">
        <v>214</v>
      </c>
      <c r="H34" s="309">
        <v>45627</v>
      </c>
      <c r="J34" s="311" t="s">
        <v>40</v>
      </c>
      <c r="K34" s="313" t="s">
        <v>245</v>
      </c>
      <c r="L34" s="315">
        <v>45637</v>
      </c>
      <c r="N34" s="112"/>
      <c r="O34" s="19"/>
      <c r="P34" s="21"/>
    </row>
    <row r="35" spans="1:16" ht="17.25" customHeight="1" thickBot="1" x14ac:dyDescent="0.25">
      <c r="A35" s="89"/>
      <c r="B35" s="333"/>
      <c r="C35" s="335"/>
      <c r="D35" s="341"/>
      <c r="F35" s="342"/>
      <c r="G35" s="340"/>
      <c r="H35" s="310"/>
      <c r="J35" s="312"/>
      <c r="K35" s="314"/>
      <c r="L35" s="316"/>
      <c r="N35" s="112"/>
      <c r="O35" s="19"/>
      <c r="P35" s="20"/>
    </row>
    <row r="36" spans="1:16" ht="17.25" customHeight="1" x14ac:dyDescent="0.2">
      <c r="A36" s="89"/>
      <c r="B36" s="333" t="s">
        <v>41</v>
      </c>
      <c r="C36" s="335" t="s">
        <v>215</v>
      </c>
      <c r="D36" s="341">
        <v>44998</v>
      </c>
      <c r="F36" s="333" t="s">
        <v>42</v>
      </c>
      <c r="G36" s="335">
        <v>4046264</v>
      </c>
      <c r="H36" s="341">
        <v>45747</v>
      </c>
      <c r="N36" s="87"/>
    </row>
    <row r="37" spans="1:16" ht="17.25" customHeight="1" thickBot="1" x14ac:dyDescent="0.25">
      <c r="A37" s="89"/>
      <c r="B37" s="351"/>
      <c r="C37" s="375"/>
      <c r="D37" s="316"/>
      <c r="F37" s="351"/>
      <c r="G37" s="375"/>
      <c r="H37" s="376"/>
      <c r="N37" s="87"/>
    </row>
    <row r="38" spans="1:16" ht="17.25" customHeight="1" x14ac:dyDescent="0.2">
      <c r="A38" s="89"/>
      <c r="B38" s="106"/>
      <c r="C38" s="106"/>
      <c r="D38" s="106"/>
      <c r="F38" s="106"/>
      <c r="G38" s="106"/>
      <c r="H38" s="113"/>
      <c r="N38" s="87"/>
    </row>
    <row r="39" spans="1:16" ht="17.25" customHeight="1" thickBot="1" x14ac:dyDescent="0.3">
      <c r="A39" s="361" t="s">
        <v>132</v>
      </c>
      <c r="B39" s="362"/>
      <c r="C39" s="114"/>
      <c r="D39" s="114"/>
      <c r="E39" s="115"/>
      <c r="F39" s="114"/>
      <c r="G39" s="114"/>
      <c r="H39" s="116"/>
      <c r="I39" s="115"/>
      <c r="J39" s="115"/>
      <c r="K39" s="115"/>
      <c r="L39" s="115"/>
      <c r="M39" s="115"/>
      <c r="N39" s="117"/>
    </row>
    <row r="40" spans="1:16" ht="21" customHeight="1" thickBot="1" x14ac:dyDescent="0.25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1:16" ht="21" customHeight="1" thickBot="1" x14ac:dyDescent="0.25">
      <c r="A41" s="89"/>
      <c r="B41" s="118" t="s">
        <v>133</v>
      </c>
      <c r="C41" s="164">
        <v>45268</v>
      </c>
      <c r="D41" s="119" t="s">
        <v>134</v>
      </c>
      <c r="E41" s="120">
        <v>2</v>
      </c>
      <c r="N41" s="87"/>
    </row>
    <row r="42" spans="1:16" x14ac:dyDescent="0.2">
      <c r="A42" s="89"/>
      <c r="B42" s="121"/>
      <c r="D42" s="2"/>
      <c r="N42" s="87"/>
    </row>
    <row r="43" spans="1:16" ht="16" thickBot="1" x14ac:dyDescent="0.25">
      <c r="A43" s="89"/>
      <c r="N43" s="87"/>
    </row>
    <row r="44" spans="1:16" ht="15.75" customHeight="1" thickBot="1" x14ac:dyDescent="0.25">
      <c r="A44" s="89"/>
      <c r="B44" s="363" t="s">
        <v>43</v>
      </c>
      <c r="C44" s="364"/>
      <c r="D44" s="365"/>
      <c r="E44" s="122"/>
      <c r="F44" s="122"/>
      <c r="I44" s="345" t="s">
        <v>44</v>
      </c>
      <c r="J44" s="347"/>
      <c r="K44" t="s">
        <v>135</v>
      </c>
      <c r="L44" s="348" t="s">
        <v>45</v>
      </c>
      <c r="M44" s="348"/>
      <c r="N44" s="87"/>
    </row>
    <row r="45" spans="1:16" ht="18.75" customHeight="1" thickBot="1" x14ac:dyDescent="0.25">
      <c r="A45" s="89"/>
      <c r="B45" s="387" t="s">
        <v>171</v>
      </c>
      <c r="C45" s="387"/>
      <c r="D45" s="387"/>
      <c r="E45" s="122"/>
      <c r="F45" s="122"/>
      <c r="I45" s="382" t="s">
        <v>172</v>
      </c>
      <c r="J45" s="382"/>
      <c r="L45" s="348"/>
      <c r="M45" s="348"/>
      <c r="N45" s="87"/>
    </row>
    <row r="46" spans="1:16" ht="24.75" customHeight="1" thickBot="1" x14ac:dyDescent="0.25">
      <c r="A46" s="89"/>
      <c r="B46" s="366" t="s">
        <v>46</v>
      </c>
      <c r="C46" s="367"/>
      <c r="D46" s="123">
        <v>4.5</v>
      </c>
      <c r="E46" s="22"/>
      <c r="F46" s="22"/>
      <c r="G46" s="23"/>
      <c r="I46" s="368" t="s">
        <v>157</v>
      </c>
      <c r="J46" s="369"/>
      <c r="K46" s="124">
        <v>80</v>
      </c>
      <c r="L46" s="370">
        <f>K46*1.25</f>
        <v>100</v>
      </c>
      <c r="M46" s="371"/>
      <c r="N46" s="87"/>
    </row>
    <row r="47" spans="1:16" ht="31" thickBot="1" x14ac:dyDescent="0.25">
      <c r="A47" s="89"/>
      <c r="B47" s="383" t="s">
        <v>47</v>
      </c>
      <c r="C47" s="384"/>
      <c r="D47" s="25" t="s">
        <v>48</v>
      </c>
      <c r="E47" s="26" t="s">
        <v>136</v>
      </c>
      <c r="F47" s="26" t="s">
        <v>137</v>
      </c>
      <c r="G47" s="25" t="s">
        <v>138</v>
      </c>
      <c r="I47" s="151" t="s">
        <v>144</v>
      </c>
      <c r="J47" s="105"/>
      <c r="N47" s="87"/>
    </row>
    <row r="48" spans="1:16" ht="28.5" customHeight="1" thickBot="1" x14ac:dyDescent="0.25">
      <c r="A48" s="89"/>
      <c r="B48" s="343">
        <v>100</v>
      </c>
      <c r="C48" s="344"/>
      <c r="D48" s="160">
        <v>10</v>
      </c>
      <c r="E48" s="125">
        <f>(D48*D46/B48)*1000</f>
        <v>450</v>
      </c>
      <c r="F48" s="125">
        <f>(D46*1000)-E48</f>
        <v>4050</v>
      </c>
      <c r="G48" s="27">
        <v>1.1599999999999999</v>
      </c>
      <c r="I48" s="28" t="s">
        <v>139</v>
      </c>
      <c r="J48" s="29" t="s">
        <v>140</v>
      </c>
      <c r="K48" s="30" t="s">
        <v>238</v>
      </c>
      <c r="L48" s="29" t="s">
        <v>142</v>
      </c>
      <c r="M48" s="31" t="s">
        <v>143</v>
      </c>
      <c r="N48" s="87"/>
    </row>
    <row r="49" spans="1:14" ht="31.5" customHeight="1" thickBot="1" x14ac:dyDescent="0.25">
      <c r="A49" s="89"/>
      <c r="B49" s="126"/>
      <c r="C49" s="126"/>
      <c r="D49" s="127"/>
      <c r="E49" s="127"/>
      <c r="F49" s="126"/>
      <c r="G49" s="126"/>
      <c r="I49" s="32">
        <f>10*L46</f>
        <v>1000</v>
      </c>
      <c r="J49" s="158">
        <v>0.21199999999999999</v>
      </c>
      <c r="K49" s="159">
        <v>28.4</v>
      </c>
      <c r="L49" s="128">
        <f>(I49*J49)/K49</f>
        <v>7.4647887323943669</v>
      </c>
      <c r="M49" s="128">
        <f>I49-L49</f>
        <v>992.53521126760563</v>
      </c>
      <c r="N49" s="87"/>
    </row>
    <row r="50" spans="1:14" ht="16" thickBot="1" x14ac:dyDescent="0.25">
      <c r="A50" s="89"/>
      <c r="B50" s="345" t="s">
        <v>49</v>
      </c>
      <c r="C50" s="346"/>
      <c r="D50" s="347"/>
      <c r="E50" t="s">
        <v>135</v>
      </c>
      <c r="F50" s="348" t="s">
        <v>50</v>
      </c>
      <c r="G50" s="348"/>
      <c r="I50" s="105"/>
      <c r="J50" s="105"/>
      <c r="K50" s="105"/>
      <c r="N50" s="87"/>
    </row>
    <row r="51" spans="1:14" ht="19.5" customHeight="1" thickBot="1" x14ac:dyDescent="0.25">
      <c r="A51" s="89"/>
      <c r="B51" s="382" t="s">
        <v>174</v>
      </c>
      <c r="C51" s="382"/>
      <c r="D51" s="382"/>
      <c r="F51" s="348"/>
      <c r="G51" s="348"/>
      <c r="I51" s="377" t="s">
        <v>51</v>
      </c>
      <c r="J51" s="378"/>
      <c r="K51" t="s">
        <v>135</v>
      </c>
      <c r="L51" s="348" t="s">
        <v>45</v>
      </c>
      <c r="M51" s="348"/>
      <c r="N51" s="87"/>
    </row>
    <row r="52" spans="1:14" ht="18.75" customHeight="1" thickBot="1" x14ac:dyDescent="0.25">
      <c r="A52" s="89"/>
      <c r="B52" s="349" t="s">
        <v>155</v>
      </c>
      <c r="C52" s="350"/>
      <c r="D52" s="385">
        <v>95</v>
      </c>
      <c r="E52" s="386"/>
      <c r="F52" s="379">
        <f>D52*1.2</f>
        <v>114</v>
      </c>
      <c r="G52" s="378"/>
      <c r="I52" s="382" t="s">
        <v>173</v>
      </c>
      <c r="J52" s="382"/>
      <c r="L52" s="348"/>
      <c r="M52" s="348"/>
      <c r="N52" s="87"/>
    </row>
    <row r="53" spans="1:14" ht="18.75" customHeight="1" thickBot="1" x14ac:dyDescent="0.25">
      <c r="A53" s="89"/>
      <c r="B53" s="151" t="s">
        <v>144</v>
      </c>
      <c r="C53" s="105"/>
      <c r="I53" s="368" t="s">
        <v>158</v>
      </c>
      <c r="J53" s="369"/>
      <c r="K53" s="124">
        <v>40</v>
      </c>
      <c r="L53" s="370">
        <f>K53*1.25</f>
        <v>50</v>
      </c>
      <c r="M53" s="371"/>
      <c r="N53" s="87"/>
    </row>
    <row r="54" spans="1:14" ht="16" thickBot="1" x14ac:dyDescent="0.25">
      <c r="A54" s="89"/>
      <c r="B54" s="328" t="s">
        <v>156</v>
      </c>
      <c r="C54" s="329"/>
      <c r="D54" s="34">
        <f>10*F52</f>
        <v>1140</v>
      </c>
      <c r="E54" s="35" t="s">
        <v>145</v>
      </c>
      <c r="F54" s="330"/>
      <c r="G54" s="331"/>
      <c r="I54" s="129" t="s">
        <v>146</v>
      </c>
      <c r="J54" s="105"/>
      <c r="N54" s="87"/>
    </row>
    <row r="55" spans="1:14" ht="28.5" customHeight="1" thickBot="1" x14ac:dyDescent="0.25">
      <c r="A55" s="89"/>
      <c r="B55" s="388" t="s">
        <v>147</v>
      </c>
      <c r="C55" s="389"/>
      <c r="D55" s="36" t="s">
        <v>53</v>
      </c>
      <c r="E55" s="37" t="s">
        <v>54</v>
      </c>
      <c r="F55" s="388" t="s">
        <v>55</v>
      </c>
      <c r="G55" s="389"/>
      <c r="I55" s="28" t="s">
        <v>139</v>
      </c>
      <c r="J55" s="29" t="s">
        <v>148</v>
      </c>
      <c r="K55" s="30" t="s">
        <v>238</v>
      </c>
      <c r="L55" s="29" t="s">
        <v>149</v>
      </c>
      <c r="M55" s="31" t="s">
        <v>143</v>
      </c>
      <c r="N55" s="87"/>
    </row>
    <row r="56" spans="1:14" ht="24.75" customHeight="1" thickBot="1" x14ac:dyDescent="0.25">
      <c r="A56" s="89"/>
      <c r="B56" s="373" t="s">
        <v>34</v>
      </c>
      <c r="C56" s="390"/>
      <c r="D56" s="130">
        <v>80</v>
      </c>
      <c r="E56" s="130">
        <v>4</v>
      </c>
      <c r="F56" s="391">
        <f>E56*D54/D56</f>
        <v>57</v>
      </c>
      <c r="G56" s="392"/>
      <c r="I56" s="131">
        <f>10*L53</f>
        <v>500</v>
      </c>
      <c r="J56" s="158">
        <v>0.21199999999999999</v>
      </c>
      <c r="K56" s="159">
        <v>28.4</v>
      </c>
      <c r="L56" s="128">
        <f>(I56*J56)/K56</f>
        <v>3.7323943661971835</v>
      </c>
      <c r="M56" s="128">
        <f>I56-L56</f>
        <v>496.26760563380282</v>
      </c>
      <c r="N56" s="87"/>
    </row>
    <row r="57" spans="1:14" ht="23.25" customHeight="1" thickBot="1" x14ac:dyDescent="0.25">
      <c r="A57" s="89"/>
      <c r="B57" s="311" t="s">
        <v>37</v>
      </c>
      <c r="C57" s="393"/>
      <c r="D57" s="132">
        <v>800</v>
      </c>
      <c r="E57" s="132">
        <v>40</v>
      </c>
      <c r="F57" s="394">
        <f>E57*D54/D57</f>
        <v>57</v>
      </c>
      <c r="G57" s="395"/>
      <c r="N57" s="87"/>
    </row>
    <row r="58" spans="1:14" ht="26.25" customHeight="1" thickBot="1" x14ac:dyDescent="0.25">
      <c r="A58" s="89"/>
      <c r="B58" s="311" t="s">
        <v>40</v>
      </c>
      <c r="C58" s="393"/>
      <c r="D58" s="132">
        <v>10000</v>
      </c>
      <c r="E58" s="132">
        <v>400</v>
      </c>
      <c r="F58" s="394">
        <f>E58*D54/D58</f>
        <v>45.6</v>
      </c>
      <c r="G58" s="395"/>
      <c r="H58" s="105"/>
      <c r="I58" s="377" t="s">
        <v>56</v>
      </c>
      <c r="J58" s="378"/>
      <c r="K58" t="s">
        <v>150</v>
      </c>
      <c r="L58" s="348" t="s">
        <v>45</v>
      </c>
      <c r="M58" s="348"/>
      <c r="N58" s="87"/>
    </row>
    <row r="59" spans="1:14" ht="23.25" customHeight="1" thickBot="1" x14ac:dyDescent="0.25">
      <c r="A59" s="89"/>
      <c r="B59" s="312" t="s">
        <v>57</v>
      </c>
      <c r="C59" s="398"/>
      <c r="D59" s="38" t="s">
        <v>58</v>
      </c>
      <c r="E59" s="38" t="s">
        <v>58</v>
      </c>
      <c r="F59" s="399">
        <f>D54- SUM(F56:F58)</f>
        <v>980.4</v>
      </c>
      <c r="G59" s="400"/>
      <c r="I59" s="401" t="s">
        <v>175</v>
      </c>
      <c r="J59" s="401"/>
      <c r="L59" s="348"/>
      <c r="M59" s="348"/>
      <c r="N59" s="87"/>
    </row>
    <row r="60" spans="1:14" ht="18.75" customHeight="1" thickBot="1" x14ac:dyDescent="0.25">
      <c r="A60" s="89"/>
      <c r="F60" s="133"/>
      <c r="I60" s="368" t="s">
        <v>52</v>
      </c>
      <c r="J60" s="369"/>
      <c r="K60" s="134">
        <v>96</v>
      </c>
      <c r="L60" s="402">
        <f>K60*1.25</f>
        <v>120</v>
      </c>
      <c r="M60" s="403"/>
      <c r="N60" s="87"/>
    </row>
    <row r="61" spans="1:14" ht="21" customHeight="1" thickBot="1" x14ac:dyDescent="0.25">
      <c r="A61" s="89"/>
      <c r="G61" s="135"/>
      <c r="N61" s="87"/>
    </row>
    <row r="62" spans="1:14" ht="40.5" customHeight="1" thickBot="1" x14ac:dyDescent="0.25">
      <c r="A62" s="89"/>
      <c r="B62" s="91" t="s">
        <v>119</v>
      </c>
      <c r="C62" s="404" t="s">
        <v>247</v>
      </c>
      <c r="D62" s="404"/>
      <c r="E62" s="404"/>
      <c r="F62" s="404"/>
      <c r="G62" s="404"/>
      <c r="I62" s="28" t="s">
        <v>139</v>
      </c>
      <c r="J62" s="29" t="s">
        <v>59</v>
      </c>
      <c r="K62" s="29" t="s">
        <v>60</v>
      </c>
      <c r="L62" s="29" t="s">
        <v>151</v>
      </c>
      <c r="M62" s="31" t="s">
        <v>152</v>
      </c>
      <c r="N62" s="87"/>
    </row>
    <row r="63" spans="1:14" ht="31.5" customHeight="1" thickBot="1" x14ac:dyDescent="0.25">
      <c r="A63" s="89"/>
      <c r="B63" s="136"/>
      <c r="C63" s="404"/>
      <c r="D63" s="404"/>
      <c r="E63" s="404"/>
      <c r="F63" s="404"/>
      <c r="G63" s="404"/>
      <c r="I63" s="32">
        <f>40*L60</f>
        <v>4800</v>
      </c>
      <c r="J63" s="137">
        <v>1</v>
      </c>
      <c r="K63" s="138">
        <v>200</v>
      </c>
      <c r="L63" s="128">
        <f>(I63*J63)/K63</f>
        <v>24</v>
      </c>
      <c r="M63" s="128">
        <f>I63-L63</f>
        <v>4776</v>
      </c>
      <c r="N63" s="87"/>
    </row>
    <row r="64" spans="1:14" ht="71.25" customHeight="1" x14ac:dyDescent="0.2">
      <c r="A64" s="89"/>
      <c r="C64" s="404"/>
      <c r="D64" s="404"/>
      <c r="E64" s="404"/>
      <c r="F64" s="404"/>
      <c r="G64" s="404"/>
      <c r="N64" s="87"/>
    </row>
    <row r="65" spans="1:14" ht="71.25" customHeight="1" x14ac:dyDescent="0.2">
      <c r="A65" s="89"/>
      <c r="C65" s="404"/>
      <c r="D65" s="404"/>
      <c r="E65" s="404"/>
      <c r="F65" s="404"/>
      <c r="G65" s="404"/>
      <c r="N65" s="87"/>
    </row>
    <row r="66" spans="1:14" ht="20.25" customHeight="1" x14ac:dyDescent="0.2">
      <c r="A66" s="89"/>
      <c r="N66" s="87"/>
    </row>
    <row r="67" spans="1:14" ht="24.75" customHeight="1" thickBot="1" x14ac:dyDescent="0.25">
      <c r="A67" s="380" t="s">
        <v>153</v>
      </c>
      <c r="B67" s="381"/>
      <c r="C67" s="115"/>
      <c r="D67" s="115"/>
      <c r="E67" s="115"/>
      <c r="F67" s="139"/>
      <c r="G67" s="139"/>
      <c r="H67" s="115"/>
      <c r="I67" s="115"/>
      <c r="J67" s="115"/>
      <c r="K67" s="115"/>
      <c r="L67" s="115"/>
      <c r="M67" s="115"/>
      <c r="N67" s="117"/>
    </row>
    <row r="68" spans="1:14" x14ac:dyDescent="0.2">
      <c r="F68" s="47"/>
      <c r="G68" s="47"/>
    </row>
    <row r="69" spans="1:14" ht="15.75" customHeight="1" x14ac:dyDescent="0.2">
      <c r="F69" s="47"/>
      <c r="G69" s="47"/>
    </row>
    <row r="71" spans="1:14" ht="34" x14ac:dyDescent="0.4">
      <c r="B71" s="163"/>
      <c r="C71" s="396" t="s">
        <v>177</v>
      </c>
      <c r="D71" s="396"/>
    </row>
    <row r="72" spans="1:14" ht="16" thickBot="1" x14ac:dyDescent="0.25"/>
    <row r="73" spans="1:14" ht="16" thickBot="1" x14ac:dyDescent="0.25">
      <c r="B73" s="140" t="s">
        <v>84</v>
      </c>
      <c r="C73" s="120">
        <v>142</v>
      </c>
    </row>
    <row r="74" spans="1:14" ht="16" thickBot="1" x14ac:dyDescent="0.25">
      <c r="A74" s="6"/>
      <c r="B74" s="6"/>
      <c r="C74" s="7">
        <v>1</v>
      </c>
      <c r="D74" s="7">
        <v>2</v>
      </c>
      <c r="E74" s="7">
        <v>3</v>
      </c>
      <c r="F74" s="7">
        <v>4</v>
      </c>
      <c r="G74" s="7">
        <v>5</v>
      </c>
      <c r="H74" s="7">
        <v>6</v>
      </c>
      <c r="I74" s="7">
        <v>7</v>
      </c>
      <c r="J74" s="7">
        <v>8</v>
      </c>
      <c r="K74" s="7">
        <v>9</v>
      </c>
      <c r="L74" s="141">
        <v>10</v>
      </c>
      <c r="M74" s="141">
        <v>11</v>
      </c>
      <c r="N74" s="82">
        <v>12</v>
      </c>
    </row>
    <row r="75" spans="1:14" ht="16" thickBot="1" x14ac:dyDescent="0.25">
      <c r="A75" s="48"/>
      <c r="B75" s="49"/>
      <c r="C75" s="50">
        <v>1.17E-6</v>
      </c>
      <c r="D75" s="51">
        <v>3.9099999999999999E-7</v>
      </c>
      <c r="E75" s="51">
        <v>1.3E-7</v>
      </c>
      <c r="F75" s="51">
        <v>7.3000000000000005E-8</v>
      </c>
      <c r="G75" s="51">
        <v>3.6500000000000003E-8</v>
      </c>
      <c r="H75" s="51">
        <v>1.22E-8</v>
      </c>
      <c r="I75" s="142">
        <v>1.3500000000000001E-9</v>
      </c>
      <c r="J75" s="275" t="s">
        <v>243</v>
      </c>
      <c r="K75" s="276" t="s">
        <v>182</v>
      </c>
      <c r="L75" s="277" t="s">
        <v>183</v>
      </c>
      <c r="M75" s="276" t="s">
        <v>184</v>
      </c>
      <c r="N75" s="278" t="s">
        <v>244</v>
      </c>
    </row>
    <row r="76" spans="1:14" x14ac:dyDescent="0.2">
      <c r="A76" s="52" t="s">
        <v>3</v>
      </c>
      <c r="B76" s="281" t="s">
        <v>258</v>
      </c>
      <c r="C76" s="7">
        <v>28287</v>
      </c>
      <c r="D76" s="7">
        <v>37507</v>
      </c>
      <c r="E76" s="7">
        <v>29666</v>
      </c>
      <c r="F76" s="7">
        <v>33033</v>
      </c>
      <c r="G76" s="7">
        <v>44392</v>
      </c>
      <c r="H76" s="7">
        <v>37696</v>
      </c>
      <c r="I76" s="7">
        <v>58803</v>
      </c>
      <c r="J76" s="7">
        <v>45323</v>
      </c>
      <c r="K76" s="7">
        <v>28117</v>
      </c>
      <c r="L76" s="7">
        <v>38891</v>
      </c>
      <c r="M76" s="7">
        <v>9872</v>
      </c>
      <c r="N76" s="69">
        <v>31706</v>
      </c>
    </row>
    <row r="77" spans="1:14" x14ac:dyDescent="0.2">
      <c r="A77" s="52" t="s">
        <v>4</v>
      </c>
      <c r="B77" s="143" t="s">
        <v>259</v>
      </c>
      <c r="C77" s="39">
        <v>27895</v>
      </c>
      <c r="D77" s="39">
        <v>38013</v>
      </c>
      <c r="E77" s="39">
        <v>30414</v>
      </c>
      <c r="F77" s="39">
        <v>32120</v>
      </c>
      <c r="G77" s="39">
        <v>43592</v>
      </c>
      <c r="H77" s="39">
        <v>34085</v>
      </c>
      <c r="I77" s="39">
        <v>57858</v>
      </c>
      <c r="J77" s="39">
        <v>44399</v>
      </c>
      <c r="K77" s="39">
        <v>27180</v>
      </c>
      <c r="L77" s="39">
        <v>37998</v>
      </c>
      <c r="M77" s="39">
        <v>9593</v>
      </c>
      <c r="N77" s="70">
        <v>30676</v>
      </c>
    </row>
    <row r="78" spans="1:14" x14ac:dyDescent="0.2">
      <c r="A78" s="52" t="s">
        <v>5</v>
      </c>
      <c r="B78" s="143" t="s">
        <v>260</v>
      </c>
      <c r="C78" s="39">
        <v>27326</v>
      </c>
      <c r="D78" s="39">
        <v>37767</v>
      </c>
      <c r="E78" s="39">
        <v>31593</v>
      </c>
      <c r="F78" s="39">
        <v>32067</v>
      </c>
      <c r="G78" s="39">
        <v>43160</v>
      </c>
      <c r="H78" s="39">
        <v>37154</v>
      </c>
      <c r="I78" s="39">
        <v>57359</v>
      </c>
      <c r="J78" s="39">
        <v>44044</v>
      </c>
      <c r="K78" s="39">
        <v>27163</v>
      </c>
      <c r="L78" s="39">
        <v>37214</v>
      </c>
      <c r="M78" s="39">
        <v>9634</v>
      </c>
      <c r="N78" s="70">
        <v>29498</v>
      </c>
    </row>
    <row r="79" spans="1:14" ht="16" thickBot="1" x14ac:dyDescent="0.25">
      <c r="A79" s="52" t="s">
        <v>6</v>
      </c>
      <c r="B79" s="144" t="s">
        <v>261</v>
      </c>
      <c r="C79" s="46">
        <v>27181</v>
      </c>
      <c r="D79" s="46">
        <v>36893</v>
      </c>
      <c r="E79" s="46">
        <v>30146</v>
      </c>
      <c r="F79" s="46">
        <v>32452</v>
      </c>
      <c r="G79" s="46">
        <v>43194</v>
      </c>
      <c r="H79" s="46">
        <v>36818</v>
      </c>
      <c r="I79" s="46">
        <v>57522</v>
      </c>
      <c r="J79" s="46">
        <v>43992</v>
      </c>
      <c r="K79" s="46">
        <v>27024</v>
      </c>
      <c r="L79" s="46">
        <v>36380</v>
      </c>
      <c r="M79" s="46">
        <v>10077</v>
      </c>
      <c r="N79" s="71">
        <v>29297</v>
      </c>
    </row>
    <row r="80" spans="1:14" x14ac:dyDescent="0.2">
      <c r="A80" s="52" t="s">
        <v>20</v>
      </c>
      <c r="B80" s="281" t="s">
        <v>262</v>
      </c>
      <c r="C80" s="7">
        <v>22992</v>
      </c>
      <c r="D80" s="7">
        <v>23560</v>
      </c>
      <c r="E80" s="7">
        <v>25228</v>
      </c>
      <c r="F80" s="7">
        <v>26512</v>
      </c>
      <c r="G80" s="7">
        <v>29728</v>
      </c>
      <c r="H80" s="7">
        <v>34803</v>
      </c>
      <c r="I80" s="7">
        <v>39768</v>
      </c>
      <c r="J80" s="7">
        <v>40213</v>
      </c>
      <c r="K80" s="7">
        <v>22800</v>
      </c>
      <c r="L80" s="7">
        <v>36736</v>
      </c>
      <c r="M80" s="7">
        <v>9463</v>
      </c>
      <c r="N80" s="69">
        <v>25009</v>
      </c>
    </row>
    <row r="81" spans="1:14" x14ac:dyDescent="0.2">
      <c r="A81" s="52" t="s">
        <v>21</v>
      </c>
      <c r="B81" s="143" t="s">
        <v>263</v>
      </c>
      <c r="C81" s="39">
        <v>23074</v>
      </c>
      <c r="D81" s="39">
        <v>23447</v>
      </c>
      <c r="E81" s="39">
        <v>25511</v>
      </c>
      <c r="F81" s="39">
        <v>26411</v>
      </c>
      <c r="G81" s="39">
        <v>29681</v>
      </c>
      <c r="H81" s="39">
        <v>34540</v>
      </c>
      <c r="I81" s="39">
        <v>39438</v>
      </c>
      <c r="J81" s="39">
        <v>40228</v>
      </c>
      <c r="K81" s="39">
        <v>22501</v>
      </c>
      <c r="L81" s="39">
        <v>36955</v>
      </c>
      <c r="M81" s="39">
        <v>9593</v>
      </c>
      <c r="N81" s="70">
        <v>24972</v>
      </c>
    </row>
    <row r="82" spans="1:14" x14ac:dyDescent="0.2">
      <c r="A82" s="52" t="s">
        <v>22</v>
      </c>
      <c r="B82" s="143" t="s">
        <v>264</v>
      </c>
      <c r="C82" s="39">
        <v>23204</v>
      </c>
      <c r="D82" s="39">
        <v>23648</v>
      </c>
      <c r="E82" s="39">
        <v>25794</v>
      </c>
      <c r="F82" s="39">
        <v>26343</v>
      </c>
      <c r="G82" s="39">
        <v>29759</v>
      </c>
      <c r="H82" s="39">
        <v>34949</v>
      </c>
      <c r="I82" s="39">
        <v>41688</v>
      </c>
      <c r="J82" s="39">
        <v>40732</v>
      </c>
      <c r="K82" s="39">
        <v>22652</v>
      </c>
      <c r="L82" s="39">
        <v>38008</v>
      </c>
      <c r="M82" s="39">
        <v>9872</v>
      </c>
      <c r="N82" s="70">
        <v>25796</v>
      </c>
    </row>
    <row r="83" spans="1:14" ht="16" thickBot="1" x14ac:dyDescent="0.25">
      <c r="A83" s="54" t="s">
        <v>23</v>
      </c>
      <c r="B83" s="144" t="s">
        <v>265</v>
      </c>
      <c r="C83" s="46">
        <v>23546</v>
      </c>
      <c r="D83" s="46">
        <v>23416</v>
      </c>
      <c r="E83" s="46">
        <v>26162</v>
      </c>
      <c r="F83" s="46">
        <v>26648</v>
      </c>
      <c r="G83" s="46">
        <v>30590</v>
      </c>
      <c r="H83" s="46">
        <v>35154</v>
      </c>
      <c r="I83" s="46">
        <v>40604</v>
      </c>
      <c r="J83" s="46">
        <v>40130</v>
      </c>
      <c r="K83" s="46">
        <v>23725</v>
      </c>
      <c r="L83" s="46">
        <v>37805</v>
      </c>
      <c r="M83" s="46">
        <v>10946</v>
      </c>
      <c r="N83" s="71">
        <v>23819</v>
      </c>
    </row>
    <row r="84" spans="1:14" ht="16" thickBot="1" x14ac:dyDescent="0.25">
      <c r="C84" s="145">
        <v>1.17E-6</v>
      </c>
      <c r="D84" s="146">
        <v>3.9099999999999999E-7</v>
      </c>
      <c r="E84" s="146">
        <v>1.3E-7</v>
      </c>
      <c r="F84" s="146">
        <v>7.3000000000000005E-8</v>
      </c>
      <c r="G84" s="146">
        <v>3.6500000000000003E-8</v>
      </c>
      <c r="H84" s="146">
        <v>1.22E-8</v>
      </c>
      <c r="I84" s="147">
        <v>1.3500000000000001E-9</v>
      </c>
      <c r="J84" s="279" t="s">
        <v>243</v>
      </c>
      <c r="K84" s="236" t="s">
        <v>182</v>
      </c>
      <c r="L84" s="237" t="s">
        <v>183</v>
      </c>
      <c r="M84" s="236" t="s">
        <v>184</v>
      </c>
      <c r="N84" s="280" t="s">
        <v>244</v>
      </c>
    </row>
    <row r="85" spans="1:14" x14ac:dyDescent="0.2">
      <c r="A85" s="397" t="s">
        <v>266</v>
      </c>
      <c r="B85" s="44" t="s">
        <v>81</v>
      </c>
      <c r="C85" s="57">
        <v>27672</v>
      </c>
      <c r="D85" s="57">
        <v>37545</v>
      </c>
      <c r="E85" s="57">
        <v>30455</v>
      </c>
      <c r="F85" s="57">
        <v>32418</v>
      </c>
      <c r="G85" s="57">
        <v>43585</v>
      </c>
      <c r="H85" s="57">
        <v>36438</v>
      </c>
      <c r="I85" s="57">
        <v>57886</v>
      </c>
      <c r="J85" s="57">
        <v>44440</v>
      </c>
      <c r="K85" s="57">
        <v>27371</v>
      </c>
      <c r="L85" s="7">
        <v>37621</v>
      </c>
      <c r="M85" s="7">
        <v>9794</v>
      </c>
      <c r="N85" s="69">
        <v>30294</v>
      </c>
    </row>
    <row r="86" spans="1:14" x14ac:dyDescent="0.2">
      <c r="A86" s="397"/>
      <c r="B86" s="8" t="s">
        <v>82</v>
      </c>
      <c r="C86" s="72">
        <v>512.75</v>
      </c>
      <c r="D86" s="72">
        <v>481.27</v>
      </c>
      <c r="E86" s="72">
        <v>819.5</v>
      </c>
      <c r="F86" s="72">
        <v>443.99</v>
      </c>
      <c r="G86" s="72">
        <v>572.95000000000005</v>
      </c>
      <c r="H86" s="72">
        <v>1610</v>
      </c>
      <c r="I86" s="72">
        <v>645.99</v>
      </c>
      <c r="J86" s="72">
        <v>616.14</v>
      </c>
      <c r="K86" s="72">
        <v>502.22</v>
      </c>
      <c r="L86" s="39">
        <v>1074.0999999999999</v>
      </c>
      <c r="M86" s="39">
        <v>225.22</v>
      </c>
      <c r="N86" s="70">
        <v>1120.5999999999999</v>
      </c>
    </row>
    <row r="87" spans="1:14" ht="16" thickBot="1" x14ac:dyDescent="0.25">
      <c r="A87" s="397"/>
      <c r="B87" s="9" t="s">
        <v>83</v>
      </c>
      <c r="C87" s="56">
        <v>1.853</v>
      </c>
      <c r="D87" s="56">
        <v>1.2818000000000001</v>
      </c>
      <c r="E87" s="56">
        <v>2.6909000000000001</v>
      </c>
      <c r="F87" s="56">
        <v>1.3695999999999999</v>
      </c>
      <c r="G87" s="56">
        <v>1.3146</v>
      </c>
      <c r="H87" s="56">
        <v>4.4184000000000001</v>
      </c>
      <c r="I87" s="56">
        <v>1.1160000000000001</v>
      </c>
      <c r="J87" s="56">
        <v>1.3865000000000001</v>
      </c>
      <c r="K87" s="56">
        <v>1.8349</v>
      </c>
      <c r="L87" s="282">
        <v>2.8549000000000002</v>
      </c>
      <c r="M87" s="282">
        <v>2.2995999999999999</v>
      </c>
      <c r="N87" s="283">
        <v>3.6991000000000001</v>
      </c>
    </row>
    <row r="88" spans="1:14" ht="16" thickBot="1" x14ac:dyDescent="0.25"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1:14" x14ac:dyDescent="0.2">
      <c r="A89" s="397" t="s">
        <v>267</v>
      </c>
      <c r="B89" s="44" t="s">
        <v>81</v>
      </c>
      <c r="C89" s="57">
        <v>23204</v>
      </c>
      <c r="D89" s="57">
        <v>23518</v>
      </c>
      <c r="E89" s="57">
        <v>25674</v>
      </c>
      <c r="F89" s="57">
        <v>26479</v>
      </c>
      <c r="G89" s="57">
        <v>29940</v>
      </c>
      <c r="H89" s="57">
        <v>34862</v>
      </c>
      <c r="I89" s="57">
        <v>40375</v>
      </c>
      <c r="J89" s="57">
        <v>40326</v>
      </c>
      <c r="K89" s="57">
        <v>22920</v>
      </c>
      <c r="L89" s="57">
        <v>37376</v>
      </c>
      <c r="M89" s="57">
        <v>9968.5</v>
      </c>
      <c r="N89" s="45">
        <v>24899</v>
      </c>
    </row>
    <row r="90" spans="1:14" x14ac:dyDescent="0.2">
      <c r="A90" s="397"/>
      <c r="B90" s="8" t="s">
        <v>82</v>
      </c>
      <c r="C90" s="72">
        <v>244.14</v>
      </c>
      <c r="D90" s="72">
        <v>106.63</v>
      </c>
      <c r="E90" s="72">
        <v>399.18</v>
      </c>
      <c r="F90" s="72">
        <v>132.63</v>
      </c>
      <c r="G90" s="72">
        <v>434.85</v>
      </c>
      <c r="H90" s="72">
        <v>258.2</v>
      </c>
      <c r="I90" s="72">
        <v>1003.8</v>
      </c>
      <c r="J90" s="72">
        <v>274.24</v>
      </c>
      <c r="K90" s="72">
        <v>550.70000000000005</v>
      </c>
      <c r="L90" s="72">
        <v>624.58000000000004</v>
      </c>
      <c r="M90" s="72">
        <v>673.63</v>
      </c>
      <c r="N90" s="53">
        <v>814.13</v>
      </c>
    </row>
    <row r="91" spans="1:14" ht="16" thickBot="1" x14ac:dyDescent="0.25">
      <c r="A91" s="397"/>
      <c r="B91" s="9" t="s">
        <v>83</v>
      </c>
      <c r="C91" s="56">
        <v>1.0521</v>
      </c>
      <c r="D91" s="56">
        <v>0.45339000000000002</v>
      </c>
      <c r="E91" s="56">
        <v>1.5548</v>
      </c>
      <c r="F91" s="56">
        <v>0.50087999999999999</v>
      </c>
      <c r="G91" s="56">
        <v>1.4523999999999999</v>
      </c>
      <c r="H91" s="56">
        <v>0.74063999999999997</v>
      </c>
      <c r="I91" s="56">
        <v>2.4862000000000002</v>
      </c>
      <c r="J91" s="56">
        <v>0.68006</v>
      </c>
      <c r="K91" s="56">
        <v>2.4028</v>
      </c>
      <c r="L91" s="56">
        <v>1.6711</v>
      </c>
      <c r="M91" s="56">
        <v>6.7576000000000001</v>
      </c>
      <c r="N91" s="284">
        <v>3.2696999999999998</v>
      </c>
    </row>
    <row r="95" spans="1:14" ht="16" thickBot="1" x14ac:dyDescent="0.25">
      <c r="B95" s="2" t="s">
        <v>180</v>
      </c>
    </row>
    <row r="96" spans="1:14" ht="16" thickBot="1" x14ac:dyDescent="0.25">
      <c r="B96" s="6"/>
      <c r="C96" s="7">
        <v>1</v>
      </c>
      <c r="D96" s="7">
        <v>2</v>
      </c>
      <c r="E96" s="7">
        <v>3</v>
      </c>
      <c r="F96" s="7">
        <v>4</v>
      </c>
      <c r="G96" s="7">
        <v>5</v>
      </c>
      <c r="H96" s="7">
        <v>6</v>
      </c>
      <c r="I96" s="7">
        <v>7</v>
      </c>
      <c r="J96" s="7">
        <v>8</v>
      </c>
      <c r="K96" s="7">
        <v>9</v>
      </c>
      <c r="L96" s="141">
        <v>10</v>
      </c>
      <c r="M96" s="141">
        <v>11</v>
      </c>
      <c r="N96" s="82">
        <v>12</v>
      </c>
    </row>
    <row r="97" spans="1:14" ht="33" thickBot="1" x14ac:dyDescent="0.25">
      <c r="B97" s="49"/>
      <c r="C97" s="50">
        <v>1.17E-6</v>
      </c>
      <c r="D97" s="51">
        <v>3.9099999999999999E-7</v>
      </c>
      <c r="E97" s="51">
        <v>1.3E-7</v>
      </c>
      <c r="F97" s="51">
        <v>7.3000000000000005E-8</v>
      </c>
      <c r="G97" s="51">
        <v>3.6500000000000003E-8</v>
      </c>
      <c r="H97" s="51">
        <v>1.22E-8</v>
      </c>
      <c r="I97" s="142">
        <v>1.3500000000000001E-9</v>
      </c>
      <c r="J97" s="198" t="s">
        <v>181</v>
      </c>
      <c r="K97" s="199" t="s">
        <v>182</v>
      </c>
      <c r="L97" s="200" t="s">
        <v>183</v>
      </c>
      <c r="M97" s="199" t="s">
        <v>184</v>
      </c>
      <c r="N97" s="201" t="s">
        <v>185</v>
      </c>
    </row>
    <row r="98" spans="1:14" x14ac:dyDescent="0.2">
      <c r="B98" s="239"/>
      <c r="C98" s="205">
        <f>(C76-$K$85)/($L$85-$M$85)</f>
        <v>3.2917669888956766E-2</v>
      </c>
      <c r="D98" s="202">
        <f t="shared" ref="D98:N101" si="0">(D76-$K$85)/($L$85-$M$85)</f>
        <v>0.36425054802889278</v>
      </c>
      <c r="E98" s="202">
        <f t="shared" si="0"/>
        <v>8.2473856326589282E-2</v>
      </c>
      <c r="F98" s="202">
        <f t="shared" si="0"/>
        <v>0.20347144859309305</v>
      </c>
      <c r="G98" s="202">
        <f t="shared" si="0"/>
        <v>0.61167211700866064</v>
      </c>
      <c r="H98" s="202">
        <f t="shared" si="0"/>
        <v>0.37104251266755311</v>
      </c>
      <c r="I98" s="203">
        <f t="shared" si="0"/>
        <v>1.1295504366262983</v>
      </c>
      <c r="J98" s="204">
        <f t="shared" si="0"/>
        <v>0.64512883171020952</v>
      </c>
      <c r="K98" s="240">
        <f t="shared" si="0"/>
        <v>2.680849534624645E-2</v>
      </c>
      <c r="L98" s="205">
        <f t="shared" si="0"/>
        <v>0.41398641607072267</v>
      </c>
      <c r="M98" s="202">
        <f t="shared" si="0"/>
        <v>-0.62884967836992844</v>
      </c>
      <c r="N98" s="206">
        <f t="shared" si="0"/>
        <v>0.15578395083911309</v>
      </c>
    </row>
    <row r="99" spans="1:14" x14ac:dyDescent="0.2">
      <c r="B99" s="231"/>
      <c r="C99" s="211">
        <f t="shared" ref="C99:N102" si="1">(C77-$K$85)/($L$85-$M$85)</f>
        <v>1.8830632119883565E-2</v>
      </c>
      <c r="D99" s="208">
        <f t="shared" si="0"/>
        <v>0.38243432637366587</v>
      </c>
      <c r="E99" s="208">
        <f t="shared" si="0"/>
        <v>0.10935422431451468</v>
      </c>
      <c r="F99" s="208">
        <f t="shared" si="0"/>
        <v>0.17066158766665468</v>
      </c>
      <c r="G99" s="208">
        <f t="shared" si="0"/>
        <v>0.58292306033708274</v>
      </c>
      <c r="H99" s="208">
        <f t="shared" si="0"/>
        <v>0.24127645811621806</v>
      </c>
      <c r="I99" s="209">
        <f t="shared" si="0"/>
        <v>1.0955906134329967</v>
      </c>
      <c r="J99" s="210">
        <f t="shared" si="0"/>
        <v>0.61192367125453695</v>
      </c>
      <c r="K99" s="241">
        <f t="shared" si="0"/>
        <v>-6.863837280339239E-3</v>
      </c>
      <c r="L99" s="211">
        <f t="shared" si="0"/>
        <v>0.38189528156107377</v>
      </c>
      <c r="M99" s="208">
        <f t="shared" si="0"/>
        <v>-0.63887591188414128</v>
      </c>
      <c r="N99" s="212">
        <f t="shared" si="0"/>
        <v>0.11876954037445646</v>
      </c>
    </row>
    <row r="100" spans="1:14" x14ac:dyDescent="0.2">
      <c r="B100" s="231"/>
      <c r="C100" s="211">
        <f t="shared" si="1"/>
        <v>-1.6171344377762604E-3</v>
      </c>
      <c r="D100" s="208">
        <f t="shared" si="0"/>
        <v>0.37359399144715566</v>
      </c>
      <c r="E100" s="208">
        <f t="shared" si="0"/>
        <v>0.1517231465842527</v>
      </c>
      <c r="F100" s="208">
        <f t="shared" si="0"/>
        <v>0.16875696266216264</v>
      </c>
      <c r="G100" s="208">
        <f t="shared" si="0"/>
        <v>0.56739856973443059</v>
      </c>
      <c r="H100" s="208">
        <f t="shared" si="0"/>
        <v>0.35156502677255902</v>
      </c>
      <c r="I100" s="209">
        <f t="shared" si="0"/>
        <v>1.0776583893341001</v>
      </c>
      <c r="J100" s="210">
        <f t="shared" si="0"/>
        <v>0.59916627735652428</v>
      </c>
      <c r="K100" s="241">
        <f t="shared" si="0"/>
        <v>-7.4747547346102703E-3</v>
      </c>
      <c r="L100" s="211">
        <f t="shared" si="0"/>
        <v>0.35372120602292739</v>
      </c>
      <c r="M100" s="208">
        <f t="shared" si="0"/>
        <v>-0.63740252272972298</v>
      </c>
      <c r="N100" s="212">
        <f t="shared" si="0"/>
        <v>7.6436554425557912E-2</v>
      </c>
    </row>
    <row r="101" spans="1:14" x14ac:dyDescent="0.2">
      <c r="B101" s="231"/>
      <c r="C101" s="216">
        <f t="shared" si="1"/>
        <v>-6.8279009594997666E-3</v>
      </c>
      <c r="D101" s="213">
        <f t="shared" si="0"/>
        <v>0.34218564703345672</v>
      </c>
      <c r="E101" s="213">
        <f t="shared" si="0"/>
        <v>9.9723290329536057E-2</v>
      </c>
      <c r="F101" s="213">
        <f t="shared" si="0"/>
        <v>0.18259244618535955</v>
      </c>
      <c r="G101" s="213">
        <f t="shared" si="0"/>
        <v>0.5686204046429727</v>
      </c>
      <c r="H101" s="213">
        <f t="shared" si="0"/>
        <v>0.33949042297049625</v>
      </c>
      <c r="I101" s="214">
        <f t="shared" si="0"/>
        <v>1.083516009630934</v>
      </c>
      <c r="J101" s="232">
        <f t="shared" si="0"/>
        <v>0.59729758867287164</v>
      </c>
      <c r="K101" s="242">
        <f t="shared" si="0"/>
        <v>-1.2469903331296942E-2</v>
      </c>
      <c r="L101" s="216">
        <f t="shared" si="0"/>
        <v>0.32375031444280733</v>
      </c>
      <c r="M101" s="213">
        <f t="shared" si="0"/>
        <v>-0.6214827325978366</v>
      </c>
      <c r="N101" s="217">
        <f t="shared" si="0"/>
        <v>6.9213353936823943E-2</v>
      </c>
    </row>
    <row r="102" spans="1:14" ht="16" thickBot="1" x14ac:dyDescent="0.25">
      <c r="B102" s="243" t="s">
        <v>186</v>
      </c>
      <c r="C102" s="244">
        <f>(C80-$K$85)/($L$85-$M$85)</f>
        <v>-0.15736514895604989</v>
      </c>
      <c r="D102" s="245">
        <f t="shared" si="1"/>
        <v>-0.13695331871922953</v>
      </c>
      <c r="E102" s="245">
        <f t="shared" si="1"/>
        <v>-7.7011535558989472E-2</v>
      </c>
      <c r="F102" s="245">
        <f t="shared" si="1"/>
        <v>-3.0869299601106837E-2</v>
      </c>
      <c r="G102" s="245">
        <f t="shared" si="1"/>
        <v>8.4701908218636573E-2</v>
      </c>
      <c r="H102" s="245">
        <f t="shared" si="1"/>
        <v>0.2670787364789593</v>
      </c>
      <c r="I102" s="246">
        <f t="shared" si="1"/>
        <v>0.44550256944694</v>
      </c>
      <c r="J102" s="247">
        <f t="shared" si="1"/>
        <v>0.46149423222050528</v>
      </c>
      <c r="K102" s="248">
        <f t="shared" si="1"/>
        <v>-0.1642649225572286</v>
      </c>
      <c r="L102" s="244">
        <f t="shared" si="1"/>
        <v>0.33654364466165954</v>
      </c>
      <c r="M102" s="245">
        <f t="shared" si="1"/>
        <v>-0.64354763359327272</v>
      </c>
      <c r="N102" s="248">
        <f t="shared" si="1"/>
        <v>-8.4881589822833933E-2</v>
      </c>
    </row>
    <row r="103" spans="1:14" ht="33" thickBot="1" x14ac:dyDescent="0.25">
      <c r="A103" s="218"/>
      <c r="B103" s="238"/>
      <c r="C103" s="233">
        <v>1.17E-6</v>
      </c>
      <c r="D103" s="233">
        <v>3.9099999999999999E-7</v>
      </c>
      <c r="E103" s="233">
        <v>1.3E-7</v>
      </c>
      <c r="F103" s="233">
        <v>7.3000000000000005E-8</v>
      </c>
      <c r="G103" s="233">
        <v>3.6500000000000003E-8</v>
      </c>
      <c r="H103" s="233">
        <v>1.22E-8</v>
      </c>
      <c r="I103" s="234">
        <v>1.3500000000000001E-9</v>
      </c>
      <c r="J103" s="235" t="s">
        <v>181</v>
      </c>
      <c r="K103" s="236" t="s">
        <v>182</v>
      </c>
      <c r="L103" s="237" t="s">
        <v>183</v>
      </c>
      <c r="M103" s="236" t="s">
        <v>184</v>
      </c>
      <c r="N103" s="249" t="s">
        <v>185</v>
      </c>
    </row>
    <row r="104" spans="1:14" x14ac:dyDescent="0.2">
      <c r="B104" s="219"/>
      <c r="C104" s="220">
        <f>(C80-$K$89)/($L$89-$M$89)</f>
        <v>2.6270181519657027E-3</v>
      </c>
      <c r="D104" s="221">
        <f t="shared" ref="D104:N104" si="2">(D80-$K$89)/($L$89-$M$89)</f>
        <v>2.3351272461917358E-2</v>
      </c>
      <c r="E104" s="221">
        <f t="shared" si="2"/>
        <v>8.4210526315789472E-2</v>
      </c>
      <c r="F104" s="221">
        <f t="shared" si="2"/>
        <v>0.13105901669251119</v>
      </c>
      <c r="G104" s="221">
        <f t="shared" si="2"/>
        <v>0.24839916081364591</v>
      </c>
      <c r="H104" s="221">
        <f t="shared" si="2"/>
        <v>0.43356745416400622</v>
      </c>
      <c r="I104" s="222">
        <f t="shared" si="2"/>
        <v>0.61472224755997451</v>
      </c>
      <c r="J104" s="223">
        <f t="shared" si="2"/>
        <v>0.63095867919365134</v>
      </c>
      <c r="K104" s="224">
        <f t="shared" si="2"/>
        <v>-4.3783635866095046E-3</v>
      </c>
      <c r="L104" s="221">
        <f t="shared" si="2"/>
        <v>0.50409559427164097</v>
      </c>
      <c r="M104" s="221">
        <f t="shared" si="2"/>
        <v>-0.49099698987503421</v>
      </c>
      <c r="N104" s="225">
        <f t="shared" si="2"/>
        <v>7.6220012770227122E-2</v>
      </c>
    </row>
    <row r="105" spans="1:14" x14ac:dyDescent="0.2">
      <c r="B105" s="188"/>
      <c r="C105" s="207">
        <f t="shared" ref="C105:N107" si="3">(C81-$K$89)/($L$89-$M$89)</f>
        <v>5.6188999361488643E-3</v>
      </c>
      <c r="D105" s="208">
        <f t="shared" si="3"/>
        <v>1.9228313417860073E-2</v>
      </c>
      <c r="E105" s="208">
        <f t="shared" si="3"/>
        <v>9.4536167107543562E-2</v>
      </c>
      <c r="F105" s="208">
        <f t="shared" si="3"/>
        <v>0.12737389400711485</v>
      </c>
      <c r="G105" s="208">
        <f t="shared" si="3"/>
        <v>0.24668430174222383</v>
      </c>
      <c r="H105" s="208">
        <f t="shared" si="3"/>
        <v>0.42397154063668702</v>
      </c>
      <c r="I105" s="209">
        <f t="shared" si="3"/>
        <v>0.60268174769679828</v>
      </c>
      <c r="J105" s="210">
        <f t="shared" si="3"/>
        <v>0.63150597464197755</v>
      </c>
      <c r="K105" s="211">
        <f t="shared" si="3"/>
        <v>-1.528778618991152E-2</v>
      </c>
      <c r="L105" s="208">
        <f t="shared" si="3"/>
        <v>0.51208610781720332</v>
      </c>
      <c r="M105" s="208">
        <f t="shared" si="3"/>
        <v>-0.48625376265620723</v>
      </c>
      <c r="N105" s="212">
        <f t="shared" si="3"/>
        <v>7.4870017331022526E-2</v>
      </c>
    </row>
    <row r="106" spans="1:14" x14ac:dyDescent="0.2">
      <c r="B106" s="188"/>
      <c r="C106" s="207">
        <f t="shared" si="3"/>
        <v>1.0362127154975828E-2</v>
      </c>
      <c r="D106" s="208">
        <f t="shared" si="3"/>
        <v>2.6562072425430995E-2</v>
      </c>
      <c r="E106" s="208">
        <f t="shared" si="3"/>
        <v>0.10486180789929764</v>
      </c>
      <c r="F106" s="208">
        <f t="shared" si="3"/>
        <v>0.12489282130803613</v>
      </c>
      <c r="G106" s="208">
        <f t="shared" si="3"/>
        <v>0.24953023807352001</v>
      </c>
      <c r="H106" s="208">
        <f t="shared" si="3"/>
        <v>0.43889446319438108</v>
      </c>
      <c r="I106" s="209">
        <f t="shared" si="3"/>
        <v>0.68477606494572651</v>
      </c>
      <c r="J106" s="210">
        <f t="shared" si="3"/>
        <v>0.6498951017057375</v>
      </c>
      <c r="K106" s="211">
        <f t="shared" si="3"/>
        <v>-9.7783453434278945E-3</v>
      </c>
      <c r="L106" s="208">
        <f t="shared" si="3"/>
        <v>0.55050624828970174</v>
      </c>
      <c r="M106" s="208">
        <f t="shared" si="3"/>
        <v>-0.47607406731734014</v>
      </c>
      <c r="N106" s="212">
        <f t="shared" si="3"/>
        <v>0.10493478062574113</v>
      </c>
    </row>
    <row r="107" spans="1:14" ht="16" thickBot="1" x14ac:dyDescent="0.25">
      <c r="B107" s="189"/>
      <c r="C107" s="226">
        <f t="shared" si="3"/>
        <v>2.2840463376812916E-2</v>
      </c>
      <c r="D107" s="227">
        <f t="shared" si="3"/>
        <v>1.8097236157985953E-2</v>
      </c>
      <c r="E107" s="227">
        <f t="shared" si="3"/>
        <v>0.11828878956490012</v>
      </c>
      <c r="F107" s="227">
        <f t="shared" si="3"/>
        <v>0.13602116209066861</v>
      </c>
      <c r="G107" s="227">
        <f t="shared" si="3"/>
        <v>0.27985040591079086</v>
      </c>
      <c r="H107" s="227">
        <f t="shared" si="3"/>
        <v>0.446374167654839</v>
      </c>
      <c r="I107" s="228">
        <f t="shared" si="3"/>
        <v>0.64522484721335405</v>
      </c>
      <c r="J107" s="215">
        <f t="shared" si="3"/>
        <v>0.62793031104624641</v>
      </c>
      <c r="K107" s="229">
        <f t="shared" si="3"/>
        <v>2.9371522393505427E-2</v>
      </c>
      <c r="L107" s="227">
        <f t="shared" si="3"/>
        <v>0.54309951655568733</v>
      </c>
      <c r="M107" s="227">
        <f t="shared" si="3"/>
        <v>-0.43688771321718506</v>
      </c>
      <c r="N107" s="230">
        <f t="shared" si="3"/>
        <v>3.2801240536349537E-2</v>
      </c>
    </row>
  </sheetData>
  <mergeCells count="101">
    <mergeCell ref="A85:A87"/>
    <mergeCell ref="A89:A91"/>
    <mergeCell ref="I60:J60"/>
    <mergeCell ref="L60:M60"/>
    <mergeCell ref="A67:B67"/>
    <mergeCell ref="C71:D71"/>
    <mergeCell ref="C62:G65"/>
    <mergeCell ref="I53:J53"/>
    <mergeCell ref="L53:M53"/>
    <mergeCell ref="B57:C57"/>
    <mergeCell ref="F57:G57"/>
    <mergeCell ref="B58:C58"/>
    <mergeCell ref="F58:G58"/>
    <mergeCell ref="I58:J58"/>
    <mergeCell ref="L58:M59"/>
    <mergeCell ref="B59:C59"/>
    <mergeCell ref="F59:G59"/>
    <mergeCell ref="I59:J59"/>
    <mergeCell ref="B55:C55"/>
    <mergeCell ref="F55:G55"/>
    <mergeCell ref="B56:C56"/>
    <mergeCell ref="F56:G56"/>
    <mergeCell ref="B54:C54"/>
    <mergeCell ref="F54:G54"/>
    <mergeCell ref="B47:C47"/>
    <mergeCell ref="B48:C48"/>
    <mergeCell ref="B50:D50"/>
    <mergeCell ref="F50:G51"/>
    <mergeCell ref="I51:J51"/>
    <mergeCell ref="L51:M52"/>
    <mergeCell ref="D52:E52"/>
    <mergeCell ref="I52:J52"/>
    <mergeCell ref="I46:J46"/>
    <mergeCell ref="B51:D51"/>
    <mergeCell ref="B52:C52"/>
    <mergeCell ref="F52:G52"/>
    <mergeCell ref="B46:C46"/>
    <mergeCell ref="L44:M45"/>
    <mergeCell ref="B36:B37"/>
    <mergeCell ref="C36:C37"/>
    <mergeCell ref="D36:D37"/>
    <mergeCell ref="F36:F37"/>
    <mergeCell ref="G36:G37"/>
    <mergeCell ref="B45:D45"/>
    <mergeCell ref="I45:J45"/>
    <mergeCell ref="L46:M46"/>
    <mergeCell ref="A39:B39"/>
    <mergeCell ref="B44:D44"/>
    <mergeCell ref="K34:K35"/>
    <mergeCell ref="L34:L35"/>
    <mergeCell ref="H36:H37"/>
    <mergeCell ref="K30:K31"/>
    <mergeCell ref="L30:L31"/>
    <mergeCell ref="B32:B33"/>
    <mergeCell ref="C32:C33"/>
    <mergeCell ref="D32:D33"/>
    <mergeCell ref="F32:F33"/>
    <mergeCell ref="G32:G33"/>
    <mergeCell ref="H32:H33"/>
    <mergeCell ref="J32:J33"/>
    <mergeCell ref="K32:K33"/>
    <mergeCell ref="L32:L33"/>
    <mergeCell ref="F30:F31"/>
    <mergeCell ref="G30:G31"/>
    <mergeCell ref="H30:H31"/>
    <mergeCell ref="J30:J31"/>
    <mergeCell ref="B34:B35"/>
    <mergeCell ref="C34:C35"/>
    <mergeCell ref="D34:D35"/>
    <mergeCell ref="F34:F35"/>
    <mergeCell ref="G34:G35"/>
    <mergeCell ref="B8:C8"/>
    <mergeCell ref="C21:E21"/>
    <mergeCell ref="C22:D22"/>
    <mergeCell ref="C23:D23"/>
    <mergeCell ref="C24:D24"/>
    <mergeCell ref="C25:D25"/>
    <mergeCell ref="C26:D26"/>
    <mergeCell ref="B30:B31"/>
    <mergeCell ref="C30:C31"/>
    <mergeCell ref="D30:D31"/>
    <mergeCell ref="F24:G24"/>
    <mergeCell ref="I24:J24"/>
    <mergeCell ref="F25:G25"/>
    <mergeCell ref="I25:J25"/>
    <mergeCell ref="F26:G26"/>
    <mergeCell ref="I26:J26"/>
    <mergeCell ref="H34:H35"/>
    <mergeCell ref="J34:J35"/>
    <mergeCell ref="I44:J44"/>
    <mergeCell ref="F21:H21"/>
    <mergeCell ref="I21:K21"/>
    <mergeCell ref="F22:G22"/>
    <mergeCell ref="I22:J22"/>
    <mergeCell ref="F23:G23"/>
    <mergeCell ref="I23:J2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7"/>
  <sheetViews>
    <sheetView topLeftCell="A70" workbookViewId="0">
      <selection activeCell="A95" sqref="A95:N107"/>
    </sheetView>
  </sheetViews>
  <sheetFormatPr baseColWidth="10" defaultColWidth="8.83203125" defaultRowHeight="15" x14ac:dyDescent="0.2"/>
  <cols>
    <col min="1" max="1" width="10.83203125" customWidth="1"/>
    <col min="2" max="3" width="12.6640625" customWidth="1"/>
    <col min="4" max="4" width="16.5" customWidth="1"/>
    <col min="5" max="5" width="17.83203125" customWidth="1"/>
    <col min="6" max="8" width="12.6640625" customWidth="1"/>
    <col min="9" max="10" width="13.6640625" customWidth="1"/>
    <col min="11" max="11" width="17.5" customWidth="1"/>
    <col min="12" max="14" width="12.6640625" customWidth="1"/>
    <col min="17" max="17" width="23.1640625" bestFit="1" customWidth="1"/>
    <col min="18" max="18" width="21.83203125" customWidth="1"/>
    <col min="19" max="19" width="17.83203125" customWidth="1"/>
    <col min="20" max="20" width="15.83203125" customWidth="1"/>
  </cols>
  <sheetData>
    <row r="1" spans="1:14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4" ht="21" x14ac:dyDescent="0.25">
      <c r="A2" s="86" t="s">
        <v>1</v>
      </c>
      <c r="E2" s="306" t="s">
        <v>2</v>
      </c>
      <c r="F2" s="307" t="s">
        <v>3</v>
      </c>
      <c r="G2" s="307" t="s">
        <v>4</v>
      </c>
      <c r="H2" s="307" t="s">
        <v>5</v>
      </c>
      <c r="I2" s="307" t="s">
        <v>6</v>
      </c>
      <c r="J2" s="3" t="s">
        <v>7</v>
      </c>
      <c r="K2" s="4"/>
      <c r="N2" s="87"/>
    </row>
    <row r="3" spans="1:14" ht="21" customHeight="1" x14ac:dyDescent="0.2">
      <c r="A3" s="88" t="s">
        <v>8</v>
      </c>
      <c r="B3" s="1"/>
      <c r="C3" s="73"/>
      <c r="E3" s="306"/>
      <c r="F3" s="308"/>
      <c r="G3" s="308"/>
      <c r="H3" s="308"/>
      <c r="I3" s="308"/>
      <c r="J3" s="3" t="s">
        <v>122</v>
      </c>
      <c r="K3" s="4" t="s">
        <v>98</v>
      </c>
      <c r="N3" s="87"/>
    </row>
    <row r="4" spans="1:14" ht="21" customHeight="1" x14ac:dyDescent="0.2">
      <c r="A4" s="88" t="s">
        <v>9</v>
      </c>
      <c r="B4" s="1"/>
      <c r="C4" s="74"/>
      <c r="E4" s="72" t="s">
        <v>10</v>
      </c>
      <c r="F4" s="24"/>
      <c r="G4" s="24"/>
      <c r="H4" s="24"/>
      <c r="I4" s="24"/>
      <c r="J4" s="3" t="s">
        <v>18</v>
      </c>
      <c r="K4" s="4" t="s">
        <v>99</v>
      </c>
      <c r="N4" s="87"/>
    </row>
    <row r="5" spans="1:14" ht="21" customHeight="1" x14ac:dyDescent="0.2">
      <c r="A5" s="88" t="s">
        <v>13</v>
      </c>
      <c r="B5" s="1"/>
      <c r="C5" s="74"/>
      <c r="E5" s="72" t="s">
        <v>14</v>
      </c>
      <c r="F5" s="24"/>
      <c r="G5" s="24"/>
      <c r="H5" s="24"/>
      <c r="I5" s="24"/>
      <c r="J5" s="3" t="s">
        <v>17</v>
      </c>
      <c r="K5" s="4" t="s">
        <v>100</v>
      </c>
      <c r="N5" s="87"/>
    </row>
    <row r="6" spans="1:14" ht="21" customHeight="1" x14ac:dyDescent="0.2">
      <c r="A6" s="89"/>
      <c r="J6" s="3" t="s">
        <v>101</v>
      </c>
      <c r="K6" s="4" t="s">
        <v>102</v>
      </c>
      <c r="N6" s="87"/>
    </row>
    <row r="7" spans="1:14" ht="21" customHeight="1" x14ac:dyDescent="0.2">
      <c r="A7" s="89"/>
      <c r="J7" s="3" t="s">
        <v>103</v>
      </c>
      <c r="K7" s="4" t="s">
        <v>123</v>
      </c>
      <c r="N7" s="87"/>
    </row>
    <row r="8" spans="1:14" ht="21" customHeight="1" x14ac:dyDescent="0.2">
      <c r="A8" s="89"/>
      <c r="B8" s="317" t="s">
        <v>19</v>
      </c>
      <c r="C8" s="317"/>
      <c r="J8" s="5" t="s">
        <v>11</v>
      </c>
      <c r="K8" s="4" t="s">
        <v>12</v>
      </c>
      <c r="N8" s="87"/>
    </row>
    <row r="9" spans="1:14" ht="21" customHeight="1" thickBot="1" x14ac:dyDescent="0.25">
      <c r="A9" s="89"/>
      <c r="C9" t="s">
        <v>61</v>
      </c>
      <c r="J9" s="3" t="s">
        <v>15</v>
      </c>
      <c r="K9" s="4" t="s">
        <v>16</v>
      </c>
      <c r="N9" s="87"/>
    </row>
    <row r="10" spans="1:14" ht="16" thickBot="1" x14ac:dyDescent="0.25">
      <c r="A10" s="89"/>
      <c r="B10" s="90"/>
      <c r="C10" s="41">
        <v>1.17E-6</v>
      </c>
      <c r="D10" s="42">
        <v>3.9099999999999999E-7</v>
      </c>
      <c r="E10" s="42">
        <v>1.3E-7</v>
      </c>
      <c r="F10" s="42">
        <v>7.3000000000000005E-8</v>
      </c>
      <c r="G10" s="42">
        <v>3.6500000000000003E-8</v>
      </c>
      <c r="H10" s="42">
        <v>1.22E-8</v>
      </c>
      <c r="I10" s="43">
        <v>1.3500000000000001E-9</v>
      </c>
      <c r="J10" s="140"/>
      <c r="K10" s="150"/>
      <c r="L10" s="149"/>
      <c r="M10" s="150"/>
      <c r="N10" s="120"/>
    </row>
    <row r="11" spans="1:14" ht="21" customHeight="1" thickBot="1" x14ac:dyDescent="0.25">
      <c r="A11" s="89"/>
      <c r="B11" s="92"/>
      <c r="C11" s="161">
        <v>1</v>
      </c>
      <c r="D11" s="78">
        <v>2</v>
      </c>
      <c r="E11" s="161">
        <v>3</v>
      </c>
      <c r="F11" s="78">
        <v>4</v>
      </c>
      <c r="G11" s="161">
        <v>5</v>
      </c>
      <c r="H11" s="78">
        <v>6</v>
      </c>
      <c r="I11" s="161">
        <v>7</v>
      </c>
      <c r="J11" s="78">
        <v>8</v>
      </c>
      <c r="K11" s="152">
        <v>9</v>
      </c>
      <c r="L11" s="62">
        <v>10</v>
      </c>
      <c r="M11" s="78">
        <v>11</v>
      </c>
      <c r="N11" s="152">
        <v>12</v>
      </c>
    </row>
    <row r="12" spans="1:14" ht="21" customHeight="1" thickBot="1" x14ac:dyDescent="0.25">
      <c r="A12" s="89"/>
      <c r="B12" s="93" t="s">
        <v>3</v>
      </c>
      <c r="C12" s="177"/>
      <c r="D12" s="94"/>
      <c r="E12" s="94"/>
      <c r="F12" s="94"/>
      <c r="G12" s="94"/>
      <c r="H12" s="94"/>
      <c r="I12" s="178"/>
      <c r="J12" s="155"/>
      <c r="K12" s="179"/>
      <c r="L12" s="180"/>
      <c r="M12" s="181"/>
      <c r="N12" s="182"/>
    </row>
    <row r="13" spans="1:14" ht="21" customHeight="1" thickBot="1" x14ac:dyDescent="0.25">
      <c r="A13" s="89"/>
      <c r="B13" s="95" t="s">
        <v>4</v>
      </c>
      <c r="C13" s="183"/>
      <c r="D13" s="59"/>
      <c r="E13" s="59"/>
      <c r="F13" s="59"/>
      <c r="G13" s="59"/>
      <c r="H13" s="59"/>
      <c r="I13" s="184"/>
      <c r="J13" s="154"/>
      <c r="K13" s="153"/>
      <c r="L13" s="185"/>
      <c r="M13" s="24"/>
      <c r="N13" s="98"/>
    </row>
    <row r="14" spans="1:14" ht="21" customHeight="1" thickBot="1" x14ac:dyDescent="0.25">
      <c r="A14" s="89"/>
      <c r="B14" s="99" t="s">
        <v>5</v>
      </c>
      <c r="C14" s="183"/>
      <c r="D14" s="59"/>
      <c r="E14" s="59"/>
      <c r="F14" s="59"/>
      <c r="G14" s="59"/>
      <c r="H14" s="59"/>
      <c r="I14" s="184"/>
      <c r="J14" s="154"/>
      <c r="K14" s="153"/>
      <c r="L14" s="185"/>
      <c r="M14" s="24"/>
      <c r="N14" s="98"/>
    </row>
    <row r="15" spans="1:14" ht="21" customHeight="1" thickBot="1" x14ac:dyDescent="0.25">
      <c r="A15" s="89"/>
      <c r="B15" s="95" t="s">
        <v>6</v>
      </c>
      <c r="C15" s="183"/>
      <c r="D15" s="59"/>
      <c r="E15" s="59"/>
      <c r="F15" s="59"/>
      <c r="G15" s="59"/>
      <c r="H15" s="59"/>
      <c r="I15" s="184"/>
      <c r="J15" s="154"/>
      <c r="K15" s="153"/>
      <c r="L15" s="185"/>
      <c r="M15" s="24"/>
      <c r="N15" s="98"/>
    </row>
    <row r="16" spans="1:14" ht="21" customHeight="1" thickBot="1" x14ac:dyDescent="0.25">
      <c r="A16" s="89"/>
      <c r="B16" s="99" t="s">
        <v>20</v>
      </c>
      <c r="C16" s="186"/>
      <c r="D16" s="101"/>
      <c r="E16" s="101"/>
      <c r="F16" s="101"/>
      <c r="G16" s="101"/>
      <c r="H16" s="101"/>
      <c r="I16" s="101"/>
      <c r="J16" s="157"/>
      <c r="K16" s="156"/>
      <c r="L16" s="187"/>
      <c r="M16" s="102"/>
      <c r="N16" s="104"/>
    </row>
    <row r="17" spans="1:16" ht="21" customHeight="1" thickBot="1" x14ac:dyDescent="0.25">
      <c r="A17" s="89"/>
      <c r="B17" s="95" t="s">
        <v>21</v>
      </c>
      <c r="C17" s="96"/>
      <c r="D17" s="59"/>
      <c r="E17" s="59"/>
      <c r="F17" s="59"/>
      <c r="G17" s="59"/>
      <c r="H17" s="59"/>
      <c r="I17" s="59"/>
      <c r="J17" s="24"/>
      <c r="K17" s="24"/>
      <c r="L17" s="97"/>
      <c r="M17" s="97"/>
      <c r="N17" s="98"/>
    </row>
    <row r="18" spans="1:16" ht="21" customHeight="1" thickBot="1" x14ac:dyDescent="0.25">
      <c r="A18" s="89"/>
      <c r="B18" s="99" t="s">
        <v>22</v>
      </c>
      <c r="C18" s="96"/>
      <c r="D18" s="59"/>
      <c r="E18" s="59"/>
      <c r="F18" s="59"/>
      <c r="G18" s="59"/>
      <c r="H18" s="59"/>
      <c r="I18" s="59"/>
      <c r="J18" s="24"/>
      <c r="K18" s="24"/>
      <c r="L18" s="97"/>
      <c r="M18" s="97"/>
      <c r="N18" s="98"/>
    </row>
    <row r="19" spans="1:16" ht="21" customHeight="1" thickBot="1" x14ac:dyDescent="0.25">
      <c r="A19" s="89"/>
      <c r="B19" s="95" t="s">
        <v>23</v>
      </c>
      <c r="C19" s="100"/>
      <c r="D19" s="101"/>
      <c r="E19" s="101"/>
      <c r="F19" s="101"/>
      <c r="G19" s="101"/>
      <c r="H19" s="101"/>
      <c r="I19" s="101"/>
      <c r="J19" s="102"/>
      <c r="K19" s="102"/>
      <c r="L19" s="103"/>
      <c r="M19" s="103"/>
      <c r="N19" s="104"/>
    </row>
    <row r="20" spans="1:16" ht="21" customHeight="1" thickBot="1" x14ac:dyDescent="0.25">
      <c r="A20" s="89"/>
      <c r="B20" s="2"/>
      <c r="C20" s="105"/>
      <c r="D20" s="105"/>
      <c r="E20" s="105"/>
      <c r="F20" s="105"/>
      <c r="G20" s="105"/>
      <c r="H20" s="105"/>
      <c r="I20" s="105"/>
      <c r="J20" s="106"/>
      <c r="K20" s="106"/>
      <c r="N20" s="87"/>
    </row>
    <row r="21" spans="1:16" ht="21" customHeight="1" thickBot="1" x14ac:dyDescent="0.25">
      <c r="A21" s="89"/>
      <c r="B21" s="79"/>
      <c r="C21" s="318" t="s">
        <v>24</v>
      </c>
      <c r="D21" s="319"/>
      <c r="E21" s="320"/>
      <c r="F21" s="321" t="s">
        <v>25</v>
      </c>
      <c r="G21" s="322"/>
      <c r="H21" s="322"/>
      <c r="I21" s="323" t="s">
        <v>124</v>
      </c>
      <c r="J21" s="324"/>
      <c r="K21" s="325"/>
      <c r="N21" s="87"/>
    </row>
    <row r="22" spans="1:16" ht="21" customHeight="1" thickBot="1" x14ac:dyDescent="0.25">
      <c r="A22" s="89"/>
      <c r="B22" s="2"/>
      <c r="C22" s="326" t="s">
        <v>26</v>
      </c>
      <c r="D22" s="327"/>
      <c r="E22" s="10" t="s">
        <v>27</v>
      </c>
      <c r="F22" s="321" t="s">
        <v>26</v>
      </c>
      <c r="G22" s="327"/>
      <c r="H22" s="107" t="s">
        <v>27</v>
      </c>
      <c r="I22" s="323" t="s">
        <v>26</v>
      </c>
      <c r="J22" s="325"/>
      <c r="K22" s="108" t="s">
        <v>27</v>
      </c>
      <c r="N22" s="87"/>
    </row>
    <row r="23" spans="1:16" ht="21" customHeight="1" x14ac:dyDescent="0.2">
      <c r="A23" s="89"/>
      <c r="B23" s="2"/>
      <c r="C23" s="358" t="s">
        <v>125</v>
      </c>
      <c r="D23" s="359"/>
      <c r="E23" s="11" t="s">
        <v>0</v>
      </c>
      <c r="F23" s="360" t="s">
        <v>125</v>
      </c>
      <c r="G23" s="359"/>
      <c r="H23" s="109" t="s">
        <v>0</v>
      </c>
      <c r="I23" s="360" t="s">
        <v>125</v>
      </c>
      <c r="J23" s="359"/>
      <c r="K23" s="12" t="s">
        <v>0</v>
      </c>
      <c r="N23" s="87"/>
    </row>
    <row r="24" spans="1:16" ht="21" customHeight="1" x14ac:dyDescent="0.2">
      <c r="A24" s="89"/>
      <c r="B24" s="2"/>
      <c r="C24" s="352" t="s">
        <v>126</v>
      </c>
      <c r="D24" s="353"/>
      <c r="E24" s="13" t="s">
        <v>127</v>
      </c>
      <c r="F24" s="354" t="s">
        <v>126</v>
      </c>
      <c r="G24" s="353"/>
      <c r="H24" s="110" t="s">
        <v>127</v>
      </c>
      <c r="I24" s="354" t="s">
        <v>128</v>
      </c>
      <c r="J24" s="353"/>
      <c r="K24" s="14" t="s">
        <v>28</v>
      </c>
      <c r="N24" s="87"/>
    </row>
    <row r="25" spans="1:16" ht="21" customHeight="1" x14ac:dyDescent="0.2">
      <c r="A25" s="89"/>
      <c r="B25" s="2"/>
      <c r="C25" s="352" t="s">
        <v>129</v>
      </c>
      <c r="D25" s="353"/>
      <c r="E25" s="13" t="s">
        <v>0</v>
      </c>
      <c r="F25" s="354" t="s">
        <v>129</v>
      </c>
      <c r="G25" s="353"/>
      <c r="H25" s="110" t="s">
        <v>0</v>
      </c>
      <c r="I25" s="354" t="s">
        <v>129</v>
      </c>
      <c r="J25" s="353"/>
      <c r="K25" s="14" t="s">
        <v>0</v>
      </c>
      <c r="N25" s="87"/>
    </row>
    <row r="26" spans="1:16" ht="21" customHeight="1" thickBot="1" x14ac:dyDescent="0.25">
      <c r="A26" s="89"/>
      <c r="B26" s="2"/>
      <c r="C26" s="355" t="s">
        <v>130</v>
      </c>
      <c r="D26" s="356"/>
      <c r="E26" s="15" t="s">
        <v>29</v>
      </c>
      <c r="F26" s="357" t="s">
        <v>131</v>
      </c>
      <c r="G26" s="356"/>
      <c r="H26" s="111" t="s">
        <v>29</v>
      </c>
      <c r="I26" s="357" t="s">
        <v>130</v>
      </c>
      <c r="J26" s="356"/>
      <c r="K26" s="16" t="s">
        <v>29</v>
      </c>
      <c r="N26" s="87"/>
    </row>
    <row r="27" spans="1:16" ht="21" customHeight="1" x14ac:dyDescent="0.2">
      <c r="A27" s="89"/>
      <c r="B27" s="2"/>
      <c r="C27" s="105"/>
      <c r="D27" s="105"/>
      <c r="E27" s="105"/>
      <c r="F27" s="105"/>
      <c r="G27" s="105"/>
      <c r="H27" s="105"/>
      <c r="I27" s="105"/>
      <c r="J27" s="106"/>
      <c r="K27" s="106"/>
      <c r="N27" s="87"/>
    </row>
    <row r="28" spans="1:16" ht="21" customHeight="1" thickBot="1" x14ac:dyDescent="0.25">
      <c r="A28" s="89"/>
      <c r="N28" s="87"/>
    </row>
    <row r="29" spans="1:16" ht="21" customHeight="1" thickBot="1" x14ac:dyDescent="0.25">
      <c r="A29" s="89"/>
      <c r="B29" s="17" t="s">
        <v>30</v>
      </c>
      <c r="C29" s="162" t="s">
        <v>31</v>
      </c>
      <c r="D29" s="18" t="s">
        <v>32</v>
      </c>
      <c r="F29" s="17" t="s">
        <v>30</v>
      </c>
      <c r="G29" s="162" t="s">
        <v>31</v>
      </c>
      <c r="H29" s="18" t="s">
        <v>32</v>
      </c>
      <c r="J29" s="17" t="s">
        <v>30</v>
      </c>
      <c r="K29" s="162" t="s">
        <v>31</v>
      </c>
      <c r="L29" s="18" t="s">
        <v>32</v>
      </c>
      <c r="N29" s="87"/>
    </row>
    <row r="30" spans="1:16" ht="17.25" customHeight="1" x14ac:dyDescent="0.2">
      <c r="A30" s="89"/>
      <c r="B30" s="332" t="s">
        <v>29</v>
      </c>
      <c r="C30" s="405"/>
      <c r="D30" s="407"/>
      <c r="F30" s="337" t="s">
        <v>33</v>
      </c>
      <c r="G30" s="409"/>
      <c r="H30" s="411"/>
      <c r="J30" s="373" t="s">
        <v>34</v>
      </c>
      <c r="K30" s="413"/>
      <c r="L30" s="407"/>
      <c r="N30" s="87"/>
    </row>
    <row r="31" spans="1:16" ht="17.25" customHeight="1" thickBot="1" x14ac:dyDescent="0.25">
      <c r="A31" s="89"/>
      <c r="B31" s="333"/>
      <c r="C31" s="406"/>
      <c r="D31" s="408"/>
      <c r="F31" s="338"/>
      <c r="G31" s="410"/>
      <c r="H31" s="412"/>
      <c r="J31" s="311"/>
      <c r="K31" s="414"/>
      <c r="L31" s="415"/>
      <c r="N31" s="87"/>
    </row>
    <row r="32" spans="1:16" ht="17.25" customHeight="1" x14ac:dyDescent="0.2">
      <c r="A32" s="89"/>
      <c r="B32" s="333" t="s">
        <v>35</v>
      </c>
      <c r="C32" s="406"/>
      <c r="D32" s="416"/>
      <c r="F32" s="342" t="s">
        <v>36</v>
      </c>
      <c r="G32" s="417"/>
      <c r="H32" s="412"/>
      <c r="J32" s="311" t="s">
        <v>37</v>
      </c>
      <c r="K32" s="413"/>
      <c r="L32" s="407"/>
      <c r="N32" s="112"/>
      <c r="O32" s="19"/>
      <c r="P32" s="20"/>
    </row>
    <row r="33" spans="1:16" ht="17.25" customHeight="1" thickBot="1" x14ac:dyDescent="0.25">
      <c r="A33" s="89"/>
      <c r="B33" s="333"/>
      <c r="C33" s="406"/>
      <c r="D33" s="408"/>
      <c r="F33" s="342"/>
      <c r="G33" s="417"/>
      <c r="H33" s="412"/>
      <c r="J33" s="311"/>
      <c r="K33" s="414"/>
      <c r="L33" s="415"/>
      <c r="N33" s="112"/>
      <c r="O33" s="19"/>
      <c r="P33" s="20"/>
    </row>
    <row r="34" spans="1:16" ht="17.25" customHeight="1" x14ac:dyDescent="0.2">
      <c r="A34" s="89"/>
      <c r="B34" s="333" t="s">
        <v>38</v>
      </c>
      <c r="C34" s="406"/>
      <c r="D34" s="416"/>
      <c r="F34" s="342" t="s">
        <v>39</v>
      </c>
      <c r="G34" s="410"/>
      <c r="H34" s="418"/>
      <c r="J34" s="311" t="s">
        <v>40</v>
      </c>
      <c r="K34" s="413"/>
      <c r="L34" s="407"/>
      <c r="N34" s="112"/>
      <c r="O34" s="19"/>
      <c r="P34" s="21"/>
    </row>
    <row r="35" spans="1:16" ht="17.25" customHeight="1" thickBot="1" x14ac:dyDescent="0.25">
      <c r="A35" s="89"/>
      <c r="B35" s="333"/>
      <c r="C35" s="406"/>
      <c r="D35" s="416"/>
      <c r="F35" s="342"/>
      <c r="G35" s="410"/>
      <c r="H35" s="412"/>
      <c r="J35" s="312"/>
      <c r="K35" s="414"/>
      <c r="L35" s="415"/>
      <c r="N35" s="112"/>
      <c r="O35" s="19"/>
      <c r="P35" s="20"/>
    </row>
    <row r="36" spans="1:16" ht="17.25" customHeight="1" x14ac:dyDescent="0.2">
      <c r="A36" s="89"/>
      <c r="B36" s="333" t="s">
        <v>41</v>
      </c>
      <c r="C36" s="406"/>
      <c r="D36" s="416"/>
      <c r="F36" s="333" t="s">
        <v>42</v>
      </c>
      <c r="G36" s="406"/>
      <c r="H36" s="416"/>
      <c r="N36" s="87"/>
    </row>
    <row r="37" spans="1:16" ht="17.25" customHeight="1" thickBot="1" x14ac:dyDescent="0.25">
      <c r="A37" s="89"/>
      <c r="B37" s="351"/>
      <c r="C37" s="420"/>
      <c r="D37" s="415"/>
      <c r="F37" s="351"/>
      <c r="G37" s="420"/>
      <c r="H37" s="419"/>
      <c r="N37" s="87"/>
    </row>
    <row r="38" spans="1:16" ht="17.25" customHeight="1" x14ac:dyDescent="0.2">
      <c r="A38" s="89"/>
      <c r="B38" s="106"/>
      <c r="C38" s="106"/>
      <c r="D38" s="106"/>
      <c r="F38" s="106"/>
      <c r="G38" s="106"/>
      <c r="H38" s="113"/>
      <c r="N38" s="87"/>
    </row>
    <row r="39" spans="1:16" ht="17.25" customHeight="1" thickBot="1" x14ac:dyDescent="0.3">
      <c r="A39" s="361" t="s">
        <v>132</v>
      </c>
      <c r="B39" s="362"/>
      <c r="C39" s="114"/>
      <c r="D39" s="114"/>
      <c r="E39" s="115"/>
      <c r="F39" s="114"/>
      <c r="G39" s="114"/>
      <c r="H39" s="116"/>
      <c r="I39" s="115"/>
      <c r="J39" s="115"/>
      <c r="K39" s="115"/>
      <c r="L39" s="115"/>
      <c r="M39" s="115"/>
      <c r="N39" s="117"/>
    </row>
    <row r="40" spans="1:16" ht="21" customHeight="1" thickBot="1" x14ac:dyDescent="0.25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1:16" ht="21" customHeight="1" thickBot="1" x14ac:dyDescent="0.25">
      <c r="A41" s="89"/>
      <c r="B41" s="118" t="s">
        <v>133</v>
      </c>
      <c r="C41" s="164"/>
      <c r="D41" s="119" t="s">
        <v>134</v>
      </c>
      <c r="E41" s="120"/>
      <c r="N41" s="87"/>
    </row>
    <row r="42" spans="1:16" x14ac:dyDescent="0.2">
      <c r="A42" s="89"/>
      <c r="B42" s="121"/>
      <c r="D42" s="2"/>
      <c r="N42" s="87"/>
    </row>
    <row r="43" spans="1:16" ht="16" thickBot="1" x14ac:dyDescent="0.25">
      <c r="A43" s="89"/>
      <c r="N43" s="87"/>
    </row>
    <row r="44" spans="1:16" ht="15.75" customHeight="1" thickBot="1" x14ac:dyDescent="0.25">
      <c r="A44" s="89"/>
      <c r="B44" s="363" t="s">
        <v>43</v>
      </c>
      <c r="C44" s="364"/>
      <c r="D44" s="365"/>
      <c r="E44" s="122"/>
      <c r="F44" s="122"/>
      <c r="I44" s="345" t="s">
        <v>44</v>
      </c>
      <c r="J44" s="347"/>
      <c r="K44" t="s">
        <v>135</v>
      </c>
      <c r="L44" s="348" t="s">
        <v>45</v>
      </c>
      <c r="M44" s="348"/>
      <c r="N44" s="87"/>
    </row>
    <row r="45" spans="1:16" ht="18.75" customHeight="1" thickBot="1" x14ac:dyDescent="0.25">
      <c r="A45" s="89"/>
      <c r="B45" s="387" t="s">
        <v>171</v>
      </c>
      <c r="C45" s="387"/>
      <c r="D45" s="387"/>
      <c r="E45" s="122"/>
      <c r="F45" s="122"/>
      <c r="I45" s="382" t="s">
        <v>172</v>
      </c>
      <c r="J45" s="382"/>
      <c r="L45" s="348"/>
      <c r="M45" s="348"/>
      <c r="N45" s="87"/>
    </row>
    <row r="46" spans="1:16" ht="24.75" customHeight="1" thickBot="1" x14ac:dyDescent="0.25">
      <c r="A46" s="89"/>
      <c r="B46" s="366" t="s">
        <v>46</v>
      </c>
      <c r="C46" s="367"/>
      <c r="D46" s="123"/>
      <c r="E46" s="22"/>
      <c r="F46" s="22"/>
      <c r="G46" s="23"/>
      <c r="I46" s="368" t="s">
        <v>157</v>
      </c>
      <c r="J46" s="369"/>
      <c r="K46" s="124"/>
      <c r="L46" s="370">
        <f>K46*1.25</f>
        <v>0</v>
      </c>
      <c r="M46" s="371"/>
      <c r="N46" s="87"/>
    </row>
    <row r="47" spans="1:16" ht="31" thickBot="1" x14ac:dyDescent="0.25">
      <c r="A47" s="89"/>
      <c r="B47" s="383" t="s">
        <v>47</v>
      </c>
      <c r="C47" s="384"/>
      <c r="D47" s="25" t="s">
        <v>48</v>
      </c>
      <c r="E47" s="26" t="s">
        <v>136</v>
      </c>
      <c r="F47" s="26" t="s">
        <v>137</v>
      </c>
      <c r="G47" s="25" t="s">
        <v>138</v>
      </c>
      <c r="I47" s="151" t="s">
        <v>144</v>
      </c>
      <c r="J47" s="105"/>
      <c r="N47" s="87"/>
    </row>
    <row r="48" spans="1:16" ht="28.5" customHeight="1" thickBot="1" x14ac:dyDescent="0.25">
      <c r="A48" s="89"/>
      <c r="B48" s="343">
        <v>100</v>
      </c>
      <c r="C48" s="344"/>
      <c r="D48" s="160">
        <v>10</v>
      </c>
      <c r="E48" s="125">
        <f>(D48*D46/B48)*1000</f>
        <v>0</v>
      </c>
      <c r="F48" s="125">
        <f>(D46*1000)-E48</f>
        <v>0</v>
      </c>
      <c r="G48" s="27">
        <v>1.1599999999999999</v>
      </c>
      <c r="I48" s="28" t="s">
        <v>139</v>
      </c>
      <c r="J48" s="29" t="s">
        <v>140</v>
      </c>
      <c r="K48" s="30" t="s">
        <v>141</v>
      </c>
      <c r="L48" s="29" t="s">
        <v>142</v>
      </c>
      <c r="M48" s="31" t="s">
        <v>143</v>
      </c>
      <c r="N48" s="87"/>
    </row>
    <row r="49" spans="1:14" ht="31.5" customHeight="1" thickBot="1" x14ac:dyDescent="0.25">
      <c r="A49" s="89"/>
      <c r="B49" s="126"/>
      <c r="C49" s="126"/>
      <c r="D49" s="127"/>
      <c r="E49" s="127"/>
      <c r="F49" s="126"/>
      <c r="G49" s="126"/>
      <c r="I49" s="32">
        <f>10*L46</f>
        <v>0</v>
      </c>
      <c r="J49" s="158">
        <v>0.21199999999999999</v>
      </c>
      <c r="K49" s="159"/>
      <c r="L49" s="128" t="e">
        <f>(I49*J49)/K49</f>
        <v>#DIV/0!</v>
      </c>
      <c r="M49" s="128" t="e">
        <f>I49-L49</f>
        <v>#DIV/0!</v>
      </c>
      <c r="N49" s="87"/>
    </row>
    <row r="50" spans="1:14" ht="16" thickBot="1" x14ac:dyDescent="0.25">
      <c r="A50" s="89"/>
      <c r="B50" s="345" t="s">
        <v>49</v>
      </c>
      <c r="C50" s="346"/>
      <c r="D50" s="347"/>
      <c r="E50" t="s">
        <v>135</v>
      </c>
      <c r="F50" s="348" t="s">
        <v>50</v>
      </c>
      <c r="G50" s="348"/>
      <c r="I50" s="105"/>
      <c r="J50" s="105"/>
      <c r="K50" s="105"/>
      <c r="N50" s="87"/>
    </row>
    <row r="51" spans="1:14" ht="19.5" customHeight="1" thickBot="1" x14ac:dyDescent="0.25">
      <c r="A51" s="89"/>
      <c r="B51" s="382" t="s">
        <v>174</v>
      </c>
      <c r="C51" s="382"/>
      <c r="D51" s="382"/>
      <c r="F51" s="348"/>
      <c r="G51" s="348"/>
      <c r="I51" s="377" t="s">
        <v>51</v>
      </c>
      <c r="J51" s="378"/>
      <c r="K51" t="s">
        <v>135</v>
      </c>
      <c r="L51" s="348" t="s">
        <v>45</v>
      </c>
      <c r="M51" s="348"/>
      <c r="N51" s="87"/>
    </row>
    <row r="52" spans="1:14" ht="18.75" customHeight="1" thickBot="1" x14ac:dyDescent="0.25">
      <c r="A52" s="89"/>
      <c r="B52" s="349" t="s">
        <v>155</v>
      </c>
      <c r="C52" s="350"/>
      <c r="D52" s="385"/>
      <c r="E52" s="386"/>
      <c r="F52" s="379">
        <f>D52*1.2</f>
        <v>0</v>
      </c>
      <c r="G52" s="378"/>
      <c r="I52" s="382" t="s">
        <v>173</v>
      </c>
      <c r="J52" s="382"/>
      <c r="L52" s="348"/>
      <c r="M52" s="348"/>
      <c r="N52" s="87"/>
    </row>
    <row r="53" spans="1:14" ht="18.75" customHeight="1" thickBot="1" x14ac:dyDescent="0.25">
      <c r="A53" s="89"/>
      <c r="B53" s="151" t="s">
        <v>144</v>
      </c>
      <c r="C53" s="105"/>
      <c r="I53" s="368" t="s">
        <v>158</v>
      </c>
      <c r="J53" s="369"/>
      <c r="K53" s="124"/>
      <c r="L53" s="370">
        <f>K53*1.25</f>
        <v>0</v>
      </c>
      <c r="M53" s="371"/>
      <c r="N53" s="87"/>
    </row>
    <row r="54" spans="1:14" ht="16" thickBot="1" x14ac:dyDescent="0.25">
      <c r="A54" s="89"/>
      <c r="B54" s="328" t="s">
        <v>156</v>
      </c>
      <c r="C54" s="329"/>
      <c r="D54" s="34">
        <f>10*F52</f>
        <v>0</v>
      </c>
      <c r="E54" s="35" t="s">
        <v>145</v>
      </c>
      <c r="F54" s="330"/>
      <c r="G54" s="331"/>
      <c r="I54" s="129" t="s">
        <v>146</v>
      </c>
      <c r="J54" s="105"/>
      <c r="N54" s="87"/>
    </row>
    <row r="55" spans="1:14" ht="28.5" customHeight="1" thickBot="1" x14ac:dyDescent="0.25">
      <c r="A55" s="89"/>
      <c r="B55" s="388" t="s">
        <v>147</v>
      </c>
      <c r="C55" s="389"/>
      <c r="D55" s="36" t="s">
        <v>53</v>
      </c>
      <c r="E55" s="37" t="s">
        <v>54</v>
      </c>
      <c r="F55" s="388" t="s">
        <v>55</v>
      </c>
      <c r="G55" s="389"/>
      <c r="I55" s="28" t="s">
        <v>139</v>
      </c>
      <c r="J55" s="29" t="s">
        <v>148</v>
      </c>
      <c r="K55" s="30" t="s">
        <v>141</v>
      </c>
      <c r="L55" s="29" t="s">
        <v>149</v>
      </c>
      <c r="M55" s="31" t="s">
        <v>143</v>
      </c>
      <c r="N55" s="87"/>
    </row>
    <row r="56" spans="1:14" ht="24.75" customHeight="1" thickBot="1" x14ac:dyDescent="0.25">
      <c r="A56" s="89"/>
      <c r="B56" s="373" t="s">
        <v>34</v>
      </c>
      <c r="C56" s="390"/>
      <c r="D56" s="130">
        <v>80</v>
      </c>
      <c r="E56" s="130">
        <v>4</v>
      </c>
      <c r="F56" s="391">
        <f>E56*D54/D56</f>
        <v>0</v>
      </c>
      <c r="G56" s="392"/>
      <c r="I56" s="131">
        <f>10*L53</f>
        <v>0</v>
      </c>
      <c r="J56" s="158">
        <v>0.21199999999999999</v>
      </c>
      <c r="K56" s="159"/>
      <c r="L56" s="128" t="e">
        <f>(I56*J56)/K56</f>
        <v>#DIV/0!</v>
      </c>
      <c r="M56" s="128" t="e">
        <f>I56-L56</f>
        <v>#DIV/0!</v>
      </c>
      <c r="N56" s="87"/>
    </row>
    <row r="57" spans="1:14" ht="23.25" customHeight="1" thickBot="1" x14ac:dyDescent="0.25">
      <c r="A57" s="89"/>
      <c r="B57" s="311" t="s">
        <v>37</v>
      </c>
      <c r="C57" s="393"/>
      <c r="D57" s="132">
        <v>800</v>
      </c>
      <c r="E57" s="132">
        <v>40</v>
      </c>
      <c r="F57" s="394">
        <f>E57*D54/D57</f>
        <v>0</v>
      </c>
      <c r="G57" s="395"/>
      <c r="N57" s="87"/>
    </row>
    <row r="58" spans="1:14" ht="26.25" customHeight="1" thickBot="1" x14ac:dyDescent="0.25">
      <c r="A58" s="89"/>
      <c r="B58" s="311" t="s">
        <v>40</v>
      </c>
      <c r="C58" s="393"/>
      <c r="D58" s="132">
        <v>10000</v>
      </c>
      <c r="E58" s="132">
        <v>400</v>
      </c>
      <c r="F58" s="394">
        <f>E58*D54/D58</f>
        <v>0</v>
      </c>
      <c r="G58" s="395"/>
      <c r="H58" s="105"/>
      <c r="I58" s="377" t="s">
        <v>56</v>
      </c>
      <c r="J58" s="378"/>
      <c r="K58" t="s">
        <v>150</v>
      </c>
      <c r="L58" s="348" t="s">
        <v>45</v>
      </c>
      <c r="M58" s="348"/>
      <c r="N58" s="87"/>
    </row>
    <row r="59" spans="1:14" ht="23.25" customHeight="1" thickBot="1" x14ac:dyDescent="0.25">
      <c r="A59" s="89"/>
      <c r="B59" s="312" t="s">
        <v>57</v>
      </c>
      <c r="C59" s="398"/>
      <c r="D59" s="38" t="s">
        <v>58</v>
      </c>
      <c r="E59" s="38" t="s">
        <v>58</v>
      </c>
      <c r="F59" s="399">
        <f>D54- SUM(F56:F58)</f>
        <v>0</v>
      </c>
      <c r="G59" s="400"/>
      <c r="I59" s="401" t="s">
        <v>175</v>
      </c>
      <c r="J59" s="401"/>
      <c r="L59" s="348"/>
      <c r="M59" s="348"/>
      <c r="N59" s="87"/>
    </row>
    <row r="60" spans="1:14" ht="18.75" customHeight="1" thickBot="1" x14ac:dyDescent="0.25">
      <c r="A60" s="89"/>
      <c r="F60" s="133"/>
      <c r="I60" s="368" t="s">
        <v>52</v>
      </c>
      <c r="J60" s="369"/>
      <c r="K60" s="134"/>
      <c r="L60" s="402">
        <f>K60*1.25</f>
        <v>0</v>
      </c>
      <c r="M60" s="403"/>
      <c r="N60" s="87"/>
    </row>
    <row r="61" spans="1:14" ht="21" customHeight="1" thickBot="1" x14ac:dyDescent="0.25">
      <c r="A61" s="89"/>
      <c r="G61" s="135"/>
      <c r="N61" s="87"/>
    </row>
    <row r="62" spans="1:14" ht="31" thickBot="1" x14ac:dyDescent="0.25">
      <c r="A62" s="89"/>
      <c r="B62" s="91" t="s">
        <v>120</v>
      </c>
      <c r="C62" s="421"/>
      <c r="D62" s="421"/>
      <c r="E62" s="421"/>
      <c r="F62" s="421"/>
      <c r="G62" s="421"/>
      <c r="I62" s="28" t="s">
        <v>139</v>
      </c>
      <c r="J62" s="29" t="s">
        <v>59</v>
      </c>
      <c r="K62" s="29" t="s">
        <v>60</v>
      </c>
      <c r="L62" s="29" t="s">
        <v>151</v>
      </c>
      <c r="M62" s="31" t="s">
        <v>152</v>
      </c>
      <c r="N62" s="87"/>
    </row>
    <row r="63" spans="1:14" ht="20.25" customHeight="1" thickBot="1" x14ac:dyDescent="0.25">
      <c r="A63" s="89"/>
      <c r="B63" s="136"/>
      <c r="C63" s="421"/>
      <c r="D63" s="421"/>
      <c r="E63" s="421"/>
      <c r="F63" s="421"/>
      <c r="G63" s="421"/>
      <c r="I63" s="32">
        <f>40*L60</f>
        <v>0</v>
      </c>
      <c r="J63" s="137">
        <v>1</v>
      </c>
      <c r="K63" s="138">
        <v>200</v>
      </c>
      <c r="L63" s="128">
        <f>(I63*J63)/K63</f>
        <v>0</v>
      </c>
      <c r="M63" s="128">
        <f>I63-L63</f>
        <v>0</v>
      </c>
      <c r="N63" s="87"/>
    </row>
    <row r="64" spans="1:14" ht="20.25" customHeight="1" x14ac:dyDescent="0.2">
      <c r="A64" s="89"/>
      <c r="C64" s="421"/>
      <c r="D64" s="421"/>
      <c r="E64" s="421"/>
      <c r="F64" s="421"/>
      <c r="G64" s="421"/>
      <c r="N64" s="87"/>
    </row>
    <row r="65" spans="1:14" ht="20.25" customHeight="1" x14ac:dyDescent="0.2">
      <c r="A65" s="89"/>
      <c r="C65" s="421"/>
      <c r="D65" s="421"/>
      <c r="E65" s="421"/>
      <c r="F65" s="421"/>
      <c r="G65" s="421"/>
      <c r="N65" s="87"/>
    </row>
    <row r="66" spans="1:14" ht="20.25" customHeight="1" x14ac:dyDescent="0.2">
      <c r="A66" s="89"/>
      <c r="N66" s="87"/>
    </row>
    <row r="67" spans="1:14" ht="24.75" customHeight="1" thickBot="1" x14ac:dyDescent="0.25">
      <c r="A67" s="380" t="s">
        <v>153</v>
      </c>
      <c r="B67" s="381"/>
      <c r="C67" s="115"/>
      <c r="D67" s="115"/>
      <c r="E67" s="115"/>
      <c r="F67" s="139"/>
      <c r="G67" s="139"/>
      <c r="H67" s="115"/>
      <c r="I67" s="115"/>
      <c r="J67" s="115"/>
      <c r="K67" s="115"/>
      <c r="L67" s="115"/>
      <c r="M67" s="115"/>
      <c r="N67" s="117"/>
    </row>
    <row r="68" spans="1:14" x14ac:dyDescent="0.2">
      <c r="F68" s="47"/>
      <c r="G68" s="47"/>
    </row>
    <row r="69" spans="1:14" ht="15.75" customHeight="1" x14ac:dyDescent="0.2">
      <c r="F69" s="47"/>
      <c r="G69" s="47"/>
    </row>
    <row r="71" spans="1:14" ht="34" x14ac:dyDescent="0.4">
      <c r="B71" s="163"/>
      <c r="C71" s="396" t="s">
        <v>178</v>
      </c>
      <c r="D71" s="396"/>
    </row>
    <row r="72" spans="1:14" ht="16" thickBot="1" x14ac:dyDescent="0.25"/>
    <row r="73" spans="1:14" ht="16" thickBot="1" x14ac:dyDescent="0.25">
      <c r="B73" s="140" t="s">
        <v>84</v>
      </c>
      <c r="C73" s="120"/>
    </row>
    <row r="74" spans="1:14" ht="16" thickBot="1" x14ac:dyDescent="0.25">
      <c r="A74" s="6"/>
      <c r="B74" s="6"/>
      <c r="C74" s="7">
        <v>1</v>
      </c>
      <c r="D74" s="7">
        <v>2</v>
      </c>
      <c r="E74" s="7">
        <v>3</v>
      </c>
      <c r="F74" s="7">
        <v>4</v>
      </c>
      <c r="G74" s="7">
        <v>5</v>
      </c>
      <c r="H74" s="7">
        <v>6</v>
      </c>
      <c r="I74" s="7">
        <v>7</v>
      </c>
      <c r="J74" s="7">
        <v>8</v>
      </c>
      <c r="K74" s="7">
        <v>9</v>
      </c>
      <c r="L74" s="141">
        <v>10</v>
      </c>
      <c r="M74" s="141">
        <v>11</v>
      </c>
      <c r="N74" s="82">
        <v>12</v>
      </c>
    </row>
    <row r="75" spans="1:14" ht="16" thickBot="1" x14ac:dyDescent="0.25">
      <c r="A75" s="48"/>
      <c r="B75" s="49"/>
      <c r="C75" s="50">
        <v>1.17E-6</v>
      </c>
      <c r="D75" s="51">
        <v>3.9099999999999999E-7</v>
      </c>
      <c r="E75" s="51">
        <v>1.3E-7</v>
      </c>
      <c r="F75" s="51">
        <v>7.3000000000000005E-8</v>
      </c>
      <c r="G75" s="51">
        <v>3.6500000000000003E-8</v>
      </c>
      <c r="H75" s="51">
        <v>1.22E-8</v>
      </c>
      <c r="I75" s="142">
        <v>1.3500000000000001E-9</v>
      </c>
      <c r="J75" s="148"/>
      <c r="K75" s="173"/>
      <c r="L75" s="174"/>
      <c r="M75" s="175"/>
      <c r="N75" s="176"/>
    </row>
    <row r="76" spans="1:14" x14ac:dyDescent="0.2">
      <c r="A76" s="52" t="s">
        <v>3</v>
      </c>
      <c r="B76" s="170"/>
      <c r="C76" s="68"/>
      <c r="D76" s="7"/>
      <c r="E76" s="7"/>
      <c r="F76" s="7"/>
      <c r="G76" s="7"/>
      <c r="H76" s="7"/>
      <c r="I76" s="7"/>
      <c r="J76" s="7"/>
      <c r="K76" s="7"/>
      <c r="L76" s="7"/>
      <c r="M76" s="7"/>
      <c r="N76" s="69"/>
    </row>
    <row r="77" spans="1:14" x14ac:dyDescent="0.2">
      <c r="A77" s="52" t="s">
        <v>4</v>
      </c>
      <c r="B77" s="171"/>
      <c r="C77" s="165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70"/>
    </row>
    <row r="78" spans="1:14" x14ac:dyDescent="0.2">
      <c r="A78" s="52" t="s">
        <v>5</v>
      </c>
      <c r="B78" s="171"/>
      <c r="C78" s="165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70"/>
    </row>
    <row r="79" spans="1:14" x14ac:dyDescent="0.2">
      <c r="A79" s="52" t="s">
        <v>6</v>
      </c>
      <c r="B79" s="171"/>
      <c r="C79" s="165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70"/>
    </row>
    <row r="80" spans="1:14" ht="16" thickBot="1" x14ac:dyDescent="0.25">
      <c r="A80" s="52" t="s">
        <v>20</v>
      </c>
      <c r="B80" s="172"/>
      <c r="C80" s="16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71"/>
    </row>
    <row r="81" spans="1:14" x14ac:dyDescent="0.2">
      <c r="A81" s="52" t="s">
        <v>21</v>
      </c>
      <c r="B81" s="14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70"/>
    </row>
    <row r="82" spans="1:14" x14ac:dyDescent="0.2">
      <c r="A82" s="52" t="s">
        <v>22</v>
      </c>
      <c r="B82" s="14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70"/>
    </row>
    <row r="83" spans="1:14" ht="16" thickBot="1" x14ac:dyDescent="0.25">
      <c r="A83" s="54" t="s">
        <v>23</v>
      </c>
      <c r="B83" s="144"/>
      <c r="C83" s="46"/>
      <c r="D83" s="46"/>
      <c r="E83" s="46"/>
      <c r="F83" s="46"/>
      <c r="G83" s="46"/>
      <c r="H83" s="46"/>
      <c r="I83" s="46"/>
      <c r="J83" s="46"/>
      <c r="K83" s="46"/>
      <c r="L83" s="195"/>
      <c r="M83" s="195"/>
      <c r="N83" s="196"/>
    </row>
    <row r="84" spans="1:14" ht="16" thickBot="1" x14ac:dyDescent="0.25">
      <c r="C84" s="145">
        <v>1.17E-6</v>
      </c>
      <c r="D84" s="146">
        <v>3.9099999999999999E-7</v>
      </c>
      <c r="E84" s="146">
        <v>1.3E-7</v>
      </c>
      <c r="F84" s="146">
        <v>7.3000000000000005E-8</v>
      </c>
      <c r="G84" s="146">
        <v>3.6500000000000003E-8</v>
      </c>
      <c r="H84" s="146">
        <v>1.22E-8</v>
      </c>
      <c r="I84" s="147">
        <v>1.3500000000000001E-9</v>
      </c>
      <c r="J84" s="167"/>
      <c r="K84" s="168"/>
      <c r="L84" s="169"/>
      <c r="M84" s="141"/>
      <c r="N84" s="82"/>
    </row>
    <row r="85" spans="1:14" x14ac:dyDescent="0.2">
      <c r="A85" s="397"/>
      <c r="B85" s="44" t="s">
        <v>81</v>
      </c>
      <c r="C85" s="57"/>
      <c r="D85" s="57"/>
      <c r="E85" s="57"/>
      <c r="F85" s="57"/>
      <c r="G85" s="57"/>
      <c r="H85" s="57"/>
      <c r="I85" s="57"/>
      <c r="J85" s="57"/>
      <c r="K85" s="57"/>
      <c r="L85" s="7"/>
      <c r="M85" s="7"/>
      <c r="N85" s="69"/>
    </row>
    <row r="86" spans="1:14" x14ac:dyDescent="0.2">
      <c r="A86" s="397"/>
      <c r="B86" s="8" t="s">
        <v>82</v>
      </c>
      <c r="C86" s="72"/>
      <c r="D86" s="72"/>
      <c r="E86" s="72"/>
      <c r="F86" s="72"/>
      <c r="G86" s="72"/>
      <c r="H86" s="72"/>
      <c r="I86" s="72"/>
      <c r="J86" s="72"/>
      <c r="K86" s="72"/>
      <c r="L86" s="39"/>
      <c r="M86" s="39"/>
      <c r="N86" s="70"/>
    </row>
    <row r="87" spans="1:14" ht="16" thickBot="1" x14ac:dyDescent="0.25">
      <c r="A87" s="397"/>
      <c r="B87" s="9" t="s">
        <v>83</v>
      </c>
      <c r="C87" s="56"/>
      <c r="D87" s="56"/>
      <c r="E87" s="56"/>
      <c r="F87" s="56"/>
      <c r="G87" s="56"/>
      <c r="H87" s="56"/>
      <c r="I87" s="56"/>
      <c r="J87" s="56"/>
      <c r="K87" s="56"/>
      <c r="L87" s="46"/>
      <c r="M87" s="46"/>
      <c r="N87" s="71"/>
    </row>
    <row r="88" spans="1:14" ht="16" thickBot="1" x14ac:dyDescent="0.25"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1:14" x14ac:dyDescent="0.2">
      <c r="A89" s="397"/>
      <c r="B89" s="44" t="s">
        <v>81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45"/>
    </row>
    <row r="90" spans="1:14" x14ac:dyDescent="0.2">
      <c r="A90" s="397"/>
      <c r="B90" s="8" t="s">
        <v>82</v>
      </c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53"/>
    </row>
    <row r="91" spans="1:14" ht="16" thickBot="1" x14ac:dyDescent="0.25">
      <c r="A91" s="397"/>
      <c r="B91" s="9" t="s">
        <v>83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5"/>
    </row>
    <row r="95" spans="1:14" ht="16" thickBot="1" x14ac:dyDescent="0.25">
      <c r="B95" s="2" t="s">
        <v>180</v>
      </c>
    </row>
    <row r="96" spans="1:14" ht="16" thickBot="1" x14ac:dyDescent="0.25">
      <c r="B96" s="6"/>
      <c r="C96" s="7">
        <v>1</v>
      </c>
      <c r="D96" s="7">
        <v>2</v>
      </c>
      <c r="E96" s="7">
        <v>3</v>
      </c>
      <c r="F96" s="7">
        <v>4</v>
      </c>
      <c r="G96" s="7">
        <v>5</v>
      </c>
      <c r="H96" s="7">
        <v>6</v>
      </c>
      <c r="I96" s="7">
        <v>7</v>
      </c>
      <c r="J96" s="7">
        <v>8</v>
      </c>
      <c r="K96" s="7">
        <v>9</v>
      </c>
      <c r="L96" s="141">
        <v>10</v>
      </c>
      <c r="M96" s="141">
        <v>11</v>
      </c>
      <c r="N96" s="82">
        <v>12</v>
      </c>
    </row>
    <row r="97" spans="1:14" ht="33" thickBot="1" x14ac:dyDescent="0.25">
      <c r="B97" s="49"/>
      <c r="C97" s="50">
        <v>1.17E-6</v>
      </c>
      <c r="D97" s="51">
        <v>3.9099999999999999E-7</v>
      </c>
      <c r="E97" s="51">
        <v>1.3E-7</v>
      </c>
      <c r="F97" s="51">
        <v>7.3000000000000005E-8</v>
      </c>
      <c r="G97" s="51">
        <v>3.6500000000000003E-8</v>
      </c>
      <c r="H97" s="51">
        <v>1.22E-8</v>
      </c>
      <c r="I97" s="142">
        <v>1.3500000000000001E-9</v>
      </c>
      <c r="J97" s="198" t="s">
        <v>181</v>
      </c>
      <c r="K97" s="199" t="s">
        <v>182</v>
      </c>
      <c r="L97" s="200" t="s">
        <v>183</v>
      </c>
      <c r="M97" s="199" t="s">
        <v>184</v>
      </c>
      <c r="N97" s="201" t="s">
        <v>185</v>
      </c>
    </row>
    <row r="98" spans="1:14" x14ac:dyDescent="0.2">
      <c r="B98" s="239"/>
      <c r="C98" s="205" t="e">
        <f>(C76-$K$85)/($L$85-$M$85)</f>
        <v>#DIV/0!</v>
      </c>
      <c r="D98" s="202" t="e">
        <f t="shared" ref="D98:N101" si="0">(D76-$K$85)/($L$85-$M$85)</f>
        <v>#DIV/0!</v>
      </c>
      <c r="E98" s="202" t="e">
        <f t="shared" si="0"/>
        <v>#DIV/0!</v>
      </c>
      <c r="F98" s="202" t="e">
        <f t="shared" si="0"/>
        <v>#DIV/0!</v>
      </c>
      <c r="G98" s="202" t="e">
        <f t="shared" si="0"/>
        <v>#DIV/0!</v>
      </c>
      <c r="H98" s="202" t="e">
        <f t="shared" si="0"/>
        <v>#DIV/0!</v>
      </c>
      <c r="I98" s="203" t="e">
        <f t="shared" si="0"/>
        <v>#DIV/0!</v>
      </c>
      <c r="J98" s="204" t="e">
        <f t="shared" si="0"/>
        <v>#DIV/0!</v>
      </c>
      <c r="K98" s="240" t="e">
        <f t="shared" si="0"/>
        <v>#DIV/0!</v>
      </c>
      <c r="L98" s="205" t="e">
        <f t="shared" si="0"/>
        <v>#DIV/0!</v>
      </c>
      <c r="M98" s="202" t="e">
        <f t="shared" si="0"/>
        <v>#DIV/0!</v>
      </c>
      <c r="N98" s="206" t="e">
        <f t="shared" si="0"/>
        <v>#DIV/0!</v>
      </c>
    </row>
    <row r="99" spans="1:14" x14ac:dyDescent="0.2">
      <c r="B99" s="231"/>
      <c r="C99" s="211" t="e">
        <f t="shared" ref="C99:N102" si="1">(C77-$K$85)/($L$85-$M$85)</f>
        <v>#DIV/0!</v>
      </c>
      <c r="D99" s="208" t="e">
        <f t="shared" si="0"/>
        <v>#DIV/0!</v>
      </c>
      <c r="E99" s="208" t="e">
        <f t="shared" si="0"/>
        <v>#DIV/0!</v>
      </c>
      <c r="F99" s="208" t="e">
        <f t="shared" si="0"/>
        <v>#DIV/0!</v>
      </c>
      <c r="G99" s="208" t="e">
        <f t="shared" si="0"/>
        <v>#DIV/0!</v>
      </c>
      <c r="H99" s="208" t="e">
        <f t="shared" si="0"/>
        <v>#DIV/0!</v>
      </c>
      <c r="I99" s="209" t="e">
        <f t="shared" si="0"/>
        <v>#DIV/0!</v>
      </c>
      <c r="J99" s="210" t="e">
        <f t="shared" si="0"/>
        <v>#DIV/0!</v>
      </c>
      <c r="K99" s="241" t="e">
        <f t="shared" si="0"/>
        <v>#DIV/0!</v>
      </c>
      <c r="L99" s="211" t="e">
        <f t="shared" si="0"/>
        <v>#DIV/0!</v>
      </c>
      <c r="M99" s="208" t="e">
        <f t="shared" si="0"/>
        <v>#DIV/0!</v>
      </c>
      <c r="N99" s="212" t="e">
        <f t="shared" si="0"/>
        <v>#DIV/0!</v>
      </c>
    </row>
    <row r="100" spans="1:14" x14ac:dyDescent="0.2">
      <c r="B100" s="231"/>
      <c r="C100" s="211" t="e">
        <f t="shared" si="1"/>
        <v>#DIV/0!</v>
      </c>
      <c r="D100" s="208" t="e">
        <f t="shared" si="0"/>
        <v>#DIV/0!</v>
      </c>
      <c r="E100" s="208" t="e">
        <f t="shared" si="0"/>
        <v>#DIV/0!</v>
      </c>
      <c r="F100" s="208" t="e">
        <f t="shared" si="0"/>
        <v>#DIV/0!</v>
      </c>
      <c r="G100" s="208" t="e">
        <f t="shared" si="0"/>
        <v>#DIV/0!</v>
      </c>
      <c r="H100" s="208" t="e">
        <f t="shared" si="0"/>
        <v>#DIV/0!</v>
      </c>
      <c r="I100" s="209" t="e">
        <f t="shared" si="0"/>
        <v>#DIV/0!</v>
      </c>
      <c r="J100" s="210" t="e">
        <f t="shared" si="0"/>
        <v>#DIV/0!</v>
      </c>
      <c r="K100" s="241" t="e">
        <f t="shared" si="0"/>
        <v>#DIV/0!</v>
      </c>
      <c r="L100" s="211" t="e">
        <f t="shared" si="0"/>
        <v>#DIV/0!</v>
      </c>
      <c r="M100" s="208" t="e">
        <f t="shared" si="0"/>
        <v>#DIV/0!</v>
      </c>
      <c r="N100" s="212" t="e">
        <f t="shared" si="0"/>
        <v>#DIV/0!</v>
      </c>
    </row>
    <row r="101" spans="1:14" x14ac:dyDescent="0.2">
      <c r="B101" s="231"/>
      <c r="C101" s="216" t="e">
        <f t="shared" si="1"/>
        <v>#DIV/0!</v>
      </c>
      <c r="D101" s="213" t="e">
        <f t="shared" si="0"/>
        <v>#DIV/0!</v>
      </c>
      <c r="E101" s="213" t="e">
        <f t="shared" si="0"/>
        <v>#DIV/0!</v>
      </c>
      <c r="F101" s="213" t="e">
        <f t="shared" si="0"/>
        <v>#DIV/0!</v>
      </c>
      <c r="G101" s="213" t="e">
        <f t="shared" si="0"/>
        <v>#DIV/0!</v>
      </c>
      <c r="H101" s="213" t="e">
        <f t="shared" si="0"/>
        <v>#DIV/0!</v>
      </c>
      <c r="I101" s="214" t="e">
        <f t="shared" si="0"/>
        <v>#DIV/0!</v>
      </c>
      <c r="J101" s="232" t="e">
        <f t="shared" si="0"/>
        <v>#DIV/0!</v>
      </c>
      <c r="K101" s="242" t="e">
        <f t="shared" si="0"/>
        <v>#DIV/0!</v>
      </c>
      <c r="L101" s="216" t="e">
        <f t="shared" si="0"/>
        <v>#DIV/0!</v>
      </c>
      <c r="M101" s="213" t="e">
        <f t="shared" si="0"/>
        <v>#DIV/0!</v>
      </c>
      <c r="N101" s="217" t="e">
        <f t="shared" si="0"/>
        <v>#DIV/0!</v>
      </c>
    </row>
    <row r="102" spans="1:14" ht="16" thickBot="1" x14ac:dyDescent="0.25">
      <c r="B102" s="243" t="s">
        <v>186</v>
      </c>
      <c r="C102" s="244" t="e">
        <f>(C80-$K$85)/($L$85-$M$85)</f>
        <v>#DIV/0!</v>
      </c>
      <c r="D102" s="245" t="e">
        <f t="shared" si="1"/>
        <v>#DIV/0!</v>
      </c>
      <c r="E102" s="245" t="e">
        <f t="shared" si="1"/>
        <v>#DIV/0!</v>
      </c>
      <c r="F102" s="245" t="e">
        <f t="shared" si="1"/>
        <v>#DIV/0!</v>
      </c>
      <c r="G102" s="245" t="e">
        <f t="shared" si="1"/>
        <v>#DIV/0!</v>
      </c>
      <c r="H102" s="245" t="e">
        <f t="shared" si="1"/>
        <v>#DIV/0!</v>
      </c>
      <c r="I102" s="246" t="e">
        <f t="shared" si="1"/>
        <v>#DIV/0!</v>
      </c>
      <c r="J102" s="247" t="e">
        <f t="shared" si="1"/>
        <v>#DIV/0!</v>
      </c>
      <c r="K102" s="248" t="e">
        <f t="shared" si="1"/>
        <v>#DIV/0!</v>
      </c>
      <c r="L102" s="244" t="e">
        <f t="shared" si="1"/>
        <v>#DIV/0!</v>
      </c>
      <c r="M102" s="245" t="e">
        <f t="shared" si="1"/>
        <v>#DIV/0!</v>
      </c>
      <c r="N102" s="248" t="e">
        <f t="shared" si="1"/>
        <v>#DIV/0!</v>
      </c>
    </row>
    <row r="103" spans="1:14" ht="33" thickBot="1" x14ac:dyDescent="0.25">
      <c r="A103" s="218"/>
      <c r="B103" s="238"/>
      <c r="C103" s="233">
        <v>1.17E-6</v>
      </c>
      <c r="D103" s="233">
        <v>3.9099999999999999E-7</v>
      </c>
      <c r="E103" s="233">
        <v>1.3E-7</v>
      </c>
      <c r="F103" s="233">
        <v>7.3000000000000005E-8</v>
      </c>
      <c r="G103" s="233">
        <v>3.6500000000000003E-8</v>
      </c>
      <c r="H103" s="233">
        <v>1.22E-8</v>
      </c>
      <c r="I103" s="234">
        <v>1.3500000000000001E-9</v>
      </c>
      <c r="J103" s="235" t="s">
        <v>181</v>
      </c>
      <c r="K103" s="236" t="s">
        <v>182</v>
      </c>
      <c r="L103" s="237" t="s">
        <v>183</v>
      </c>
      <c r="M103" s="236" t="s">
        <v>184</v>
      </c>
      <c r="N103" s="249" t="s">
        <v>185</v>
      </c>
    </row>
    <row r="104" spans="1:14" x14ac:dyDescent="0.2">
      <c r="B104" s="219"/>
      <c r="C104" s="220" t="e">
        <f>(C80-$K$89)/($L$89-$M$89)</f>
        <v>#DIV/0!</v>
      </c>
      <c r="D104" s="221" t="e">
        <f t="shared" ref="D104:N104" si="2">(D80-$K$89)/($L$89-$M$89)</f>
        <v>#DIV/0!</v>
      </c>
      <c r="E104" s="221" t="e">
        <f t="shared" si="2"/>
        <v>#DIV/0!</v>
      </c>
      <c r="F104" s="221" t="e">
        <f t="shared" si="2"/>
        <v>#DIV/0!</v>
      </c>
      <c r="G104" s="221" t="e">
        <f t="shared" si="2"/>
        <v>#DIV/0!</v>
      </c>
      <c r="H104" s="221" t="e">
        <f t="shared" si="2"/>
        <v>#DIV/0!</v>
      </c>
      <c r="I104" s="222" t="e">
        <f t="shared" si="2"/>
        <v>#DIV/0!</v>
      </c>
      <c r="J104" s="223" t="e">
        <f t="shared" si="2"/>
        <v>#DIV/0!</v>
      </c>
      <c r="K104" s="224" t="e">
        <f t="shared" si="2"/>
        <v>#DIV/0!</v>
      </c>
      <c r="L104" s="221" t="e">
        <f t="shared" si="2"/>
        <v>#DIV/0!</v>
      </c>
      <c r="M104" s="221" t="e">
        <f t="shared" si="2"/>
        <v>#DIV/0!</v>
      </c>
      <c r="N104" s="225" t="e">
        <f t="shared" si="2"/>
        <v>#DIV/0!</v>
      </c>
    </row>
    <row r="105" spans="1:14" x14ac:dyDescent="0.2">
      <c r="B105" s="188"/>
      <c r="C105" s="207" t="e">
        <f t="shared" ref="C105:N107" si="3">(C81-$K$89)/($L$89-$M$89)</f>
        <v>#DIV/0!</v>
      </c>
      <c r="D105" s="208" t="e">
        <f t="shared" si="3"/>
        <v>#DIV/0!</v>
      </c>
      <c r="E105" s="208" t="e">
        <f t="shared" si="3"/>
        <v>#DIV/0!</v>
      </c>
      <c r="F105" s="208" t="e">
        <f t="shared" si="3"/>
        <v>#DIV/0!</v>
      </c>
      <c r="G105" s="208" t="e">
        <f t="shared" si="3"/>
        <v>#DIV/0!</v>
      </c>
      <c r="H105" s="208" t="e">
        <f t="shared" si="3"/>
        <v>#DIV/0!</v>
      </c>
      <c r="I105" s="209" t="e">
        <f t="shared" si="3"/>
        <v>#DIV/0!</v>
      </c>
      <c r="J105" s="210" t="e">
        <f t="shared" si="3"/>
        <v>#DIV/0!</v>
      </c>
      <c r="K105" s="211" t="e">
        <f t="shared" si="3"/>
        <v>#DIV/0!</v>
      </c>
      <c r="L105" s="208" t="e">
        <f t="shared" si="3"/>
        <v>#DIV/0!</v>
      </c>
      <c r="M105" s="208" t="e">
        <f t="shared" si="3"/>
        <v>#DIV/0!</v>
      </c>
      <c r="N105" s="212" t="e">
        <f t="shared" si="3"/>
        <v>#DIV/0!</v>
      </c>
    </row>
    <row r="106" spans="1:14" x14ac:dyDescent="0.2">
      <c r="B106" s="188"/>
      <c r="C106" s="207" t="e">
        <f t="shared" si="3"/>
        <v>#DIV/0!</v>
      </c>
      <c r="D106" s="208" t="e">
        <f t="shared" si="3"/>
        <v>#DIV/0!</v>
      </c>
      <c r="E106" s="208" t="e">
        <f t="shared" si="3"/>
        <v>#DIV/0!</v>
      </c>
      <c r="F106" s="208" t="e">
        <f t="shared" si="3"/>
        <v>#DIV/0!</v>
      </c>
      <c r="G106" s="208" t="e">
        <f t="shared" si="3"/>
        <v>#DIV/0!</v>
      </c>
      <c r="H106" s="208" t="e">
        <f t="shared" si="3"/>
        <v>#DIV/0!</v>
      </c>
      <c r="I106" s="209" t="e">
        <f t="shared" si="3"/>
        <v>#DIV/0!</v>
      </c>
      <c r="J106" s="210" t="e">
        <f t="shared" si="3"/>
        <v>#DIV/0!</v>
      </c>
      <c r="K106" s="211" t="e">
        <f t="shared" si="3"/>
        <v>#DIV/0!</v>
      </c>
      <c r="L106" s="208" t="e">
        <f t="shared" si="3"/>
        <v>#DIV/0!</v>
      </c>
      <c r="M106" s="208" t="e">
        <f t="shared" si="3"/>
        <v>#DIV/0!</v>
      </c>
      <c r="N106" s="212" t="e">
        <f t="shared" si="3"/>
        <v>#DIV/0!</v>
      </c>
    </row>
    <row r="107" spans="1:14" ht="16" thickBot="1" x14ac:dyDescent="0.25">
      <c r="B107" s="189"/>
      <c r="C107" s="226" t="e">
        <f t="shared" si="3"/>
        <v>#DIV/0!</v>
      </c>
      <c r="D107" s="227" t="e">
        <f t="shared" si="3"/>
        <v>#DIV/0!</v>
      </c>
      <c r="E107" s="227" t="e">
        <f t="shared" si="3"/>
        <v>#DIV/0!</v>
      </c>
      <c r="F107" s="227" t="e">
        <f t="shared" si="3"/>
        <v>#DIV/0!</v>
      </c>
      <c r="G107" s="227" t="e">
        <f t="shared" si="3"/>
        <v>#DIV/0!</v>
      </c>
      <c r="H107" s="227" t="e">
        <f t="shared" si="3"/>
        <v>#DIV/0!</v>
      </c>
      <c r="I107" s="228" t="e">
        <f t="shared" si="3"/>
        <v>#DIV/0!</v>
      </c>
      <c r="J107" s="215" t="e">
        <f t="shared" si="3"/>
        <v>#DIV/0!</v>
      </c>
      <c r="K107" s="229" t="e">
        <f t="shared" si="3"/>
        <v>#DIV/0!</v>
      </c>
      <c r="L107" s="227" t="e">
        <f t="shared" si="3"/>
        <v>#DIV/0!</v>
      </c>
      <c r="M107" s="227" t="e">
        <f t="shared" si="3"/>
        <v>#DIV/0!</v>
      </c>
      <c r="N107" s="230" t="e">
        <f t="shared" si="3"/>
        <v>#DIV/0!</v>
      </c>
    </row>
  </sheetData>
  <mergeCells count="101">
    <mergeCell ref="L60:M60"/>
    <mergeCell ref="A67:B67"/>
    <mergeCell ref="C71:D71"/>
    <mergeCell ref="F57:G57"/>
    <mergeCell ref="B58:C58"/>
    <mergeCell ref="F58:G58"/>
    <mergeCell ref="I58:J58"/>
    <mergeCell ref="L58:M59"/>
    <mergeCell ref="B59:C59"/>
    <mergeCell ref="F59:G59"/>
    <mergeCell ref="I59:J59"/>
    <mergeCell ref="C62:G65"/>
    <mergeCell ref="L46:M46"/>
    <mergeCell ref="B47:C47"/>
    <mergeCell ref="B48:C48"/>
    <mergeCell ref="B50:D50"/>
    <mergeCell ref="F50:G51"/>
    <mergeCell ref="I51:J51"/>
    <mergeCell ref="L51:M52"/>
    <mergeCell ref="D52:E52"/>
    <mergeCell ref="I52:J52"/>
    <mergeCell ref="B46:C46"/>
    <mergeCell ref="I46:J46"/>
    <mergeCell ref="B51:D51"/>
    <mergeCell ref="H36:H37"/>
    <mergeCell ref="A39:B39"/>
    <mergeCell ref="B44:D44"/>
    <mergeCell ref="I44:J44"/>
    <mergeCell ref="L44:M45"/>
    <mergeCell ref="B36:B37"/>
    <mergeCell ref="C36:C37"/>
    <mergeCell ref="D36:D37"/>
    <mergeCell ref="F36:F37"/>
    <mergeCell ref="G36:G37"/>
    <mergeCell ref="B45:D45"/>
    <mergeCell ref="I45:J45"/>
    <mergeCell ref="B34:B35"/>
    <mergeCell ref="C34:C35"/>
    <mergeCell ref="D34:D35"/>
    <mergeCell ref="F34:F35"/>
    <mergeCell ref="G34:G35"/>
    <mergeCell ref="H34:H35"/>
    <mergeCell ref="J34:J35"/>
    <mergeCell ref="K34:K35"/>
    <mergeCell ref="L34:L35"/>
    <mergeCell ref="K30:K31"/>
    <mergeCell ref="J32:J33"/>
    <mergeCell ref="K32:K33"/>
    <mergeCell ref="L30:L31"/>
    <mergeCell ref="C23:D23"/>
    <mergeCell ref="F23:G23"/>
    <mergeCell ref="I23:J23"/>
    <mergeCell ref="C24:D24"/>
    <mergeCell ref="F24:G24"/>
    <mergeCell ref="I24:J24"/>
    <mergeCell ref="C25:D25"/>
    <mergeCell ref="F25:G25"/>
    <mergeCell ref="I25:J25"/>
    <mergeCell ref="C26:D26"/>
    <mergeCell ref="F26:G26"/>
    <mergeCell ref="I26:J26"/>
    <mergeCell ref="L32:L33"/>
    <mergeCell ref="C32:C33"/>
    <mergeCell ref="D32:D33"/>
    <mergeCell ref="F32:F33"/>
    <mergeCell ref="G32:G33"/>
    <mergeCell ref="H32:H33"/>
    <mergeCell ref="A85:A87"/>
    <mergeCell ref="A89:A91"/>
    <mergeCell ref="B54:C54"/>
    <mergeCell ref="F54:G54"/>
    <mergeCell ref="B55:C55"/>
    <mergeCell ref="F55:G55"/>
    <mergeCell ref="B56:C56"/>
    <mergeCell ref="F56:G56"/>
    <mergeCell ref="I53:J53"/>
    <mergeCell ref="I60:J60"/>
    <mergeCell ref="E2:E3"/>
    <mergeCell ref="F2:F3"/>
    <mergeCell ref="G2:G3"/>
    <mergeCell ref="H2:H3"/>
    <mergeCell ref="I2:I3"/>
    <mergeCell ref="L53:M53"/>
    <mergeCell ref="B57:C57"/>
    <mergeCell ref="B52:C52"/>
    <mergeCell ref="F52:G52"/>
    <mergeCell ref="B32:B33"/>
    <mergeCell ref="B30:B31"/>
    <mergeCell ref="C30:C31"/>
    <mergeCell ref="D30:D31"/>
    <mergeCell ref="F30:F31"/>
    <mergeCell ref="B8:C8"/>
    <mergeCell ref="C21:E21"/>
    <mergeCell ref="F21:H21"/>
    <mergeCell ref="I21:K21"/>
    <mergeCell ref="C22:D22"/>
    <mergeCell ref="F22:G22"/>
    <mergeCell ref="I22:J22"/>
    <mergeCell ref="G30:G31"/>
    <mergeCell ref="H30:H31"/>
    <mergeCell ref="J30:J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topLeftCell="A22" workbookViewId="0">
      <selection activeCell="C30" sqref="C30:L37"/>
    </sheetView>
  </sheetViews>
  <sheetFormatPr baseColWidth="10" defaultColWidth="8.83203125" defaultRowHeight="15" x14ac:dyDescent="0.2"/>
  <cols>
    <col min="1" max="1" width="10.83203125" customWidth="1"/>
    <col min="2" max="3" width="12.6640625" customWidth="1"/>
    <col min="4" max="4" width="16.5" customWidth="1"/>
    <col min="5" max="5" width="17.83203125" customWidth="1"/>
    <col min="6" max="8" width="12.6640625" customWidth="1"/>
    <col min="9" max="10" width="13.6640625" customWidth="1"/>
    <col min="11" max="11" width="17.5" customWidth="1"/>
    <col min="12" max="14" width="12.6640625" customWidth="1"/>
    <col min="17" max="17" width="23.1640625" bestFit="1" customWidth="1"/>
    <col min="18" max="18" width="21.83203125" customWidth="1"/>
    <col min="19" max="19" width="17.83203125" customWidth="1"/>
    <col min="20" max="20" width="15.83203125" customWidth="1"/>
  </cols>
  <sheetData>
    <row r="1" spans="1:14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4" ht="21" x14ac:dyDescent="0.25">
      <c r="A2" s="86" t="s">
        <v>1</v>
      </c>
      <c r="E2" s="306" t="s">
        <v>2</v>
      </c>
      <c r="F2" s="307" t="s">
        <v>3</v>
      </c>
      <c r="G2" s="307" t="s">
        <v>4</v>
      </c>
      <c r="H2" s="307" t="s">
        <v>5</v>
      </c>
      <c r="I2" s="307" t="s">
        <v>6</v>
      </c>
      <c r="J2" s="3" t="s">
        <v>7</v>
      </c>
      <c r="K2" s="4"/>
      <c r="N2" s="87"/>
    </row>
    <row r="3" spans="1:14" ht="21" customHeight="1" x14ac:dyDescent="0.2">
      <c r="A3" s="88" t="s">
        <v>8</v>
      </c>
      <c r="B3" s="1"/>
      <c r="C3" s="73"/>
      <c r="E3" s="306"/>
      <c r="F3" s="308"/>
      <c r="G3" s="308"/>
      <c r="H3" s="308"/>
      <c r="I3" s="308"/>
      <c r="J3" s="3" t="s">
        <v>122</v>
      </c>
      <c r="K3" s="4" t="s">
        <v>98</v>
      </c>
      <c r="N3" s="87"/>
    </row>
    <row r="4" spans="1:14" ht="21" customHeight="1" x14ac:dyDescent="0.2">
      <c r="A4" s="88" t="s">
        <v>9</v>
      </c>
      <c r="B4" s="1"/>
      <c r="C4" s="74"/>
      <c r="E4" s="72" t="s">
        <v>10</v>
      </c>
      <c r="F4" s="24"/>
      <c r="G4" s="24"/>
      <c r="H4" s="24"/>
      <c r="I4" s="24"/>
      <c r="J4" s="3" t="s">
        <v>18</v>
      </c>
      <c r="K4" s="4" t="s">
        <v>99</v>
      </c>
      <c r="N4" s="87"/>
    </row>
    <row r="5" spans="1:14" ht="21" customHeight="1" x14ac:dyDescent="0.2">
      <c r="A5" s="88" t="s">
        <v>13</v>
      </c>
      <c r="B5" s="1"/>
      <c r="C5" s="74"/>
      <c r="E5" s="72" t="s">
        <v>14</v>
      </c>
      <c r="F5" s="24"/>
      <c r="G5" s="24"/>
      <c r="H5" s="24"/>
      <c r="I5" s="24"/>
      <c r="J5" s="3" t="s">
        <v>17</v>
      </c>
      <c r="K5" s="4" t="s">
        <v>100</v>
      </c>
      <c r="N5" s="87"/>
    </row>
    <row r="6" spans="1:14" ht="21" customHeight="1" x14ac:dyDescent="0.2">
      <c r="A6" s="89"/>
      <c r="J6" s="3" t="s">
        <v>101</v>
      </c>
      <c r="K6" s="4" t="s">
        <v>102</v>
      </c>
      <c r="N6" s="87"/>
    </row>
    <row r="7" spans="1:14" ht="21" customHeight="1" x14ac:dyDescent="0.2">
      <c r="A7" s="89"/>
      <c r="J7" s="3" t="s">
        <v>103</v>
      </c>
      <c r="K7" s="4" t="s">
        <v>123</v>
      </c>
      <c r="N7" s="87"/>
    </row>
    <row r="8" spans="1:14" ht="21" customHeight="1" x14ac:dyDescent="0.2">
      <c r="A8" s="89"/>
      <c r="B8" s="317" t="s">
        <v>19</v>
      </c>
      <c r="C8" s="317"/>
      <c r="J8" s="5" t="s">
        <v>11</v>
      </c>
      <c r="K8" s="4" t="s">
        <v>12</v>
      </c>
      <c r="N8" s="87"/>
    </row>
    <row r="9" spans="1:14" ht="21" customHeight="1" thickBot="1" x14ac:dyDescent="0.25">
      <c r="A9" s="89"/>
      <c r="C9" t="s">
        <v>61</v>
      </c>
      <c r="J9" s="3" t="s">
        <v>15</v>
      </c>
      <c r="K9" s="4" t="s">
        <v>16</v>
      </c>
      <c r="N9" s="87"/>
    </row>
    <row r="10" spans="1:14" ht="16" thickBot="1" x14ac:dyDescent="0.25">
      <c r="A10" s="89"/>
      <c r="B10" s="90"/>
      <c r="C10" s="41">
        <v>1.17E-6</v>
      </c>
      <c r="D10" s="42">
        <v>3.9099999999999999E-7</v>
      </c>
      <c r="E10" s="42">
        <v>1.3E-7</v>
      </c>
      <c r="F10" s="42">
        <v>7.3000000000000005E-8</v>
      </c>
      <c r="G10" s="42">
        <v>3.6500000000000003E-8</v>
      </c>
      <c r="H10" s="42">
        <v>1.22E-8</v>
      </c>
      <c r="I10" s="43">
        <v>1.3500000000000001E-9</v>
      </c>
      <c r="J10" s="140"/>
      <c r="K10" s="150"/>
      <c r="L10" s="149"/>
      <c r="M10" s="150"/>
      <c r="N10" s="120"/>
    </row>
    <row r="11" spans="1:14" ht="21" customHeight="1" thickBot="1" x14ac:dyDescent="0.25">
      <c r="A11" s="89"/>
      <c r="B11" s="92"/>
      <c r="C11" s="161">
        <v>1</v>
      </c>
      <c r="D11" s="78">
        <v>2</v>
      </c>
      <c r="E11" s="161">
        <v>3</v>
      </c>
      <c r="F11" s="78">
        <v>4</v>
      </c>
      <c r="G11" s="161">
        <v>5</v>
      </c>
      <c r="H11" s="78">
        <v>6</v>
      </c>
      <c r="I11" s="161">
        <v>7</v>
      </c>
      <c r="J11" s="78">
        <v>8</v>
      </c>
      <c r="K11" s="152">
        <v>9</v>
      </c>
      <c r="L11" s="62">
        <v>10</v>
      </c>
      <c r="M11" s="78">
        <v>11</v>
      </c>
      <c r="N11" s="152">
        <v>12</v>
      </c>
    </row>
    <row r="12" spans="1:14" ht="21" customHeight="1" thickBot="1" x14ac:dyDescent="0.25">
      <c r="A12" s="89"/>
      <c r="B12" s="93" t="s">
        <v>3</v>
      </c>
      <c r="C12" s="177"/>
      <c r="D12" s="94"/>
      <c r="E12" s="94"/>
      <c r="F12" s="94"/>
      <c r="G12" s="94"/>
      <c r="H12" s="94"/>
      <c r="I12" s="94"/>
      <c r="J12" s="181"/>
      <c r="K12" s="181"/>
      <c r="L12" s="181"/>
      <c r="M12" s="181"/>
      <c r="N12" s="253"/>
    </row>
    <row r="13" spans="1:14" ht="21" customHeight="1" thickBot="1" x14ac:dyDescent="0.25">
      <c r="A13" s="89"/>
      <c r="B13" s="95" t="s">
        <v>4</v>
      </c>
      <c r="C13" s="183"/>
      <c r="D13" s="59"/>
      <c r="E13" s="59"/>
      <c r="F13" s="59"/>
      <c r="G13" s="59"/>
      <c r="H13" s="59"/>
      <c r="I13" s="59"/>
      <c r="J13" s="24"/>
      <c r="K13" s="24"/>
      <c r="L13" s="24"/>
      <c r="M13" s="24"/>
      <c r="N13" s="254"/>
    </row>
    <row r="14" spans="1:14" ht="21" customHeight="1" thickBot="1" x14ac:dyDescent="0.25">
      <c r="A14" s="89"/>
      <c r="B14" s="99" t="s">
        <v>5</v>
      </c>
      <c r="C14" s="183"/>
      <c r="D14" s="59"/>
      <c r="E14" s="59"/>
      <c r="F14" s="59"/>
      <c r="G14" s="59"/>
      <c r="H14" s="59"/>
      <c r="I14" s="59"/>
      <c r="J14" s="24"/>
      <c r="K14" s="24"/>
      <c r="L14" s="24"/>
      <c r="M14" s="24"/>
      <c r="N14" s="254"/>
    </row>
    <row r="15" spans="1:14" ht="21" customHeight="1" thickBot="1" x14ac:dyDescent="0.25">
      <c r="A15" s="89"/>
      <c r="B15" s="95" t="s">
        <v>6</v>
      </c>
      <c r="C15" s="186"/>
      <c r="D15" s="101"/>
      <c r="E15" s="101"/>
      <c r="F15" s="101"/>
      <c r="G15" s="101"/>
      <c r="H15" s="101"/>
      <c r="I15" s="101"/>
      <c r="J15" s="102"/>
      <c r="K15" s="102"/>
      <c r="L15" s="102"/>
      <c r="M15" s="102"/>
      <c r="N15" s="255"/>
    </row>
    <row r="16" spans="1:14" ht="21" customHeight="1" thickBot="1" x14ac:dyDescent="0.25">
      <c r="A16" s="89"/>
      <c r="B16" s="99" t="s">
        <v>20</v>
      </c>
      <c r="C16" s="177"/>
      <c r="D16" s="256"/>
      <c r="E16" s="256"/>
      <c r="F16" s="256"/>
      <c r="G16" s="256"/>
      <c r="H16" s="256"/>
      <c r="I16" s="256"/>
      <c r="J16" s="181"/>
      <c r="K16" s="181"/>
      <c r="L16" s="257"/>
      <c r="M16" s="257"/>
      <c r="N16" s="258"/>
    </row>
    <row r="17" spans="1:16" ht="21" customHeight="1" thickBot="1" x14ac:dyDescent="0.25">
      <c r="A17" s="89"/>
      <c r="B17" s="95" t="s">
        <v>21</v>
      </c>
      <c r="C17" s="183"/>
      <c r="D17" s="59"/>
      <c r="E17" s="59"/>
      <c r="F17" s="59"/>
      <c r="G17" s="59"/>
      <c r="H17" s="59"/>
      <c r="I17" s="59"/>
      <c r="J17" s="24"/>
      <c r="K17" s="24"/>
      <c r="L17" s="24"/>
      <c r="M17" s="24"/>
      <c r="N17" s="254"/>
    </row>
    <row r="18" spans="1:16" ht="21" customHeight="1" thickBot="1" x14ac:dyDescent="0.25">
      <c r="A18" s="89"/>
      <c r="B18" s="99" t="s">
        <v>22</v>
      </c>
      <c r="C18" s="183"/>
      <c r="D18" s="59"/>
      <c r="E18" s="59"/>
      <c r="F18" s="59"/>
      <c r="G18" s="59"/>
      <c r="H18" s="59"/>
      <c r="I18" s="59"/>
      <c r="J18" s="24"/>
      <c r="K18" s="24"/>
      <c r="L18" s="24"/>
      <c r="M18" s="24"/>
      <c r="N18" s="254"/>
    </row>
    <row r="19" spans="1:16" ht="21" customHeight="1" thickBot="1" x14ac:dyDescent="0.25">
      <c r="A19" s="89"/>
      <c r="B19" s="95" t="s">
        <v>23</v>
      </c>
      <c r="C19" s="186"/>
      <c r="D19" s="101"/>
      <c r="E19" s="101"/>
      <c r="F19" s="101"/>
      <c r="G19" s="101"/>
      <c r="H19" s="101"/>
      <c r="I19" s="101"/>
      <c r="J19" s="102"/>
      <c r="K19" s="102"/>
      <c r="L19" s="102"/>
      <c r="M19" s="102"/>
      <c r="N19" s="255"/>
    </row>
    <row r="20" spans="1:16" ht="21" customHeight="1" thickBot="1" x14ac:dyDescent="0.25">
      <c r="A20" s="89"/>
      <c r="B20" s="2"/>
      <c r="C20" s="105"/>
      <c r="D20" s="105"/>
      <c r="E20" s="105"/>
      <c r="F20" s="105"/>
      <c r="G20" s="105"/>
      <c r="H20" s="105"/>
      <c r="I20" s="105"/>
      <c r="J20" s="106"/>
      <c r="K20" s="106"/>
      <c r="N20" s="87"/>
    </row>
    <row r="21" spans="1:16" ht="21" customHeight="1" thickBot="1" x14ac:dyDescent="0.25">
      <c r="A21" s="89"/>
      <c r="B21" s="79"/>
      <c r="C21" s="318" t="s">
        <v>24</v>
      </c>
      <c r="D21" s="319"/>
      <c r="E21" s="320"/>
      <c r="F21" s="321" t="s">
        <v>25</v>
      </c>
      <c r="G21" s="322"/>
      <c r="H21" s="322"/>
      <c r="I21" s="323" t="s">
        <v>124</v>
      </c>
      <c r="J21" s="324"/>
      <c r="K21" s="325"/>
      <c r="N21" s="87"/>
    </row>
    <row r="22" spans="1:16" ht="21" customHeight="1" thickBot="1" x14ac:dyDescent="0.25">
      <c r="A22" s="89"/>
      <c r="B22" s="2"/>
      <c r="C22" s="326" t="s">
        <v>26</v>
      </c>
      <c r="D22" s="327"/>
      <c r="E22" s="10" t="s">
        <v>27</v>
      </c>
      <c r="F22" s="321" t="s">
        <v>26</v>
      </c>
      <c r="G22" s="327"/>
      <c r="H22" s="107" t="s">
        <v>27</v>
      </c>
      <c r="I22" s="323" t="s">
        <v>26</v>
      </c>
      <c r="J22" s="325"/>
      <c r="K22" s="108" t="s">
        <v>27</v>
      </c>
      <c r="N22" s="87"/>
    </row>
    <row r="23" spans="1:16" ht="21" customHeight="1" x14ac:dyDescent="0.2">
      <c r="A23" s="89"/>
      <c r="B23" s="2"/>
      <c r="C23" s="358" t="s">
        <v>125</v>
      </c>
      <c r="D23" s="359"/>
      <c r="E23" s="11" t="s">
        <v>0</v>
      </c>
      <c r="F23" s="360" t="s">
        <v>125</v>
      </c>
      <c r="G23" s="359"/>
      <c r="H23" s="109" t="s">
        <v>0</v>
      </c>
      <c r="I23" s="360" t="s">
        <v>125</v>
      </c>
      <c r="J23" s="359"/>
      <c r="K23" s="12" t="s">
        <v>0</v>
      </c>
      <c r="N23" s="87"/>
    </row>
    <row r="24" spans="1:16" ht="21" customHeight="1" x14ac:dyDescent="0.2">
      <c r="A24" s="89"/>
      <c r="B24" s="2"/>
      <c r="C24" s="352" t="s">
        <v>126</v>
      </c>
      <c r="D24" s="353"/>
      <c r="E24" s="13" t="s">
        <v>127</v>
      </c>
      <c r="F24" s="354" t="s">
        <v>126</v>
      </c>
      <c r="G24" s="353"/>
      <c r="H24" s="110" t="s">
        <v>127</v>
      </c>
      <c r="I24" s="354" t="s">
        <v>128</v>
      </c>
      <c r="J24" s="353"/>
      <c r="K24" s="14" t="s">
        <v>28</v>
      </c>
      <c r="N24" s="87"/>
    </row>
    <row r="25" spans="1:16" ht="21" customHeight="1" x14ac:dyDescent="0.2">
      <c r="A25" s="89"/>
      <c r="B25" s="2"/>
      <c r="C25" s="352" t="s">
        <v>129</v>
      </c>
      <c r="D25" s="353"/>
      <c r="E25" s="13" t="s">
        <v>0</v>
      </c>
      <c r="F25" s="354" t="s">
        <v>129</v>
      </c>
      <c r="G25" s="353"/>
      <c r="H25" s="110" t="s">
        <v>0</v>
      </c>
      <c r="I25" s="354" t="s">
        <v>129</v>
      </c>
      <c r="J25" s="353"/>
      <c r="K25" s="14" t="s">
        <v>0</v>
      </c>
      <c r="N25" s="87"/>
    </row>
    <row r="26" spans="1:16" ht="21" customHeight="1" thickBot="1" x14ac:dyDescent="0.25">
      <c r="A26" s="89"/>
      <c r="B26" s="2"/>
      <c r="C26" s="355" t="s">
        <v>130</v>
      </c>
      <c r="D26" s="356"/>
      <c r="E26" s="15" t="s">
        <v>29</v>
      </c>
      <c r="F26" s="357" t="s">
        <v>131</v>
      </c>
      <c r="G26" s="356"/>
      <c r="H26" s="111" t="s">
        <v>29</v>
      </c>
      <c r="I26" s="357" t="s">
        <v>130</v>
      </c>
      <c r="J26" s="356"/>
      <c r="K26" s="16" t="s">
        <v>29</v>
      </c>
      <c r="N26" s="87"/>
    </row>
    <row r="27" spans="1:16" ht="21" customHeight="1" x14ac:dyDescent="0.2">
      <c r="A27" s="89"/>
      <c r="B27" s="2"/>
      <c r="C27" s="105"/>
      <c r="D27" s="105"/>
      <c r="E27" s="105"/>
      <c r="F27" s="105"/>
      <c r="G27" s="105"/>
      <c r="H27" s="105"/>
      <c r="I27" s="105"/>
      <c r="J27" s="106"/>
      <c r="K27" s="106"/>
      <c r="N27" s="87"/>
    </row>
    <row r="28" spans="1:16" ht="21" customHeight="1" thickBot="1" x14ac:dyDescent="0.25">
      <c r="A28" s="89"/>
      <c r="N28" s="87"/>
    </row>
    <row r="29" spans="1:16" ht="21" customHeight="1" thickBot="1" x14ac:dyDescent="0.25">
      <c r="A29" s="89"/>
      <c r="B29" s="17" t="s">
        <v>30</v>
      </c>
      <c r="C29" s="162" t="s">
        <v>31</v>
      </c>
      <c r="D29" s="18" t="s">
        <v>32</v>
      </c>
      <c r="F29" s="17" t="s">
        <v>30</v>
      </c>
      <c r="G29" s="162" t="s">
        <v>31</v>
      </c>
      <c r="H29" s="18" t="s">
        <v>32</v>
      </c>
      <c r="J29" s="17" t="s">
        <v>30</v>
      </c>
      <c r="K29" s="162" t="s">
        <v>31</v>
      </c>
      <c r="L29" s="18" t="s">
        <v>32</v>
      </c>
      <c r="N29" s="87"/>
    </row>
    <row r="30" spans="1:16" ht="17.25" customHeight="1" x14ac:dyDescent="0.2">
      <c r="A30" s="89"/>
      <c r="B30" s="332" t="s">
        <v>29</v>
      </c>
      <c r="C30" s="334" t="s">
        <v>207</v>
      </c>
      <c r="D30" s="315">
        <v>45597</v>
      </c>
      <c r="F30" s="337" t="s">
        <v>33</v>
      </c>
      <c r="G30" s="339" t="s">
        <v>208</v>
      </c>
      <c r="H30" s="372" t="s">
        <v>209</v>
      </c>
      <c r="J30" s="373" t="s">
        <v>34</v>
      </c>
      <c r="K30" s="313" t="s">
        <v>210</v>
      </c>
      <c r="L30" s="315">
        <v>45603</v>
      </c>
      <c r="N30" s="87"/>
    </row>
    <row r="31" spans="1:16" ht="17.25" customHeight="1" thickBot="1" x14ac:dyDescent="0.25">
      <c r="A31" s="89"/>
      <c r="B31" s="333"/>
      <c r="C31" s="335"/>
      <c r="D31" s="336"/>
      <c r="F31" s="338"/>
      <c r="G31" s="340"/>
      <c r="H31" s="310"/>
      <c r="J31" s="311"/>
      <c r="K31" s="314"/>
      <c r="L31" s="316"/>
      <c r="N31" s="87"/>
    </row>
    <row r="32" spans="1:16" ht="17.25" customHeight="1" x14ac:dyDescent="0.2">
      <c r="A32" s="89"/>
      <c r="B32" s="333" t="s">
        <v>35</v>
      </c>
      <c r="C32" s="335">
        <v>2652720</v>
      </c>
      <c r="D32" s="341">
        <v>45554</v>
      </c>
      <c r="F32" s="342" t="s">
        <v>36</v>
      </c>
      <c r="G32" s="374" t="s">
        <v>216</v>
      </c>
      <c r="H32" s="310" t="s">
        <v>211</v>
      </c>
      <c r="J32" s="311" t="s">
        <v>37</v>
      </c>
      <c r="K32" s="313" t="s">
        <v>212</v>
      </c>
      <c r="L32" s="315">
        <v>45617</v>
      </c>
      <c r="N32" s="112"/>
      <c r="O32" s="19"/>
      <c r="P32" s="20"/>
    </row>
    <row r="33" spans="1:16" ht="17.25" customHeight="1" thickBot="1" x14ac:dyDescent="0.25">
      <c r="A33" s="89"/>
      <c r="B33" s="333"/>
      <c r="C33" s="335"/>
      <c r="D33" s="336"/>
      <c r="F33" s="342"/>
      <c r="G33" s="374"/>
      <c r="H33" s="310"/>
      <c r="J33" s="311"/>
      <c r="K33" s="314"/>
      <c r="L33" s="316"/>
      <c r="N33" s="112"/>
      <c r="O33" s="19"/>
      <c r="P33" s="20"/>
    </row>
    <row r="34" spans="1:16" ht="17.25" customHeight="1" x14ac:dyDescent="0.2">
      <c r="A34" s="89"/>
      <c r="B34" s="333" t="s">
        <v>38</v>
      </c>
      <c r="C34" s="335" t="s">
        <v>213</v>
      </c>
      <c r="D34" s="341">
        <v>45597</v>
      </c>
      <c r="F34" s="342" t="s">
        <v>39</v>
      </c>
      <c r="G34" s="340" t="s">
        <v>214</v>
      </c>
      <c r="H34" s="309">
        <v>45627</v>
      </c>
      <c r="J34" s="311" t="s">
        <v>40</v>
      </c>
      <c r="K34" s="313" t="s">
        <v>210</v>
      </c>
      <c r="L34" s="315">
        <v>45603</v>
      </c>
      <c r="N34" s="112"/>
      <c r="O34" s="19"/>
      <c r="P34" s="21"/>
    </row>
    <row r="35" spans="1:16" ht="17.25" customHeight="1" thickBot="1" x14ac:dyDescent="0.25">
      <c r="A35" s="89"/>
      <c r="B35" s="333"/>
      <c r="C35" s="335"/>
      <c r="D35" s="341"/>
      <c r="F35" s="342"/>
      <c r="G35" s="340"/>
      <c r="H35" s="310"/>
      <c r="J35" s="312"/>
      <c r="K35" s="314"/>
      <c r="L35" s="316"/>
      <c r="N35" s="112"/>
      <c r="O35" s="19"/>
      <c r="P35" s="20"/>
    </row>
    <row r="36" spans="1:16" ht="17.25" customHeight="1" x14ac:dyDescent="0.2">
      <c r="A36" s="89"/>
      <c r="B36" s="333" t="s">
        <v>41</v>
      </c>
      <c r="C36" s="335" t="s">
        <v>215</v>
      </c>
      <c r="D36" s="341">
        <v>44998</v>
      </c>
      <c r="F36" s="333" t="s">
        <v>42</v>
      </c>
      <c r="G36" s="335">
        <v>4046264</v>
      </c>
      <c r="H36" s="341">
        <v>45747</v>
      </c>
      <c r="N36" s="87"/>
    </row>
    <row r="37" spans="1:16" ht="17.25" customHeight="1" thickBot="1" x14ac:dyDescent="0.25">
      <c r="A37" s="89"/>
      <c r="B37" s="351"/>
      <c r="C37" s="375"/>
      <c r="D37" s="316"/>
      <c r="F37" s="351"/>
      <c r="G37" s="375"/>
      <c r="H37" s="376"/>
      <c r="N37" s="87"/>
    </row>
    <row r="38" spans="1:16" ht="17.25" customHeight="1" x14ac:dyDescent="0.2">
      <c r="A38" s="89"/>
      <c r="B38" s="106"/>
      <c r="C38" s="106"/>
      <c r="D38" s="106"/>
      <c r="F38" s="106"/>
      <c r="G38" s="106"/>
      <c r="H38" s="113"/>
      <c r="N38" s="87"/>
    </row>
    <row r="39" spans="1:16" ht="17.25" customHeight="1" thickBot="1" x14ac:dyDescent="0.3">
      <c r="A39" s="361" t="s">
        <v>132</v>
      </c>
      <c r="B39" s="362"/>
      <c r="C39" s="114"/>
      <c r="D39" s="114"/>
      <c r="E39" s="115"/>
      <c r="F39" s="114"/>
      <c r="G39" s="114"/>
      <c r="H39" s="116"/>
      <c r="I39" s="115"/>
      <c r="J39" s="115"/>
      <c r="K39" s="115"/>
      <c r="L39" s="115"/>
      <c r="M39" s="115"/>
      <c r="N39" s="117"/>
    </row>
    <row r="40" spans="1:16" ht="21" customHeight="1" thickBot="1" x14ac:dyDescent="0.25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1:16" ht="21" customHeight="1" thickBot="1" x14ac:dyDescent="0.25">
      <c r="A41" s="89"/>
      <c r="B41" s="118" t="s">
        <v>133</v>
      </c>
      <c r="C41" s="164">
        <v>45268</v>
      </c>
      <c r="D41" s="119" t="s">
        <v>134</v>
      </c>
      <c r="E41" s="120">
        <v>1</v>
      </c>
      <c r="N41" s="87"/>
    </row>
    <row r="42" spans="1:16" x14ac:dyDescent="0.2">
      <c r="A42" s="89"/>
      <c r="B42" s="121"/>
      <c r="D42" s="2"/>
      <c r="N42" s="87"/>
    </row>
    <row r="43" spans="1:16" ht="16" thickBot="1" x14ac:dyDescent="0.25">
      <c r="A43" s="89"/>
      <c r="N43" s="87"/>
    </row>
    <row r="44" spans="1:16" ht="15.75" customHeight="1" thickBot="1" x14ac:dyDescent="0.25">
      <c r="A44" s="89"/>
      <c r="B44" s="363" t="s">
        <v>43</v>
      </c>
      <c r="C44" s="364"/>
      <c r="D44" s="365"/>
      <c r="E44" s="122"/>
      <c r="F44" s="122"/>
      <c r="I44" s="345" t="s">
        <v>44</v>
      </c>
      <c r="J44" s="347"/>
      <c r="K44" t="s">
        <v>135</v>
      </c>
      <c r="L44" s="348" t="s">
        <v>45</v>
      </c>
      <c r="M44" s="348"/>
      <c r="N44" s="87"/>
    </row>
    <row r="45" spans="1:16" ht="18.75" customHeight="1" thickBot="1" x14ac:dyDescent="0.25">
      <c r="A45" s="89"/>
      <c r="B45" s="387" t="s">
        <v>171</v>
      </c>
      <c r="C45" s="387"/>
      <c r="D45" s="387"/>
      <c r="E45" s="122"/>
      <c r="F45" s="122"/>
      <c r="I45" s="382" t="s">
        <v>172</v>
      </c>
      <c r="J45" s="382"/>
      <c r="L45" s="348"/>
      <c r="M45" s="348"/>
      <c r="N45" s="87"/>
    </row>
    <row r="46" spans="1:16" ht="24.75" customHeight="1" thickBot="1" x14ac:dyDescent="0.25">
      <c r="A46" s="89"/>
      <c r="B46" s="366" t="s">
        <v>46</v>
      </c>
      <c r="C46" s="367"/>
      <c r="D46" s="123"/>
      <c r="E46" s="22"/>
      <c r="F46" s="22"/>
      <c r="G46" s="23"/>
      <c r="I46" s="368" t="s">
        <v>157</v>
      </c>
      <c r="J46" s="369"/>
      <c r="K46" s="124"/>
      <c r="L46" s="370">
        <f>K46*1.25</f>
        <v>0</v>
      </c>
      <c r="M46" s="371"/>
      <c r="N46" s="87"/>
    </row>
    <row r="47" spans="1:16" ht="31" thickBot="1" x14ac:dyDescent="0.25">
      <c r="A47" s="89"/>
      <c r="B47" s="383" t="s">
        <v>47</v>
      </c>
      <c r="C47" s="384"/>
      <c r="D47" s="25" t="s">
        <v>48</v>
      </c>
      <c r="E47" s="26" t="s">
        <v>136</v>
      </c>
      <c r="F47" s="26" t="s">
        <v>137</v>
      </c>
      <c r="G47" s="25" t="s">
        <v>138</v>
      </c>
      <c r="I47" s="151" t="s">
        <v>144</v>
      </c>
      <c r="J47" s="105"/>
      <c r="N47" s="87"/>
    </row>
    <row r="48" spans="1:16" ht="28.5" customHeight="1" thickBot="1" x14ac:dyDescent="0.25">
      <c r="A48" s="89"/>
      <c r="B48" s="343">
        <v>100</v>
      </c>
      <c r="C48" s="344"/>
      <c r="D48" s="160">
        <v>10</v>
      </c>
      <c r="E48" s="125">
        <f>(D48*D46/B48)*1000</f>
        <v>0</v>
      </c>
      <c r="F48" s="125">
        <f>(D46*1000)-E48</f>
        <v>0</v>
      </c>
      <c r="G48" s="27">
        <v>1.1599999999999999</v>
      </c>
      <c r="I48" s="28" t="s">
        <v>139</v>
      </c>
      <c r="J48" s="29" t="s">
        <v>140</v>
      </c>
      <c r="K48" s="30" t="s">
        <v>141</v>
      </c>
      <c r="L48" s="29" t="s">
        <v>142</v>
      </c>
      <c r="M48" s="31" t="s">
        <v>143</v>
      </c>
      <c r="N48" s="87"/>
    </row>
    <row r="49" spans="1:14" ht="31.5" customHeight="1" thickBot="1" x14ac:dyDescent="0.25">
      <c r="A49" s="89"/>
      <c r="B49" s="126"/>
      <c r="C49" s="126"/>
      <c r="D49" s="127"/>
      <c r="E49" s="127"/>
      <c r="F49" s="126"/>
      <c r="G49" s="126"/>
      <c r="I49" s="32">
        <f>10*L46</f>
        <v>0</v>
      </c>
      <c r="J49" s="158">
        <v>0.21199999999999999</v>
      </c>
      <c r="K49" s="159"/>
      <c r="L49" s="128" t="e">
        <f>(I49*J49)/K49</f>
        <v>#DIV/0!</v>
      </c>
      <c r="M49" s="128" t="e">
        <f>I49-L49</f>
        <v>#DIV/0!</v>
      </c>
      <c r="N49" s="87"/>
    </row>
    <row r="50" spans="1:14" ht="16" thickBot="1" x14ac:dyDescent="0.25">
      <c r="A50" s="89"/>
      <c r="B50" s="345" t="s">
        <v>49</v>
      </c>
      <c r="C50" s="346"/>
      <c r="D50" s="347"/>
      <c r="E50" t="s">
        <v>135</v>
      </c>
      <c r="F50" s="348" t="s">
        <v>50</v>
      </c>
      <c r="G50" s="348"/>
      <c r="I50" s="105"/>
      <c r="J50" s="105"/>
      <c r="K50" s="105"/>
      <c r="N50" s="87"/>
    </row>
    <row r="51" spans="1:14" ht="19.5" customHeight="1" thickBot="1" x14ac:dyDescent="0.25">
      <c r="A51" s="89"/>
      <c r="B51" s="382" t="s">
        <v>174</v>
      </c>
      <c r="C51" s="382"/>
      <c r="D51" s="382"/>
      <c r="F51" s="348"/>
      <c r="G51" s="348"/>
      <c r="I51" s="377" t="s">
        <v>51</v>
      </c>
      <c r="J51" s="378"/>
      <c r="K51" t="s">
        <v>135</v>
      </c>
      <c r="L51" s="348" t="s">
        <v>45</v>
      </c>
      <c r="M51" s="348"/>
      <c r="N51" s="87"/>
    </row>
    <row r="52" spans="1:14" ht="18.75" customHeight="1" thickBot="1" x14ac:dyDescent="0.25">
      <c r="A52" s="89"/>
      <c r="B52" s="349" t="s">
        <v>155</v>
      </c>
      <c r="C52" s="350"/>
      <c r="D52" s="385"/>
      <c r="E52" s="386"/>
      <c r="F52" s="379">
        <f>D52*1.2</f>
        <v>0</v>
      </c>
      <c r="G52" s="378"/>
      <c r="I52" s="382" t="s">
        <v>173</v>
      </c>
      <c r="J52" s="382"/>
      <c r="L52" s="348"/>
      <c r="M52" s="348"/>
      <c r="N52" s="87"/>
    </row>
    <row r="53" spans="1:14" ht="18.75" customHeight="1" thickBot="1" x14ac:dyDescent="0.25">
      <c r="A53" s="89"/>
      <c r="B53" s="151" t="s">
        <v>144</v>
      </c>
      <c r="C53" s="105"/>
      <c r="I53" s="368" t="s">
        <v>158</v>
      </c>
      <c r="J53" s="369"/>
      <c r="K53" s="124"/>
      <c r="L53" s="370">
        <f>K53*1.25</f>
        <v>0</v>
      </c>
      <c r="M53" s="371"/>
      <c r="N53" s="87"/>
    </row>
    <row r="54" spans="1:14" ht="16" thickBot="1" x14ac:dyDescent="0.25">
      <c r="A54" s="89"/>
      <c r="B54" s="328" t="s">
        <v>156</v>
      </c>
      <c r="C54" s="329"/>
      <c r="D54" s="34">
        <f>10*F52</f>
        <v>0</v>
      </c>
      <c r="E54" s="35" t="s">
        <v>145</v>
      </c>
      <c r="F54" s="330"/>
      <c r="G54" s="331"/>
      <c r="I54" s="129" t="s">
        <v>146</v>
      </c>
      <c r="J54" s="105"/>
      <c r="N54" s="87"/>
    </row>
    <row r="55" spans="1:14" ht="28.5" customHeight="1" thickBot="1" x14ac:dyDescent="0.25">
      <c r="A55" s="89"/>
      <c r="B55" s="388" t="s">
        <v>147</v>
      </c>
      <c r="C55" s="389"/>
      <c r="D55" s="36" t="s">
        <v>53</v>
      </c>
      <c r="E55" s="37" t="s">
        <v>54</v>
      </c>
      <c r="F55" s="388" t="s">
        <v>55</v>
      </c>
      <c r="G55" s="389"/>
      <c r="I55" s="28" t="s">
        <v>139</v>
      </c>
      <c r="J55" s="29" t="s">
        <v>148</v>
      </c>
      <c r="K55" s="30" t="s">
        <v>141</v>
      </c>
      <c r="L55" s="29" t="s">
        <v>149</v>
      </c>
      <c r="M55" s="31" t="s">
        <v>143</v>
      </c>
      <c r="N55" s="87"/>
    </row>
    <row r="56" spans="1:14" ht="24.75" customHeight="1" thickBot="1" x14ac:dyDescent="0.25">
      <c r="A56" s="89"/>
      <c r="B56" s="373" t="s">
        <v>34</v>
      </c>
      <c r="C56" s="390"/>
      <c r="D56" s="130">
        <v>80</v>
      </c>
      <c r="E56" s="130">
        <v>4</v>
      </c>
      <c r="F56" s="391">
        <f>E56*D54/D56</f>
        <v>0</v>
      </c>
      <c r="G56" s="392"/>
      <c r="I56" s="131">
        <f>10*L53</f>
        <v>0</v>
      </c>
      <c r="J56" s="158">
        <v>0.21199999999999999</v>
      </c>
      <c r="K56" s="159"/>
      <c r="L56" s="128" t="e">
        <f>(I56*J56)/K56</f>
        <v>#DIV/0!</v>
      </c>
      <c r="M56" s="128" t="e">
        <f>I56-L56</f>
        <v>#DIV/0!</v>
      </c>
      <c r="N56" s="87"/>
    </row>
    <row r="57" spans="1:14" ht="23.25" customHeight="1" thickBot="1" x14ac:dyDescent="0.25">
      <c r="A57" s="89"/>
      <c r="B57" s="311" t="s">
        <v>37</v>
      </c>
      <c r="C57" s="393"/>
      <c r="D57" s="132">
        <v>800</v>
      </c>
      <c r="E57" s="132">
        <v>40</v>
      </c>
      <c r="F57" s="394">
        <f>E57*D54/D57</f>
        <v>0</v>
      </c>
      <c r="G57" s="395"/>
      <c r="N57" s="87"/>
    </row>
    <row r="58" spans="1:14" ht="26.25" customHeight="1" thickBot="1" x14ac:dyDescent="0.25">
      <c r="A58" s="89"/>
      <c r="B58" s="311" t="s">
        <v>40</v>
      </c>
      <c r="C58" s="393"/>
      <c r="D58" s="132">
        <v>10000</v>
      </c>
      <c r="E58" s="132">
        <v>400</v>
      </c>
      <c r="F58" s="394">
        <f>E58*D54/D58</f>
        <v>0</v>
      </c>
      <c r="G58" s="395"/>
      <c r="H58" s="105"/>
      <c r="I58" s="377" t="s">
        <v>56</v>
      </c>
      <c r="J58" s="378"/>
      <c r="K58" t="s">
        <v>150</v>
      </c>
      <c r="L58" s="348" t="s">
        <v>45</v>
      </c>
      <c r="M58" s="348"/>
      <c r="N58" s="87"/>
    </row>
    <row r="59" spans="1:14" ht="23.25" customHeight="1" thickBot="1" x14ac:dyDescent="0.25">
      <c r="A59" s="89"/>
      <c r="B59" s="312" t="s">
        <v>57</v>
      </c>
      <c r="C59" s="398"/>
      <c r="D59" s="38" t="s">
        <v>58</v>
      </c>
      <c r="E59" s="38" t="s">
        <v>58</v>
      </c>
      <c r="F59" s="399">
        <f>D54- SUM(F56:F58)</f>
        <v>0</v>
      </c>
      <c r="G59" s="400"/>
      <c r="I59" s="401" t="s">
        <v>175</v>
      </c>
      <c r="J59" s="401"/>
      <c r="L59" s="348"/>
      <c r="M59" s="348"/>
      <c r="N59" s="87"/>
    </row>
    <row r="60" spans="1:14" ht="18.75" customHeight="1" thickBot="1" x14ac:dyDescent="0.25">
      <c r="A60" s="89"/>
      <c r="F60" s="133"/>
      <c r="I60" s="368" t="s">
        <v>52</v>
      </c>
      <c r="J60" s="369"/>
      <c r="K60" s="134"/>
      <c r="L60" s="402">
        <f>K60*1.25</f>
        <v>0</v>
      </c>
      <c r="M60" s="403"/>
      <c r="N60" s="87"/>
    </row>
    <row r="61" spans="1:14" ht="21" customHeight="1" thickBot="1" x14ac:dyDescent="0.25">
      <c r="A61" s="89"/>
      <c r="G61" s="135"/>
      <c r="N61" s="87"/>
    </row>
    <row r="62" spans="1:14" ht="31" thickBot="1" x14ac:dyDescent="0.25">
      <c r="A62" s="89"/>
      <c r="B62" s="91" t="s">
        <v>121</v>
      </c>
      <c r="C62" s="421"/>
      <c r="D62" s="421"/>
      <c r="E62" s="421"/>
      <c r="F62" s="421"/>
      <c r="G62" s="421"/>
      <c r="I62" s="28" t="s">
        <v>139</v>
      </c>
      <c r="J62" s="29" t="s">
        <v>59</v>
      </c>
      <c r="K62" s="29" t="s">
        <v>60</v>
      </c>
      <c r="L62" s="29" t="s">
        <v>151</v>
      </c>
      <c r="M62" s="31" t="s">
        <v>152</v>
      </c>
      <c r="N62" s="87"/>
    </row>
    <row r="63" spans="1:14" ht="20.25" customHeight="1" thickBot="1" x14ac:dyDescent="0.25">
      <c r="A63" s="89"/>
      <c r="B63" s="136"/>
      <c r="C63" s="421"/>
      <c r="D63" s="421"/>
      <c r="E63" s="421"/>
      <c r="F63" s="421"/>
      <c r="G63" s="421"/>
      <c r="I63" s="32">
        <f>40*L60</f>
        <v>0</v>
      </c>
      <c r="J63" s="137">
        <v>1</v>
      </c>
      <c r="K63" s="138">
        <v>200</v>
      </c>
      <c r="L63" s="128">
        <f>(I63*J63)/K63</f>
        <v>0</v>
      </c>
      <c r="M63" s="128">
        <f>I63-L63</f>
        <v>0</v>
      </c>
      <c r="N63" s="87"/>
    </row>
    <row r="64" spans="1:14" ht="20.25" customHeight="1" x14ac:dyDescent="0.2">
      <c r="A64" s="89"/>
      <c r="C64" s="421"/>
      <c r="D64" s="421"/>
      <c r="E64" s="421"/>
      <c r="F64" s="421"/>
      <c r="G64" s="421"/>
      <c r="N64" s="87"/>
    </row>
    <row r="65" spans="1:14" ht="20.25" customHeight="1" x14ac:dyDescent="0.2">
      <c r="A65" s="89"/>
      <c r="C65" s="421"/>
      <c r="D65" s="421"/>
      <c r="E65" s="421"/>
      <c r="F65" s="421"/>
      <c r="G65" s="421"/>
      <c r="N65" s="87"/>
    </row>
    <row r="66" spans="1:14" ht="20.25" customHeight="1" x14ac:dyDescent="0.2">
      <c r="A66" s="89"/>
      <c r="N66" s="87"/>
    </row>
    <row r="67" spans="1:14" ht="24.75" customHeight="1" thickBot="1" x14ac:dyDescent="0.25">
      <c r="A67" s="380" t="s">
        <v>153</v>
      </c>
      <c r="B67" s="381"/>
      <c r="C67" s="115"/>
      <c r="D67" s="115"/>
      <c r="E67" s="115"/>
      <c r="F67" s="139"/>
      <c r="G67" s="139"/>
      <c r="H67" s="115"/>
      <c r="I67" s="115"/>
      <c r="J67" s="115"/>
      <c r="K67" s="115"/>
      <c r="L67" s="115"/>
      <c r="M67" s="115"/>
      <c r="N67" s="117"/>
    </row>
    <row r="68" spans="1:14" x14ac:dyDescent="0.2">
      <c r="F68" s="47"/>
      <c r="G68" s="47"/>
    </row>
    <row r="69" spans="1:14" ht="15.75" customHeight="1" x14ac:dyDescent="0.2">
      <c r="F69" s="47"/>
      <c r="G69" s="47"/>
    </row>
    <row r="71" spans="1:14" ht="34" x14ac:dyDescent="0.4">
      <c r="B71" s="163"/>
      <c r="C71" s="396" t="s">
        <v>179</v>
      </c>
      <c r="D71" s="396"/>
    </row>
    <row r="72" spans="1:14" ht="16" thickBot="1" x14ac:dyDescent="0.25"/>
    <row r="73" spans="1:14" ht="16" thickBot="1" x14ac:dyDescent="0.25">
      <c r="B73" s="118" t="s">
        <v>84</v>
      </c>
      <c r="C73" s="197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</row>
    <row r="74" spans="1:14" ht="16" thickBot="1" x14ac:dyDescent="0.25">
      <c r="A74" s="6"/>
      <c r="B74" s="68"/>
      <c r="C74" s="7">
        <v>1</v>
      </c>
      <c r="D74" s="7">
        <v>2</v>
      </c>
      <c r="E74" s="7">
        <v>3</v>
      </c>
      <c r="F74" s="7">
        <v>4</v>
      </c>
      <c r="G74" s="7">
        <v>5</v>
      </c>
      <c r="H74" s="7">
        <v>6</v>
      </c>
      <c r="I74" s="7">
        <v>7</v>
      </c>
      <c r="J74" s="7">
        <v>8</v>
      </c>
      <c r="K74" s="7">
        <v>9</v>
      </c>
      <c r="L74" s="141">
        <v>10</v>
      </c>
      <c r="M74" s="141">
        <v>11</v>
      </c>
      <c r="N74" s="82">
        <v>12</v>
      </c>
    </row>
    <row r="75" spans="1:14" ht="16" thickBot="1" x14ac:dyDescent="0.25">
      <c r="A75" s="48"/>
      <c r="B75" s="194"/>
      <c r="C75" s="50">
        <v>1.17E-6</v>
      </c>
      <c r="D75" s="51">
        <v>3.9099999999999999E-7</v>
      </c>
      <c r="E75" s="51">
        <v>1.3E-7</v>
      </c>
      <c r="F75" s="51">
        <v>7.3000000000000005E-8</v>
      </c>
      <c r="G75" s="51">
        <v>3.6500000000000003E-8</v>
      </c>
      <c r="H75" s="51">
        <v>1.22E-8</v>
      </c>
      <c r="I75" s="142">
        <v>1.3500000000000001E-9</v>
      </c>
      <c r="J75" s="148"/>
      <c r="K75" s="173"/>
      <c r="L75" s="174"/>
      <c r="M75" s="175"/>
      <c r="N75" s="176"/>
    </row>
    <row r="76" spans="1:14" x14ac:dyDescent="0.2">
      <c r="A76" s="52" t="s">
        <v>3</v>
      </c>
      <c r="B76" s="190"/>
      <c r="C76" s="68"/>
      <c r="D76" s="7"/>
      <c r="E76" s="7"/>
      <c r="F76" s="7"/>
      <c r="G76" s="7"/>
      <c r="H76" s="7"/>
      <c r="I76" s="7"/>
      <c r="J76" s="7"/>
      <c r="K76" s="7"/>
      <c r="L76" s="7"/>
      <c r="M76" s="7"/>
      <c r="N76" s="69"/>
    </row>
    <row r="77" spans="1:14" x14ac:dyDescent="0.2">
      <c r="A77" s="52" t="s">
        <v>4</v>
      </c>
      <c r="B77" s="191"/>
      <c r="C77" s="165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70"/>
    </row>
    <row r="78" spans="1:14" x14ac:dyDescent="0.2">
      <c r="A78" s="52" t="s">
        <v>5</v>
      </c>
      <c r="B78" s="191"/>
      <c r="C78" s="165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70"/>
    </row>
    <row r="79" spans="1:14" x14ac:dyDescent="0.2">
      <c r="A79" s="52" t="s">
        <v>6</v>
      </c>
      <c r="B79" s="191"/>
      <c r="C79" s="165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70"/>
    </row>
    <row r="80" spans="1:14" ht="16" thickBot="1" x14ac:dyDescent="0.25">
      <c r="A80" s="52" t="s">
        <v>20</v>
      </c>
      <c r="B80" s="192"/>
      <c r="C80" s="16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71"/>
    </row>
    <row r="81" spans="1:14" x14ac:dyDescent="0.2">
      <c r="A81" s="52" t="s">
        <v>21</v>
      </c>
      <c r="B81" s="18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70"/>
    </row>
    <row r="82" spans="1:14" x14ac:dyDescent="0.2">
      <c r="A82" s="52" t="s">
        <v>22</v>
      </c>
      <c r="B82" s="18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70"/>
    </row>
    <row r="83" spans="1:14" ht="16" thickBot="1" x14ac:dyDescent="0.25">
      <c r="A83" s="54" t="s">
        <v>23</v>
      </c>
      <c r="B83" s="186"/>
      <c r="C83" s="46"/>
      <c r="D83" s="46"/>
      <c r="E83" s="46"/>
      <c r="F83" s="46"/>
      <c r="G83" s="46"/>
      <c r="H83" s="46"/>
      <c r="I83" s="46"/>
      <c r="J83" s="46"/>
      <c r="K83" s="46"/>
      <c r="L83" s="195"/>
      <c r="M83" s="195"/>
      <c r="N83" s="196"/>
    </row>
    <row r="84" spans="1:14" ht="16" thickBot="1" x14ac:dyDescent="0.25">
      <c r="B84" s="105"/>
      <c r="C84" s="145">
        <v>1.17E-6</v>
      </c>
      <c r="D84" s="146">
        <v>3.9099999999999999E-7</v>
      </c>
      <c r="E84" s="146">
        <v>1.3E-7</v>
      </c>
      <c r="F84" s="146">
        <v>7.3000000000000005E-8</v>
      </c>
      <c r="G84" s="146">
        <v>3.6500000000000003E-8</v>
      </c>
      <c r="H84" s="146">
        <v>1.22E-8</v>
      </c>
      <c r="I84" s="147">
        <v>1.3500000000000001E-9</v>
      </c>
      <c r="J84" s="167"/>
      <c r="K84" s="168"/>
      <c r="L84" s="169"/>
      <c r="M84" s="141"/>
      <c r="N84" s="82"/>
    </row>
    <row r="85" spans="1:14" x14ac:dyDescent="0.2">
      <c r="A85" s="397"/>
      <c r="B85" s="44" t="s">
        <v>81</v>
      </c>
      <c r="C85" s="57"/>
      <c r="D85" s="57"/>
      <c r="E85" s="57"/>
      <c r="F85" s="57"/>
      <c r="G85" s="57"/>
      <c r="H85" s="57"/>
      <c r="I85" s="57"/>
      <c r="J85" s="57"/>
      <c r="K85" s="57"/>
      <c r="L85" s="7"/>
      <c r="M85" s="7"/>
      <c r="N85" s="69"/>
    </row>
    <row r="86" spans="1:14" x14ac:dyDescent="0.2">
      <c r="A86" s="397"/>
      <c r="B86" s="8" t="s">
        <v>82</v>
      </c>
      <c r="C86" s="72"/>
      <c r="D86" s="72"/>
      <c r="E86" s="72"/>
      <c r="F86" s="72"/>
      <c r="G86" s="72"/>
      <c r="H86" s="72"/>
      <c r="I86" s="72"/>
      <c r="J86" s="72"/>
      <c r="K86" s="72"/>
      <c r="L86" s="39"/>
      <c r="M86" s="39"/>
      <c r="N86" s="70"/>
    </row>
    <row r="87" spans="1:14" ht="16" thickBot="1" x14ac:dyDescent="0.25">
      <c r="A87" s="397"/>
      <c r="B87" s="9" t="s">
        <v>83</v>
      </c>
      <c r="C87" s="56"/>
      <c r="D87" s="56"/>
      <c r="E87" s="56"/>
      <c r="F87" s="56"/>
      <c r="G87" s="56"/>
      <c r="H87" s="56"/>
      <c r="I87" s="56"/>
      <c r="J87" s="56"/>
      <c r="K87" s="56"/>
      <c r="L87" s="46"/>
      <c r="M87" s="46"/>
      <c r="N87" s="71"/>
    </row>
    <row r="88" spans="1:14" ht="16" thickBot="1" x14ac:dyDescent="0.25"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1:14" x14ac:dyDescent="0.2">
      <c r="A89" s="397"/>
      <c r="B89" s="44" t="s">
        <v>81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45"/>
    </row>
    <row r="90" spans="1:14" x14ac:dyDescent="0.2">
      <c r="A90" s="397"/>
      <c r="B90" s="8" t="s">
        <v>82</v>
      </c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53"/>
    </row>
    <row r="91" spans="1:14" ht="16" thickBot="1" x14ac:dyDescent="0.25">
      <c r="A91" s="397"/>
      <c r="B91" s="9" t="s">
        <v>83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5"/>
    </row>
    <row r="95" spans="1:14" ht="16" thickBot="1" x14ac:dyDescent="0.25">
      <c r="B95" s="2" t="s">
        <v>180</v>
      </c>
    </row>
    <row r="96" spans="1:14" ht="16" thickBot="1" x14ac:dyDescent="0.25">
      <c r="B96" s="6"/>
      <c r="C96" s="7">
        <v>1</v>
      </c>
      <c r="D96" s="7">
        <v>2</v>
      </c>
      <c r="E96" s="7">
        <v>3</v>
      </c>
      <c r="F96" s="7">
        <v>4</v>
      </c>
      <c r="G96" s="7">
        <v>5</v>
      </c>
      <c r="H96" s="7">
        <v>6</v>
      </c>
      <c r="I96" s="7">
        <v>7</v>
      </c>
      <c r="J96" s="7">
        <v>8</v>
      </c>
      <c r="K96" s="7">
        <v>9</v>
      </c>
      <c r="L96" s="141">
        <v>10</v>
      </c>
      <c r="M96" s="141">
        <v>11</v>
      </c>
      <c r="N96" s="82">
        <v>12</v>
      </c>
    </row>
    <row r="97" spans="1:14" ht="33" thickBot="1" x14ac:dyDescent="0.25">
      <c r="B97" s="49"/>
      <c r="C97" s="50">
        <v>1.17E-6</v>
      </c>
      <c r="D97" s="51">
        <v>3.9099999999999999E-7</v>
      </c>
      <c r="E97" s="51">
        <v>1.3E-7</v>
      </c>
      <c r="F97" s="51">
        <v>7.3000000000000005E-8</v>
      </c>
      <c r="G97" s="51">
        <v>3.6500000000000003E-8</v>
      </c>
      <c r="H97" s="51">
        <v>1.22E-8</v>
      </c>
      <c r="I97" s="142">
        <v>1.3500000000000001E-9</v>
      </c>
      <c r="J97" s="198" t="s">
        <v>181</v>
      </c>
      <c r="K97" s="199" t="s">
        <v>182</v>
      </c>
      <c r="L97" s="200" t="s">
        <v>183</v>
      </c>
      <c r="M97" s="199" t="s">
        <v>184</v>
      </c>
      <c r="N97" s="201" t="s">
        <v>185</v>
      </c>
    </row>
    <row r="98" spans="1:14" x14ac:dyDescent="0.2">
      <c r="B98" s="239"/>
      <c r="C98" s="205" t="e">
        <f>(C76-$K$85)/($L$85-$M$85)</f>
        <v>#DIV/0!</v>
      </c>
      <c r="D98" s="202" t="e">
        <f t="shared" ref="D98:N101" si="0">(D76-$K$85)/($L$85-$M$85)</f>
        <v>#DIV/0!</v>
      </c>
      <c r="E98" s="202" t="e">
        <f t="shared" si="0"/>
        <v>#DIV/0!</v>
      </c>
      <c r="F98" s="202" t="e">
        <f t="shared" si="0"/>
        <v>#DIV/0!</v>
      </c>
      <c r="G98" s="202" t="e">
        <f t="shared" si="0"/>
        <v>#DIV/0!</v>
      </c>
      <c r="H98" s="202" t="e">
        <f t="shared" si="0"/>
        <v>#DIV/0!</v>
      </c>
      <c r="I98" s="203" t="e">
        <f t="shared" si="0"/>
        <v>#DIV/0!</v>
      </c>
      <c r="J98" s="204" t="e">
        <f t="shared" si="0"/>
        <v>#DIV/0!</v>
      </c>
      <c r="K98" s="240" t="e">
        <f t="shared" si="0"/>
        <v>#DIV/0!</v>
      </c>
      <c r="L98" s="205" t="e">
        <f t="shared" si="0"/>
        <v>#DIV/0!</v>
      </c>
      <c r="M98" s="202" t="e">
        <f t="shared" si="0"/>
        <v>#DIV/0!</v>
      </c>
      <c r="N98" s="206" t="e">
        <f t="shared" si="0"/>
        <v>#DIV/0!</v>
      </c>
    </row>
    <row r="99" spans="1:14" x14ac:dyDescent="0.2">
      <c r="B99" s="231"/>
      <c r="C99" s="211" t="e">
        <f t="shared" ref="C99:N102" si="1">(C77-$K$85)/($L$85-$M$85)</f>
        <v>#DIV/0!</v>
      </c>
      <c r="D99" s="208" t="e">
        <f t="shared" si="0"/>
        <v>#DIV/0!</v>
      </c>
      <c r="E99" s="208" t="e">
        <f t="shared" si="0"/>
        <v>#DIV/0!</v>
      </c>
      <c r="F99" s="208" t="e">
        <f t="shared" si="0"/>
        <v>#DIV/0!</v>
      </c>
      <c r="G99" s="208" t="e">
        <f t="shared" si="0"/>
        <v>#DIV/0!</v>
      </c>
      <c r="H99" s="208" t="e">
        <f t="shared" si="0"/>
        <v>#DIV/0!</v>
      </c>
      <c r="I99" s="209" t="e">
        <f t="shared" si="0"/>
        <v>#DIV/0!</v>
      </c>
      <c r="J99" s="210" t="e">
        <f t="shared" si="0"/>
        <v>#DIV/0!</v>
      </c>
      <c r="K99" s="241" t="e">
        <f t="shared" si="0"/>
        <v>#DIV/0!</v>
      </c>
      <c r="L99" s="211" t="e">
        <f t="shared" si="0"/>
        <v>#DIV/0!</v>
      </c>
      <c r="M99" s="208" t="e">
        <f t="shared" si="0"/>
        <v>#DIV/0!</v>
      </c>
      <c r="N99" s="212" t="e">
        <f t="shared" si="0"/>
        <v>#DIV/0!</v>
      </c>
    </row>
    <row r="100" spans="1:14" x14ac:dyDescent="0.2">
      <c r="B100" s="231"/>
      <c r="C100" s="211" t="e">
        <f t="shared" si="1"/>
        <v>#DIV/0!</v>
      </c>
      <c r="D100" s="208" t="e">
        <f t="shared" si="0"/>
        <v>#DIV/0!</v>
      </c>
      <c r="E100" s="208" t="e">
        <f t="shared" si="0"/>
        <v>#DIV/0!</v>
      </c>
      <c r="F100" s="208" t="e">
        <f t="shared" si="0"/>
        <v>#DIV/0!</v>
      </c>
      <c r="G100" s="208" t="e">
        <f t="shared" si="0"/>
        <v>#DIV/0!</v>
      </c>
      <c r="H100" s="208" t="e">
        <f t="shared" si="0"/>
        <v>#DIV/0!</v>
      </c>
      <c r="I100" s="209" t="e">
        <f t="shared" si="0"/>
        <v>#DIV/0!</v>
      </c>
      <c r="J100" s="210" t="e">
        <f t="shared" si="0"/>
        <v>#DIV/0!</v>
      </c>
      <c r="K100" s="241" t="e">
        <f t="shared" si="0"/>
        <v>#DIV/0!</v>
      </c>
      <c r="L100" s="211" t="e">
        <f t="shared" si="0"/>
        <v>#DIV/0!</v>
      </c>
      <c r="M100" s="208" t="e">
        <f t="shared" si="0"/>
        <v>#DIV/0!</v>
      </c>
      <c r="N100" s="212" t="e">
        <f t="shared" si="0"/>
        <v>#DIV/0!</v>
      </c>
    </row>
    <row r="101" spans="1:14" x14ac:dyDescent="0.2">
      <c r="B101" s="231"/>
      <c r="C101" s="216" t="e">
        <f t="shared" si="1"/>
        <v>#DIV/0!</v>
      </c>
      <c r="D101" s="213" t="e">
        <f t="shared" si="0"/>
        <v>#DIV/0!</v>
      </c>
      <c r="E101" s="213" t="e">
        <f t="shared" si="0"/>
        <v>#DIV/0!</v>
      </c>
      <c r="F101" s="213" t="e">
        <f t="shared" si="0"/>
        <v>#DIV/0!</v>
      </c>
      <c r="G101" s="213" t="e">
        <f t="shared" si="0"/>
        <v>#DIV/0!</v>
      </c>
      <c r="H101" s="213" t="e">
        <f t="shared" si="0"/>
        <v>#DIV/0!</v>
      </c>
      <c r="I101" s="214" t="e">
        <f t="shared" si="0"/>
        <v>#DIV/0!</v>
      </c>
      <c r="J101" s="232" t="e">
        <f t="shared" si="0"/>
        <v>#DIV/0!</v>
      </c>
      <c r="K101" s="242" t="e">
        <f t="shared" si="0"/>
        <v>#DIV/0!</v>
      </c>
      <c r="L101" s="216" t="e">
        <f t="shared" si="0"/>
        <v>#DIV/0!</v>
      </c>
      <c r="M101" s="213" t="e">
        <f t="shared" si="0"/>
        <v>#DIV/0!</v>
      </c>
      <c r="N101" s="217" t="e">
        <f t="shared" si="0"/>
        <v>#DIV/0!</v>
      </c>
    </row>
    <row r="102" spans="1:14" ht="16" thickBot="1" x14ac:dyDescent="0.25">
      <c r="B102" s="243" t="s">
        <v>186</v>
      </c>
      <c r="C102" s="244" t="e">
        <f>(C80-$K$85)/($L$85-$M$85)</f>
        <v>#DIV/0!</v>
      </c>
      <c r="D102" s="245" t="e">
        <f t="shared" si="1"/>
        <v>#DIV/0!</v>
      </c>
      <c r="E102" s="245" t="e">
        <f t="shared" si="1"/>
        <v>#DIV/0!</v>
      </c>
      <c r="F102" s="245" t="e">
        <f t="shared" si="1"/>
        <v>#DIV/0!</v>
      </c>
      <c r="G102" s="245" t="e">
        <f t="shared" si="1"/>
        <v>#DIV/0!</v>
      </c>
      <c r="H102" s="245" t="e">
        <f t="shared" si="1"/>
        <v>#DIV/0!</v>
      </c>
      <c r="I102" s="246" t="e">
        <f t="shared" si="1"/>
        <v>#DIV/0!</v>
      </c>
      <c r="J102" s="247" t="e">
        <f t="shared" si="1"/>
        <v>#DIV/0!</v>
      </c>
      <c r="K102" s="248" t="e">
        <f t="shared" si="1"/>
        <v>#DIV/0!</v>
      </c>
      <c r="L102" s="244" t="e">
        <f t="shared" si="1"/>
        <v>#DIV/0!</v>
      </c>
      <c r="M102" s="245" t="e">
        <f t="shared" si="1"/>
        <v>#DIV/0!</v>
      </c>
      <c r="N102" s="248" t="e">
        <f t="shared" si="1"/>
        <v>#DIV/0!</v>
      </c>
    </row>
    <row r="103" spans="1:14" ht="33" thickBot="1" x14ac:dyDescent="0.25">
      <c r="A103" s="218"/>
      <c r="B103" s="238"/>
      <c r="C103" s="233">
        <v>1.17E-6</v>
      </c>
      <c r="D103" s="233">
        <v>3.9099999999999999E-7</v>
      </c>
      <c r="E103" s="233">
        <v>1.3E-7</v>
      </c>
      <c r="F103" s="233">
        <v>7.3000000000000005E-8</v>
      </c>
      <c r="G103" s="233">
        <v>3.6500000000000003E-8</v>
      </c>
      <c r="H103" s="233">
        <v>1.22E-8</v>
      </c>
      <c r="I103" s="234">
        <v>1.3500000000000001E-9</v>
      </c>
      <c r="J103" s="235" t="s">
        <v>181</v>
      </c>
      <c r="K103" s="236" t="s">
        <v>182</v>
      </c>
      <c r="L103" s="237" t="s">
        <v>183</v>
      </c>
      <c r="M103" s="236" t="s">
        <v>184</v>
      </c>
      <c r="N103" s="249" t="s">
        <v>185</v>
      </c>
    </row>
    <row r="104" spans="1:14" x14ac:dyDescent="0.2">
      <c r="B104" s="219"/>
      <c r="C104" s="220" t="e">
        <f>(C80-$K$89)/($L$89-$M$89)</f>
        <v>#DIV/0!</v>
      </c>
      <c r="D104" s="221" t="e">
        <f t="shared" ref="D104:N104" si="2">(D80-$K$89)/($L$89-$M$89)</f>
        <v>#DIV/0!</v>
      </c>
      <c r="E104" s="221" t="e">
        <f t="shared" si="2"/>
        <v>#DIV/0!</v>
      </c>
      <c r="F104" s="221" t="e">
        <f t="shared" si="2"/>
        <v>#DIV/0!</v>
      </c>
      <c r="G104" s="221" t="e">
        <f t="shared" si="2"/>
        <v>#DIV/0!</v>
      </c>
      <c r="H104" s="221" t="e">
        <f t="shared" si="2"/>
        <v>#DIV/0!</v>
      </c>
      <c r="I104" s="222" t="e">
        <f t="shared" si="2"/>
        <v>#DIV/0!</v>
      </c>
      <c r="J104" s="223" t="e">
        <f t="shared" si="2"/>
        <v>#DIV/0!</v>
      </c>
      <c r="K104" s="224" t="e">
        <f t="shared" si="2"/>
        <v>#DIV/0!</v>
      </c>
      <c r="L104" s="221" t="e">
        <f t="shared" si="2"/>
        <v>#DIV/0!</v>
      </c>
      <c r="M104" s="221" t="e">
        <f t="shared" si="2"/>
        <v>#DIV/0!</v>
      </c>
      <c r="N104" s="225" t="e">
        <f t="shared" si="2"/>
        <v>#DIV/0!</v>
      </c>
    </row>
    <row r="105" spans="1:14" x14ac:dyDescent="0.2">
      <c r="B105" s="188"/>
      <c r="C105" s="207" t="e">
        <f t="shared" ref="C105:N107" si="3">(C81-$K$89)/($L$89-$M$89)</f>
        <v>#DIV/0!</v>
      </c>
      <c r="D105" s="208" t="e">
        <f t="shared" si="3"/>
        <v>#DIV/0!</v>
      </c>
      <c r="E105" s="208" t="e">
        <f t="shared" si="3"/>
        <v>#DIV/0!</v>
      </c>
      <c r="F105" s="208" t="e">
        <f t="shared" si="3"/>
        <v>#DIV/0!</v>
      </c>
      <c r="G105" s="208" t="e">
        <f t="shared" si="3"/>
        <v>#DIV/0!</v>
      </c>
      <c r="H105" s="208" t="e">
        <f t="shared" si="3"/>
        <v>#DIV/0!</v>
      </c>
      <c r="I105" s="209" t="e">
        <f t="shared" si="3"/>
        <v>#DIV/0!</v>
      </c>
      <c r="J105" s="210" t="e">
        <f t="shared" si="3"/>
        <v>#DIV/0!</v>
      </c>
      <c r="K105" s="211" t="e">
        <f t="shared" si="3"/>
        <v>#DIV/0!</v>
      </c>
      <c r="L105" s="208" t="e">
        <f t="shared" si="3"/>
        <v>#DIV/0!</v>
      </c>
      <c r="M105" s="208" t="e">
        <f t="shared" si="3"/>
        <v>#DIV/0!</v>
      </c>
      <c r="N105" s="212" t="e">
        <f t="shared" si="3"/>
        <v>#DIV/0!</v>
      </c>
    </row>
    <row r="106" spans="1:14" x14ac:dyDescent="0.2">
      <c r="B106" s="188"/>
      <c r="C106" s="207" t="e">
        <f t="shared" si="3"/>
        <v>#DIV/0!</v>
      </c>
      <c r="D106" s="208" t="e">
        <f t="shared" si="3"/>
        <v>#DIV/0!</v>
      </c>
      <c r="E106" s="208" t="e">
        <f t="shared" si="3"/>
        <v>#DIV/0!</v>
      </c>
      <c r="F106" s="208" t="e">
        <f t="shared" si="3"/>
        <v>#DIV/0!</v>
      </c>
      <c r="G106" s="208" t="e">
        <f t="shared" si="3"/>
        <v>#DIV/0!</v>
      </c>
      <c r="H106" s="208" t="e">
        <f t="shared" si="3"/>
        <v>#DIV/0!</v>
      </c>
      <c r="I106" s="209" t="e">
        <f t="shared" si="3"/>
        <v>#DIV/0!</v>
      </c>
      <c r="J106" s="210" t="e">
        <f t="shared" si="3"/>
        <v>#DIV/0!</v>
      </c>
      <c r="K106" s="211" t="e">
        <f t="shared" si="3"/>
        <v>#DIV/0!</v>
      </c>
      <c r="L106" s="208" t="e">
        <f t="shared" si="3"/>
        <v>#DIV/0!</v>
      </c>
      <c r="M106" s="208" t="e">
        <f t="shared" si="3"/>
        <v>#DIV/0!</v>
      </c>
      <c r="N106" s="212" t="e">
        <f t="shared" si="3"/>
        <v>#DIV/0!</v>
      </c>
    </row>
    <row r="107" spans="1:14" ht="16" thickBot="1" x14ac:dyDescent="0.25">
      <c r="B107" s="189"/>
      <c r="C107" s="226" t="e">
        <f t="shared" si="3"/>
        <v>#DIV/0!</v>
      </c>
      <c r="D107" s="227" t="e">
        <f t="shared" si="3"/>
        <v>#DIV/0!</v>
      </c>
      <c r="E107" s="227" t="e">
        <f t="shared" si="3"/>
        <v>#DIV/0!</v>
      </c>
      <c r="F107" s="227" t="e">
        <f t="shared" si="3"/>
        <v>#DIV/0!</v>
      </c>
      <c r="G107" s="227" t="e">
        <f t="shared" si="3"/>
        <v>#DIV/0!</v>
      </c>
      <c r="H107" s="227" t="e">
        <f t="shared" si="3"/>
        <v>#DIV/0!</v>
      </c>
      <c r="I107" s="228" t="e">
        <f t="shared" si="3"/>
        <v>#DIV/0!</v>
      </c>
      <c r="J107" s="215" t="e">
        <f t="shared" si="3"/>
        <v>#DIV/0!</v>
      </c>
      <c r="K107" s="229" t="e">
        <f t="shared" si="3"/>
        <v>#DIV/0!</v>
      </c>
      <c r="L107" s="227" t="e">
        <f t="shared" si="3"/>
        <v>#DIV/0!</v>
      </c>
      <c r="M107" s="227" t="e">
        <f t="shared" si="3"/>
        <v>#DIV/0!</v>
      </c>
      <c r="N107" s="230" t="e">
        <f t="shared" si="3"/>
        <v>#DIV/0!</v>
      </c>
    </row>
  </sheetData>
  <mergeCells count="101">
    <mergeCell ref="L60:M60"/>
    <mergeCell ref="A67:B67"/>
    <mergeCell ref="C71:D71"/>
    <mergeCell ref="F57:G57"/>
    <mergeCell ref="B58:C58"/>
    <mergeCell ref="F58:G58"/>
    <mergeCell ref="I58:J58"/>
    <mergeCell ref="L58:M59"/>
    <mergeCell ref="B59:C59"/>
    <mergeCell ref="F59:G59"/>
    <mergeCell ref="I59:J59"/>
    <mergeCell ref="C62:G65"/>
    <mergeCell ref="L46:M46"/>
    <mergeCell ref="B47:C47"/>
    <mergeCell ref="B48:C48"/>
    <mergeCell ref="B50:D50"/>
    <mergeCell ref="F50:G51"/>
    <mergeCell ref="I51:J51"/>
    <mergeCell ref="L51:M52"/>
    <mergeCell ref="D52:E52"/>
    <mergeCell ref="I52:J52"/>
    <mergeCell ref="B46:C46"/>
    <mergeCell ref="I46:J46"/>
    <mergeCell ref="B51:D51"/>
    <mergeCell ref="H36:H37"/>
    <mergeCell ref="A39:B39"/>
    <mergeCell ref="B44:D44"/>
    <mergeCell ref="I44:J44"/>
    <mergeCell ref="L44:M45"/>
    <mergeCell ref="B36:B37"/>
    <mergeCell ref="C36:C37"/>
    <mergeCell ref="D36:D37"/>
    <mergeCell ref="F36:F37"/>
    <mergeCell ref="G36:G37"/>
    <mergeCell ref="B45:D45"/>
    <mergeCell ref="I45:J45"/>
    <mergeCell ref="B34:B35"/>
    <mergeCell ref="C34:C35"/>
    <mergeCell ref="D34:D35"/>
    <mergeCell ref="F34:F35"/>
    <mergeCell ref="G34:G35"/>
    <mergeCell ref="H34:H35"/>
    <mergeCell ref="J34:J35"/>
    <mergeCell ref="K34:K35"/>
    <mergeCell ref="L34:L35"/>
    <mergeCell ref="K30:K31"/>
    <mergeCell ref="J32:J33"/>
    <mergeCell ref="K32:K33"/>
    <mergeCell ref="L30:L31"/>
    <mergeCell ref="C23:D23"/>
    <mergeCell ref="F23:G23"/>
    <mergeCell ref="I23:J23"/>
    <mergeCell ref="C24:D24"/>
    <mergeCell ref="F24:G24"/>
    <mergeCell ref="I24:J24"/>
    <mergeCell ref="C25:D25"/>
    <mergeCell ref="F25:G25"/>
    <mergeCell ref="I25:J25"/>
    <mergeCell ref="C26:D26"/>
    <mergeCell ref="F26:G26"/>
    <mergeCell ref="I26:J26"/>
    <mergeCell ref="L32:L33"/>
    <mergeCell ref="C32:C33"/>
    <mergeCell ref="D32:D33"/>
    <mergeCell ref="F32:F33"/>
    <mergeCell ref="G32:G33"/>
    <mergeCell ref="H32:H33"/>
    <mergeCell ref="A85:A87"/>
    <mergeCell ref="A89:A91"/>
    <mergeCell ref="B54:C54"/>
    <mergeCell ref="F54:G54"/>
    <mergeCell ref="B55:C55"/>
    <mergeCell ref="F55:G55"/>
    <mergeCell ref="B56:C56"/>
    <mergeCell ref="F56:G56"/>
    <mergeCell ref="I53:J53"/>
    <mergeCell ref="I60:J60"/>
    <mergeCell ref="E2:E3"/>
    <mergeCell ref="F2:F3"/>
    <mergeCell ref="G2:G3"/>
    <mergeCell ref="H2:H3"/>
    <mergeCell ref="I2:I3"/>
    <mergeCell ref="L53:M53"/>
    <mergeCell ref="B57:C57"/>
    <mergeCell ref="B52:C52"/>
    <mergeCell ref="F52:G52"/>
    <mergeCell ref="B32:B33"/>
    <mergeCell ref="B30:B31"/>
    <mergeCell ref="C30:C31"/>
    <mergeCell ref="D30:D31"/>
    <mergeCell ref="F30:F31"/>
    <mergeCell ref="B8:C8"/>
    <mergeCell ref="C21:E21"/>
    <mergeCell ref="F21:H21"/>
    <mergeCell ref="I21:K21"/>
    <mergeCell ref="C22:D22"/>
    <mergeCell ref="F22:G22"/>
    <mergeCell ref="I22:J22"/>
    <mergeCell ref="G30:G31"/>
    <mergeCell ref="H30:H31"/>
    <mergeCell ref="J30:J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85"/>
  <sheetViews>
    <sheetView tabSelected="1" workbookViewId="0">
      <pane ySplit="1" topLeftCell="A2" activePane="bottomLeft" state="frozen"/>
      <selection pane="bottomLeft" activeCell="J1" sqref="J1:O1048576"/>
    </sheetView>
  </sheetViews>
  <sheetFormatPr baseColWidth="10" defaultColWidth="16.33203125" defaultRowHeight="15" x14ac:dyDescent="0.2"/>
  <cols>
    <col min="2" max="2" width="16.33203125" style="66"/>
    <col min="5" max="5" width="16.33203125" style="67"/>
    <col min="11" max="18" width="16.33203125" style="81"/>
  </cols>
  <sheetData>
    <row r="1" spans="1:22" x14ac:dyDescent="0.2">
      <c r="A1" s="63" t="s">
        <v>85</v>
      </c>
      <c r="B1" s="64" t="s">
        <v>80</v>
      </c>
      <c r="C1" s="63" t="s">
        <v>86</v>
      </c>
      <c r="D1" s="63" t="s">
        <v>87</v>
      </c>
      <c r="E1" s="65" t="s">
        <v>88</v>
      </c>
      <c r="F1" s="63" t="s">
        <v>89</v>
      </c>
      <c r="G1" s="63" t="s">
        <v>90</v>
      </c>
      <c r="H1" s="63" t="s">
        <v>91</v>
      </c>
      <c r="I1" s="63" t="s">
        <v>14</v>
      </c>
      <c r="J1" s="63" t="s">
        <v>170</v>
      </c>
      <c r="K1" s="80" t="s">
        <v>165</v>
      </c>
      <c r="L1" s="80" t="s">
        <v>166</v>
      </c>
      <c r="M1" s="80" t="s">
        <v>167</v>
      </c>
      <c r="N1" s="80" t="s">
        <v>168</v>
      </c>
      <c r="O1" s="80" t="s">
        <v>169</v>
      </c>
      <c r="P1" s="80" t="s">
        <v>163</v>
      </c>
      <c r="Q1" s="80" t="s">
        <v>164</v>
      </c>
      <c r="R1" s="80" t="s">
        <v>176</v>
      </c>
      <c r="S1" s="63" t="s">
        <v>92</v>
      </c>
      <c r="T1" s="63" t="s">
        <v>93</v>
      </c>
      <c r="U1" s="63" t="s">
        <v>162</v>
      </c>
      <c r="V1" s="63" t="s">
        <v>94</v>
      </c>
    </row>
    <row r="2" spans="1:22" x14ac:dyDescent="0.2">
      <c r="A2" t="str">
        <f>IF(ISBLANK('Run 1'!$C$4),"",'Run 1'!$C$4)</f>
        <v>AS</v>
      </c>
      <c r="B2" s="66">
        <f>IF(ISBLANK('Run 1'!$C$3),"",'Run 1'!$C$3)</f>
        <v>45271</v>
      </c>
      <c r="C2">
        <f>IF(ISBLANK('Run 1'!$C$5),"",'Run 1'!$C$5)</f>
        <v>1</v>
      </c>
      <c r="D2" t="str">
        <f>IF(ISBLANK('Run 1'!C12),"",'Run 1'!C12)</f>
        <v>PTA1 +RT DD1</v>
      </c>
      <c r="E2" s="67">
        <f>IF(ISBLANK('Run 1'!C76),"",'Run 1'!$C$75)</f>
        <v>1.17E-6</v>
      </c>
      <c r="F2">
        <f>IF(ISBLANK('Run 1'!C76),"",'Run 1'!C76)</f>
        <v>29884</v>
      </c>
      <c r="G2" t="str">
        <f>IF(ISNUMBER(SEARCH("PT",'Run 1'!C12)),"Y", IF(ISNUMBER(SEARCH("H2O",'Run 1'!C12)),"N",""))</f>
        <v>Y</v>
      </c>
      <c r="H2" t="str">
        <f>IF(ISNUMBER(SEARCH("PTA",D2)),'Run 1'!$F$4,IF(ISNUMBER(SEARCH("PTB",D2)),'Run 1'!$G$4,IF(ISNUMBER(SEARCH("PTC",D2)),'Run 1'!$H$4,IF(ISNUMBER(SEARCH("PTD",D2)),'Run 1'!$I$4,""))))</f>
        <v>M3132714</v>
      </c>
      <c r="I2">
        <f>IF(ISNUMBER(SEARCH("PTA",D2)),'Run 1'!$F$5,IF(ISNUMBER(SEARCH("PTB",D2)),'Run 1'!$G$5,IF(ISNUMBER(SEARCH("PTC",D2)),'Run 1'!$H$5,IF(ISNUMBER(SEARCH("PTD",D2)),'Run 1'!$I$5,""))))</f>
        <v>42</v>
      </c>
      <c r="J2">
        <f>IF(ISBLANK('Run 1'!$C76),"",'Run 1'!$C$85)</f>
        <v>29461</v>
      </c>
      <c r="K2" s="81">
        <f>IF(ISBLANK('Run 1'!$C76),"",'Run 1'!$C$86)</f>
        <v>391.57</v>
      </c>
      <c r="L2" s="81">
        <f>IF(ISBLANK('Run 1'!$C76),"",'Run 1'!$C$87)</f>
        <v>1.3290999999999999</v>
      </c>
      <c r="M2" s="81">
        <f>IF(ISBLANK('Run 1'!$C76),"",'Run 1'!$C$89)</f>
        <v>29341</v>
      </c>
      <c r="N2" s="81">
        <f>IF(ISBLANK('Run 1'!$C76),"",'Run 1'!$C$90)</f>
        <v>1876.7</v>
      </c>
      <c r="O2" s="81">
        <f>IF(ISBLANK('Run 1'!$C76),"",'Run 1'!$C$91)</f>
        <v>6.3959999999999999</v>
      </c>
      <c r="P2" s="81" t="str">
        <f>IF(ISBLANK('Run 1'!$A$85),"",'Run 1'!$A$85)</f>
        <v>PTA1</v>
      </c>
      <c r="Q2" s="81" t="str">
        <f>IF(ISBLANK('Run 1'!$A$89),"",'Run 1'!$A$89)</f>
        <v>PTA2</v>
      </c>
      <c r="R2" s="81" t="str">
        <f>IF(ISBLANK('Run 1'!$B$76),"",'Run 1'!$B$76)</f>
        <v>PTA1_1</v>
      </c>
      <c r="S2">
        <f>IF(ISBLANK('Run 1'!C76),"",'Run 1'!$C$73)</f>
        <v>142</v>
      </c>
      <c r="T2" t="str">
        <f>IF(ISBLANK(S2),"", 'Run 1'!$B$73)</f>
        <v>Manual Gain:</v>
      </c>
      <c r="V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" spans="1:22" x14ac:dyDescent="0.2">
      <c r="A3" t="str">
        <f>IF(ISBLANK('Run 1'!$C$4),"",'Run 1'!$C$4)</f>
        <v>AS</v>
      </c>
      <c r="B3" s="66">
        <f>IF(ISBLANK('Run 1'!$C$3),"",'Run 1'!$C$3)</f>
        <v>45271</v>
      </c>
      <c r="C3">
        <f>IF(ISBLANK('Run 1'!$C$5),"",'Run 1'!$C$5)</f>
        <v>1</v>
      </c>
      <c r="D3" t="str">
        <f>IF(ISBLANK('Run 1'!C13),"",'Run 1'!C13)</f>
        <v>PTA1 +RT DD1</v>
      </c>
      <c r="E3" s="67">
        <f>IF(ISBLANK('Run 1'!C77),"",'Run 1'!$C$75)</f>
        <v>1.17E-6</v>
      </c>
      <c r="F3">
        <f>IF(ISBLANK('Run 1'!C77),"",'Run 1'!C77)</f>
        <v>29624</v>
      </c>
      <c r="G3" t="str">
        <f>IF(ISNUMBER(SEARCH("PT",'Run 1'!C13)),"Y", IF(ISNUMBER(SEARCH("H2O",'Run 1'!C13)),"N",""))</f>
        <v>Y</v>
      </c>
      <c r="H3" t="str">
        <f>IF(ISNUMBER(SEARCH("PTA",D3)),'Run 1'!$F$4,IF(ISNUMBER(SEARCH("PTB",D3)),'Run 1'!$G$4,IF(ISNUMBER(SEARCH("PTC",D3)),'Run 1'!$H$4,IF(ISNUMBER(SEARCH("PTD",D3)),'Run 1'!$I$4,""))))</f>
        <v>M3132714</v>
      </c>
      <c r="I3">
        <f>IF(ISNUMBER(SEARCH("PTA",D3)),'Run 1'!$F$5,IF(ISNUMBER(SEARCH("PTB",D3)),'Run 1'!$G$5,IF(ISNUMBER(SEARCH("PTC",D3)),'Run 1'!$H$5,IF(ISNUMBER(SEARCH("PTD",D3)),'Run 1'!$I$5,""))))</f>
        <v>42</v>
      </c>
      <c r="J3">
        <f>IF(ISBLANK('Run 1'!$C77),"",'Run 1'!$C$85)</f>
        <v>29461</v>
      </c>
      <c r="K3" s="81">
        <f>IF(ISBLANK('Run 1'!$C77),"",'Run 1'!$C$86)</f>
        <v>391.57</v>
      </c>
      <c r="L3" s="81">
        <f>IF(ISBLANK('Run 1'!$C77),"",'Run 1'!$C$87)</f>
        <v>1.3290999999999999</v>
      </c>
      <c r="M3" s="81">
        <f>IF(ISBLANK('Run 1'!$C77),"",'Run 1'!$C$89)</f>
        <v>29341</v>
      </c>
      <c r="N3" s="81">
        <f>IF(ISBLANK('Run 1'!$C77),"",'Run 1'!$C$90)</f>
        <v>1876.7</v>
      </c>
      <c r="O3" s="81">
        <f>IF(ISBLANK('Run 1'!$C77),"",'Run 1'!$C$91)</f>
        <v>6.3959999999999999</v>
      </c>
      <c r="P3" s="81" t="str">
        <f>IF(ISBLANK('Run 1'!$A$85),"",'Run 1'!$A$85)</f>
        <v>PTA1</v>
      </c>
      <c r="Q3" s="81" t="str">
        <f>IF(ISBLANK('Run 1'!$A$89),"",'Run 1'!$A$89)</f>
        <v>PTA2</v>
      </c>
      <c r="R3" s="81" t="str">
        <f>IF(ISBLANK('Run 1'!$B$77),"",'Run 1'!$B$77)</f>
        <v>PTA1_2</v>
      </c>
      <c r="S3">
        <f>IF(ISBLANK('Run 1'!C77),"",'Run 1'!$C$73)</f>
        <v>142</v>
      </c>
      <c r="T3" t="str">
        <f>IF(ISBLANK(S3),"", 'Run 1'!$B$73)</f>
        <v>Manual Gain:</v>
      </c>
      <c r="V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" spans="1:22" x14ac:dyDescent="0.2">
      <c r="A4" t="str">
        <f>IF(ISBLANK('Run 1'!$C$4),"",'Run 1'!$C$4)</f>
        <v>AS</v>
      </c>
      <c r="B4" s="66">
        <f>IF(ISBLANK('Run 1'!$C$3),"",'Run 1'!$C$3)</f>
        <v>45271</v>
      </c>
      <c r="C4">
        <f>IF(ISBLANK('Run 1'!$C$5),"",'Run 1'!$C$5)</f>
        <v>1</v>
      </c>
      <c r="D4" t="str">
        <f>IF(ISBLANK('Run 1'!C14),"",'Run 1'!C14)</f>
        <v>PTA1 +RT DD1</v>
      </c>
      <c r="E4" s="67">
        <f>IF(ISBLANK('Run 1'!C78),"",'Run 1'!$C$75)</f>
        <v>1.17E-6</v>
      </c>
      <c r="F4">
        <f>IF(ISBLANK('Run 1'!C78),"",'Run 1'!C78)</f>
        <v>29369</v>
      </c>
      <c r="G4" t="str">
        <f>IF(ISNUMBER(SEARCH("PT",'Run 1'!C14)),"Y", IF(ISNUMBER(SEARCH("H2O",'Run 1'!C14)),"N",""))</f>
        <v>Y</v>
      </c>
      <c r="H4" t="str">
        <f>IF(ISNUMBER(SEARCH("PTA",D4)),'Run 1'!$F$4,IF(ISNUMBER(SEARCH("PTB",D4)),'Run 1'!$G$4,IF(ISNUMBER(SEARCH("PTC",D4)),'Run 1'!$H$4,IF(ISNUMBER(SEARCH("PTD",D4)),'Run 1'!$I$4,""))))</f>
        <v>M3132714</v>
      </c>
      <c r="I4">
        <f>IF(ISNUMBER(SEARCH("PTA",D4)),'Run 1'!$F$5,IF(ISNUMBER(SEARCH("PTB",D4)),'Run 1'!$G$5,IF(ISNUMBER(SEARCH("PTC",D4)),'Run 1'!$H$5,IF(ISNUMBER(SEARCH("PTD",D4)),'Run 1'!$I$5,""))))</f>
        <v>42</v>
      </c>
      <c r="J4">
        <f>IF(ISBLANK('Run 1'!$C78),"",'Run 1'!$C$85)</f>
        <v>29461</v>
      </c>
      <c r="K4" s="81">
        <f>IF(ISBLANK('Run 1'!$C78),"",'Run 1'!$C$86)</f>
        <v>391.57</v>
      </c>
      <c r="L4" s="81">
        <f>IF(ISBLANK('Run 1'!$C78),"",'Run 1'!$C$87)</f>
        <v>1.3290999999999999</v>
      </c>
      <c r="M4" s="81">
        <f>IF(ISBLANK('Run 1'!$C78),"",'Run 1'!$C$89)</f>
        <v>29341</v>
      </c>
      <c r="N4" s="81">
        <f>IF(ISBLANK('Run 1'!$C78),"",'Run 1'!$C$90)</f>
        <v>1876.7</v>
      </c>
      <c r="O4" s="81">
        <f>IF(ISBLANK('Run 1'!$C78),"",'Run 1'!$C$91)</f>
        <v>6.3959999999999999</v>
      </c>
      <c r="P4" s="81" t="str">
        <f>IF(ISBLANK('Run 1'!$A$85),"",'Run 1'!$A$85)</f>
        <v>PTA1</v>
      </c>
      <c r="Q4" s="81" t="str">
        <f>IF(ISBLANK('Run 1'!$A$89),"",'Run 1'!$A$89)</f>
        <v>PTA2</v>
      </c>
      <c r="R4" s="81" t="str">
        <f>IF(ISBLANK('Run 1'!$B$78),"",'Run 1'!$B$78)</f>
        <v>PTA1_3</v>
      </c>
      <c r="S4">
        <f>IF(ISBLANK('Run 1'!C78),"",'Run 1'!$C$73)</f>
        <v>142</v>
      </c>
      <c r="T4" t="str">
        <f>IF(ISBLANK(S4),"", 'Run 1'!$B$73)</f>
        <v>Manual Gain:</v>
      </c>
      <c r="V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" spans="1:22" x14ac:dyDescent="0.2">
      <c r="A5" t="str">
        <f>IF(ISBLANK('Run 1'!$C$4),"",'Run 1'!$C$4)</f>
        <v>AS</v>
      </c>
      <c r="B5" s="66">
        <f>IF(ISBLANK('Run 1'!$C$3),"",'Run 1'!$C$3)</f>
        <v>45271</v>
      </c>
      <c r="C5">
        <f>IF(ISBLANK('Run 1'!$C$5),"",'Run 1'!$C$5)</f>
        <v>1</v>
      </c>
      <c r="D5" t="str">
        <f>IF(ISBLANK('Run 1'!C15),"",'Run 1'!C15)</f>
        <v>PTA1 +RT DD1</v>
      </c>
      <c r="E5" s="67">
        <f>IF(ISBLANK('Run 1'!C79),"",'Run 1'!$C$75)</f>
        <v>1.17E-6</v>
      </c>
      <c r="F5">
        <f>IF(ISBLANK('Run 1'!C79),"",'Run 1'!C79)</f>
        <v>28965</v>
      </c>
      <c r="G5" t="str">
        <f>IF(ISNUMBER(SEARCH("PT",'Run 1'!C15)),"Y", IF(ISNUMBER(SEARCH("H2O",'Run 1'!C15)),"N",""))</f>
        <v>Y</v>
      </c>
      <c r="H5" t="str">
        <f>IF(ISNUMBER(SEARCH("PTA",D5)),'Run 1'!$F$4,IF(ISNUMBER(SEARCH("PTB",D5)),'Run 1'!$G$4,IF(ISNUMBER(SEARCH("PTC",D5)),'Run 1'!$H$4,IF(ISNUMBER(SEARCH("PTD",D5)),'Run 1'!$I$4,""))))</f>
        <v>M3132714</v>
      </c>
      <c r="I5">
        <f>IF(ISNUMBER(SEARCH("PTA",D5)),'Run 1'!$F$5,IF(ISNUMBER(SEARCH("PTB",D5)),'Run 1'!$G$5,IF(ISNUMBER(SEARCH("PTC",D5)),'Run 1'!$H$5,IF(ISNUMBER(SEARCH("PTD",D5)),'Run 1'!$I$5,""))))</f>
        <v>42</v>
      </c>
      <c r="J5">
        <f>IF(ISBLANK('Run 1'!$C79),"",'Run 1'!$C$85)</f>
        <v>29461</v>
      </c>
      <c r="K5" s="81">
        <f>IF(ISBLANK('Run 1'!$C79),"",'Run 1'!$C$86)</f>
        <v>391.57</v>
      </c>
      <c r="L5" s="81">
        <f>IF(ISBLANK('Run 1'!$C79),"",'Run 1'!$C$87)</f>
        <v>1.3290999999999999</v>
      </c>
      <c r="M5" s="81">
        <f>IF(ISBLANK('Run 1'!$C79),"",'Run 1'!$C$89)</f>
        <v>29341</v>
      </c>
      <c r="N5" s="81">
        <f>IF(ISBLANK('Run 1'!$C79),"",'Run 1'!$C$90)</f>
        <v>1876.7</v>
      </c>
      <c r="O5" s="81">
        <f>IF(ISBLANK('Run 1'!$C79),"",'Run 1'!$C$91)</f>
        <v>6.3959999999999999</v>
      </c>
      <c r="P5" s="81" t="str">
        <f>IF(ISBLANK('Run 1'!$A$85),"",'Run 1'!$A$85)</f>
        <v>PTA1</v>
      </c>
      <c r="Q5" s="81" t="str">
        <f>IF(ISBLANK('Run 1'!$A$89),"",'Run 1'!$A$89)</f>
        <v>PTA2</v>
      </c>
      <c r="R5" s="81" t="str">
        <f>IF(ISBLANK('Run 1'!$B$79),"",'Run 1'!$B$79)</f>
        <v>PTA1_4</v>
      </c>
      <c r="S5">
        <f>IF(ISBLANK('Run 1'!C79),"",'Run 1'!$C$73)</f>
        <v>142</v>
      </c>
      <c r="T5" t="str">
        <f>IF(ISBLANK(S5),"", 'Run 1'!$B$73)</f>
        <v>Manual Gain:</v>
      </c>
      <c r="V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" spans="1:22" x14ac:dyDescent="0.2">
      <c r="A6" t="str">
        <f>IF(ISBLANK('Run 1'!$C$4),"",'Run 1'!$C$4)</f>
        <v>AS</v>
      </c>
      <c r="B6" s="66">
        <f>IF(ISBLANK('Run 1'!$C$3),"",'Run 1'!$C$3)</f>
        <v>45271</v>
      </c>
      <c r="C6">
        <f>IF(ISBLANK('Run 1'!$C$5),"",'Run 1'!$C$5)</f>
        <v>1</v>
      </c>
      <c r="D6" t="str">
        <f>IF(ISBLANK('Run 1'!C16),"",'Run 1'!C16)</f>
        <v>PTA2 +RT DD1</v>
      </c>
      <c r="E6" s="67">
        <f>IF(ISBLANK('Run 1'!C80),"",'Run 1'!$C$75)</f>
        <v>1.17E-6</v>
      </c>
      <c r="F6">
        <f>IF(ISBLANK('Run 1'!C80),"",'Run 1'!C80)</f>
        <v>28393</v>
      </c>
      <c r="G6" t="str">
        <f>IF(ISNUMBER(SEARCH("PT",'Run 1'!C16)),"Y", IF(ISNUMBER(SEARCH("H2O",'Run 1'!C16)),"N",""))</f>
        <v>Y</v>
      </c>
      <c r="H6" t="str">
        <f>IF(ISNUMBER(SEARCH("PTA",D6)),'Run 1'!$F$4,IF(ISNUMBER(SEARCH("PTB",D6)),'Run 1'!$G$4,IF(ISNUMBER(SEARCH("PTC",D6)),'Run 1'!$H$4,IF(ISNUMBER(SEARCH("PTD",D6)),'Run 1'!$I$4,""))))</f>
        <v>M3132714</v>
      </c>
      <c r="I6">
        <f>IF(ISNUMBER(SEARCH("PTA",D6)),'Run 1'!$F$5,IF(ISNUMBER(SEARCH("PTB",D6)),'Run 1'!$G$5,IF(ISNUMBER(SEARCH("PTC",D6)),'Run 1'!$H$5,IF(ISNUMBER(SEARCH("PTD",D6)),'Run 1'!$I$5,""))))</f>
        <v>42</v>
      </c>
      <c r="J6">
        <f>IF(ISBLANK('Run 1'!$C80),"",'Run 1'!$C$85)</f>
        <v>29461</v>
      </c>
      <c r="K6" s="81">
        <f>IF(ISBLANK('Run 1'!$C80),"",'Run 1'!$C$86)</f>
        <v>391.57</v>
      </c>
      <c r="L6" s="81">
        <f>IF(ISBLANK('Run 1'!$C80),"",'Run 1'!$C$87)</f>
        <v>1.3290999999999999</v>
      </c>
      <c r="M6" s="81">
        <f>IF(ISBLANK('Run 1'!$C80),"",'Run 1'!$C$89)</f>
        <v>29341</v>
      </c>
      <c r="N6" s="81">
        <f>IF(ISBLANK('Run 1'!$C80),"",'Run 1'!$C$90)</f>
        <v>1876.7</v>
      </c>
      <c r="O6" s="81">
        <f>IF(ISBLANK('Run 1'!$C80),"",'Run 1'!$C$91)</f>
        <v>6.3959999999999999</v>
      </c>
      <c r="P6" s="81" t="str">
        <f>IF(ISBLANK('Run 1'!$A$85),"",'Run 1'!$A$85)</f>
        <v>PTA1</v>
      </c>
      <c r="Q6" s="81" t="str">
        <f>IF(ISBLANK('Run 1'!$A$89),"",'Run 1'!$A$89)</f>
        <v>PTA2</v>
      </c>
      <c r="R6" s="81" t="str">
        <f>IF(ISBLANK('Run 1'!$B$80),"",'Run 1'!$B$80)</f>
        <v>PTA2_1</v>
      </c>
      <c r="S6">
        <f>IF(ISBLANK('Run 1'!C80),"",'Run 1'!$C$73)</f>
        <v>142</v>
      </c>
      <c r="T6" t="str">
        <f>IF(ISBLANK(S6),"", 'Run 1'!$B$73)</f>
        <v>Manual Gain:</v>
      </c>
      <c r="V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" spans="1:22" x14ac:dyDescent="0.2">
      <c r="A7" t="str">
        <f>IF(ISBLANK('Run 1'!$C$4),"",'Run 1'!$C$4)</f>
        <v>AS</v>
      </c>
      <c r="B7" s="66">
        <f>IF(ISBLANK('Run 1'!$C$3),"",'Run 1'!$C$3)</f>
        <v>45271</v>
      </c>
      <c r="C7">
        <f>IF(ISBLANK('Run 1'!$C$5),"",'Run 1'!$C$5)</f>
        <v>1</v>
      </c>
      <c r="D7" t="str">
        <f>IF(ISBLANK('Run 1'!C17),"",'Run 1'!C17)</f>
        <v>PTA2 +RT DD1</v>
      </c>
      <c r="E7" s="67">
        <f>IF(ISBLANK('Run 1'!C81),"",'Run 1'!$C$75)</f>
        <v>1.17E-6</v>
      </c>
      <c r="F7">
        <f>IF(ISBLANK('Run 1'!C81),"",'Run 1'!C81)</f>
        <v>32150</v>
      </c>
      <c r="G7" t="str">
        <f>IF(ISNUMBER(SEARCH("PT",'Run 1'!C17)),"Y", IF(ISNUMBER(SEARCH("H2O",'Run 1'!C17)),"N",""))</f>
        <v>Y</v>
      </c>
      <c r="H7" t="str">
        <f>IF(ISNUMBER(SEARCH("PTA",D7)),'Run 1'!$F$4,IF(ISNUMBER(SEARCH("PTB",D7)),'Run 1'!$G$4,IF(ISNUMBER(SEARCH("PTC",D7)),'Run 1'!$H$4,IF(ISNUMBER(SEARCH("PTD",D7)),'Run 1'!$I$4,""))))</f>
        <v>M3132714</v>
      </c>
      <c r="I7">
        <f>IF(ISNUMBER(SEARCH("PTA",D7)),'Run 1'!$F$5,IF(ISNUMBER(SEARCH("PTB",D7)),'Run 1'!$G$5,IF(ISNUMBER(SEARCH("PTC",D7)),'Run 1'!$H$5,IF(ISNUMBER(SEARCH("PTD",D7)),'Run 1'!$I$5,""))))</f>
        <v>42</v>
      </c>
      <c r="J7">
        <f>IF(ISBLANK('Run 1'!$C81),"",'Run 1'!$C$85)</f>
        <v>29461</v>
      </c>
      <c r="K7" s="81">
        <f>IF(ISBLANK('Run 1'!$C81),"",'Run 1'!$C$86)</f>
        <v>391.57</v>
      </c>
      <c r="L7" s="81">
        <f>IF(ISBLANK('Run 1'!$C81),"",'Run 1'!$C$87)</f>
        <v>1.3290999999999999</v>
      </c>
      <c r="M7" s="81">
        <f>IF(ISBLANK('Run 1'!$C81),"",'Run 1'!$C$89)</f>
        <v>29341</v>
      </c>
      <c r="N7" s="81">
        <f>IF(ISBLANK('Run 1'!$C81),"",'Run 1'!$C$90)</f>
        <v>1876.7</v>
      </c>
      <c r="O7" s="81">
        <f>IF(ISBLANK('Run 1'!$C81),"",'Run 1'!$C$91)</f>
        <v>6.3959999999999999</v>
      </c>
      <c r="P7" s="81" t="str">
        <f>IF(ISBLANK('Run 1'!$A$85),"",'Run 1'!$A$85)</f>
        <v>PTA1</v>
      </c>
      <c r="Q7" s="81" t="str">
        <f>IF(ISBLANK('Run 1'!$A$89),"",'Run 1'!$A$89)</f>
        <v>PTA2</v>
      </c>
      <c r="R7" s="81" t="str">
        <f>IF(ISBLANK('Run 1'!$B$81),"",'Run 1'!$B$81)</f>
        <v>PTA2_2</v>
      </c>
      <c r="S7">
        <f>IF(ISBLANK('Run 1'!C81),"",'Run 1'!$C$73)</f>
        <v>142</v>
      </c>
      <c r="T7" t="str">
        <f>IF(ISBLANK(S7),"", 'Run 1'!$B$73)</f>
        <v>Manual Gain:</v>
      </c>
      <c r="V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" spans="1:22" x14ac:dyDescent="0.2">
      <c r="A8" t="str">
        <f>IF(ISBLANK('Run 1'!$C$4),"",'Run 1'!$C$4)</f>
        <v>AS</v>
      </c>
      <c r="B8" s="66">
        <f>IF(ISBLANK('Run 1'!$C$3),"",'Run 1'!$C$3)</f>
        <v>45271</v>
      </c>
      <c r="C8">
        <f>IF(ISBLANK('Run 1'!$C$5),"",'Run 1'!$C$5)</f>
        <v>1</v>
      </c>
      <c r="D8" t="str">
        <f>IF(ISBLANK('Run 1'!C18),"",'Run 1'!C18)</f>
        <v>PTA2 +RT DD1</v>
      </c>
      <c r="E8" s="67">
        <f>IF(ISBLANK('Run 1'!C82),"",'Run 1'!$C$75)</f>
        <v>1.17E-6</v>
      </c>
      <c r="F8">
        <f>IF(ISBLANK('Run 1'!C82),"",'Run 1'!C82)</f>
        <v>28560</v>
      </c>
      <c r="G8" t="str">
        <f>IF(ISNUMBER(SEARCH("PT",'Run 1'!C18)),"Y", IF(ISNUMBER(SEARCH("H2O",'Run 1'!C18)),"N",""))</f>
        <v>Y</v>
      </c>
      <c r="H8" t="str">
        <f>IF(ISNUMBER(SEARCH("PTA",D8)),'Run 1'!$F$4,IF(ISNUMBER(SEARCH("PTB",D8)),'Run 1'!$G$4,IF(ISNUMBER(SEARCH("PTC",D8)),'Run 1'!$H$4,IF(ISNUMBER(SEARCH("PTD",D8)),'Run 1'!$I$4,""))))</f>
        <v>M3132714</v>
      </c>
      <c r="I8">
        <f>IF(ISNUMBER(SEARCH("PTA",D8)),'Run 1'!$F$5,IF(ISNUMBER(SEARCH("PTB",D8)),'Run 1'!$G$5,IF(ISNUMBER(SEARCH("PTC",D8)),'Run 1'!$H$5,IF(ISNUMBER(SEARCH("PTD",D8)),'Run 1'!$I$5,""))))</f>
        <v>42</v>
      </c>
      <c r="J8">
        <f>IF(ISBLANK('Run 1'!$C82),"",'Run 1'!$C$85)</f>
        <v>29461</v>
      </c>
      <c r="K8" s="81">
        <f>IF(ISBLANK('Run 1'!$C82),"",'Run 1'!$C$86)</f>
        <v>391.57</v>
      </c>
      <c r="L8" s="81">
        <f>IF(ISBLANK('Run 1'!$C82),"",'Run 1'!$C$87)</f>
        <v>1.3290999999999999</v>
      </c>
      <c r="M8" s="81">
        <f>IF(ISBLANK('Run 1'!$C82),"",'Run 1'!$C$89)</f>
        <v>29341</v>
      </c>
      <c r="N8" s="81">
        <f>IF(ISBLANK('Run 1'!$C82),"",'Run 1'!$C$90)</f>
        <v>1876.7</v>
      </c>
      <c r="O8" s="81">
        <f>IF(ISBLANK('Run 1'!$C82),"",'Run 1'!$C$91)</f>
        <v>6.3959999999999999</v>
      </c>
      <c r="P8" s="81" t="str">
        <f>IF(ISBLANK('Run 1'!$A$85),"",'Run 1'!$A$85)</f>
        <v>PTA1</v>
      </c>
      <c r="Q8" s="81" t="str">
        <f>IF(ISBLANK('Run 1'!$A$89),"",'Run 1'!$A$89)</f>
        <v>PTA2</v>
      </c>
      <c r="R8" s="81" t="str">
        <f>IF(ISBLANK('Run 1'!$B$82),"",'Run 1'!$B$82)</f>
        <v>PTA2_3</v>
      </c>
      <c r="S8">
        <f>IF(ISBLANK('Run 1'!C82),"",'Run 1'!$C$73)</f>
        <v>142</v>
      </c>
      <c r="T8" t="str">
        <f>IF(ISBLANK(S8),"", 'Run 1'!$B$73)</f>
        <v>Manual Gain:</v>
      </c>
      <c r="V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" spans="1:22" x14ac:dyDescent="0.2">
      <c r="A9" t="str">
        <f>IF(ISBLANK('Run 1'!$C$4),"",'Run 1'!$C$4)</f>
        <v>AS</v>
      </c>
      <c r="B9" s="66">
        <f>IF(ISBLANK('Run 1'!$C$3),"",'Run 1'!$C$3)</f>
        <v>45271</v>
      </c>
      <c r="C9">
        <f>IF(ISBLANK('Run 1'!$C$5),"",'Run 1'!$C$5)</f>
        <v>1</v>
      </c>
      <c r="D9" t="str">
        <f>IF(ISBLANK('Run 1'!C19),"",'Run 1'!C19)</f>
        <v>PTA2 +RT DD1</v>
      </c>
      <c r="E9" s="67">
        <f>IF(ISBLANK('Run 1'!C83),"",'Run 1'!$C$75)</f>
        <v>1.17E-6</v>
      </c>
      <c r="F9">
        <f>IF(ISBLANK('Run 1'!C83),"",'Run 1'!C83)</f>
        <v>28261</v>
      </c>
      <c r="G9" t="str">
        <f>IF(ISNUMBER(SEARCH("PT",'Run 1'!C19)),"Y", IF(ISNUMBER(SEARCH("H2O",'Run 1'!C19)),"N",""))</f>
        <v>Y</v>
      </c>
      <c r="H9" t="str">
        <f>IF(ISNUMBER(SEARCH("PTA",D9)),'Run 1'!$F$4,IF(ISNUMBER(SEARCH("PTB",D9)),'Run 1'!$G$4,IF(ISNUMBER(SEARCH("PTC",D9)),'Run 1'!$H$4,IF(ISNUMBER(SEARCH("PTD",D9)),'Run 1'!$I$4,""))))</f>
        <v>M3132714</v>
      </c>
      <c r="I9">
        <f>IF(ISNUMBER(SEARCH("PTA",D9)),'Run 1'!$F$5,IF(ISNUMBER(SEARCH("PTB",D9)),'Run 1'!$G$5,IF(ISNUMBER(SEARCH("PTC",D9)),'Run 1'!$H$5,IF(ISNUMBER(SEARCH("PTD",D9)),'Run 1'!$I$5,""))))</f>
        <v>42</v>
      </c>
      <c r="J9">
        <f>IF(ISBLANK('Run 1'!$C83),"",'Run 1'!$C$85)</f>
        <v>29461</v>
      </c>
      <c r="K9" s="81">
        <f>IF(ISBLANK('Run 1'!$C83),"",'Run 1'!$C$86)</f>
        <v>391.57</v>
      </c>
      <c r="L9" s="81">
        <f>IF(ISBLANK('Run 1'!$C83),"",'Run 1'!$C$87)</f>
        <v>1.3290999999999999</v>
      </c>
      <c r="M9" s="81">
        <f>IF(ISBLANK('Run 1'!$C83),"",'Run 1'!$C$89)</f>
        <v>29341</v>
      </c>
      <c r="N9" s="81">
        <f>IF(ISBLANK('Run 1'!$C83),"",'Run 1'!$C$90)</f>
        <v>1876.7</v>
      </c>
      <c r="O9" s="81">
        <f>IF(ISBLANK('Run 1'!$C83),"",'Run 1'!$C$91)</f>
        <v>6.3959999999999999</v>
      </c>
      <c r="P9" s="81" t="str">
        <f>IF(ISBLANK('Run 1'!$A$85),"",'Run 1'!$A$85)</f>
        <v>PTA1</v>
      </c>
      <c r="Q9" s="81" t="str">
        <f>IF(ISBLANK('Run 1'!$A$89),"",'Run 1'!$A$89)</f>
        <v>PTA2</v>
      </c>
      <c r="R9" s="81" t="str">
        <f>IF(ISBLANK('Run 1'!$B$83),"",'Run 1'!$B$83)</f>
        <v>PTA2_4</v>
      </c>
      <c r="S9">
        <f>IF(ISBLANK('Run 1'!C83),"",'Run 1'!$C$73)</f>
        <v>142</v>
      </c>
      <c r="T9" t="str">
        <f>IF(ISBLANK(S9),"", 'Run 1'!$B$73)</f>
        <v>Manual Gain:</v>
      </c>
      <c r="V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0" spans="1:22" x14ac:dyDescent="0.2">
      <c r="A10" t="str">
        <f>IF(ISBLANK('Run 1'!$C$4),"",'Run 1'!$C$4)</f>
        <v>AS</v>
      </c>
      <c r="B10" s="66">
        <f>IF(ISBLANK('Run 1'!$C$3),"",'Run 1'!$C$3)</f>
        <v>45271</v>
      </c>
      <c r="C10">
        <f>IF(ISBLANK('Run 1'!$C$5),"",'Run 1'!$C$5)</f>
        <v>1</v>
      </c>
      <c r="D10" t="str">
        <f>IF(ISBLANK('Run 1'!D12),"",'Run 1'!D12)</f>
        <v>PTA1 +RT DD2</v>
      </c>
      <c r="E10" s="67">
        <f>IF(ISBLANK('Run 1'!D76),"",'Run 1'!$D$75)</f>
        <v>3.9099999999999999E-7</v>
      </c>
      <c r="F10">
        <f>IF(ISBLANK('Run 1'!D76),"",'Run 1'!D76)</f>
        <v>31795</v>
      </c>
      <c r="G10" t="str">
        <f>IF(ISNUMBER(SEARCH("PT",'Run 1'!D12)),"Y", IF(ISNUMBER(SEARCH("H2O",'Run 1'!D12)),"N",""))</f>
        <v>Y</v>
      </c>
      <c r="H10" t="str">
        <f>IF(ISNUMBER(SEARCH("PTA",D10)),'Run 1'!$F$4,IF(ISNUMBER(SEARCH("PTB",D10)),'Run 1'!$G$4,IF(ISNUMBER(SEARCH("PTC",D10)),'Run 1'!$H$4,IF(ISNUMBER(SEARCH("PTD",D10)),'Run 1'!$I$4,""))))</f>
        <v>M3132714</v>
      </c>
      <c r="I10">
        <f>IF(ISNUMBER(SEARCH("PTA",D10)),'Run 1'!$F$5,IF(ISNUMBER(SEARCH("PTB",D10)),'Run 1'!$G$5,IF(ISNUMBER(SEARCH("PTC",D10)),'Run 1'!$H$5,IF(ISNUMBER(SEARCH("PTD",D10)),'Run 1'!$I$5,""))))</f>
        <v>42</v>
      </c>
      <c r="J10">
        <f>IF(ISBLANK('Run 1'!$D76),"",'Run 1'!$D$85)</f>
        <v>30989</v>
      </c>
      <c r="K10" s="81">
        <f>IF(ISBLANK('Run 1'!$D76),"",'Run 1'!$D$86)</f>
        <v>707.68</v>
      </c>
      <c r="L10" s="81">
        <f>IF(ISBLANK('Run 1'!$D76),"",'Run 1'!$D$87)</f>
        <v>2.2835999999999999</v>
      </c>
      <c r="M10" s="81">
        <f>IF(ISBLANK('Run 1'!$D76),"",'Run 1'!$D$89)</f>
        <v>28408</v>
      </c>
      <c r="N10" s="81">
        <f>IF(ISBLANK('Run 1'!$D76),"",'Run 1'!$D$90)</f>
        <v>865.65</v>
      </c>
      <c r="O10" s="81">
        <f>IF(ISBLANK('Run 1'!$D76),"",'Run 1'!$D$91)</f>
        <v>3.0472999999999999</v>
      </c>
      <c r="P10" s="81" t="str">
        <f>IF(ISBLANK('Run 1'!$A$85),"",'Run 1'!$A$85)</f>
        <v>PTA1</v>
      </c>
      <c r="Q10" s="81" t="str">
        <f>IF(ISBLANK('Run 1'!$A$89),"",'Run 1'!$A$89)</f>
        <v>PTA2</v>
      </c>
      <c r="R10" s="81" t="str">
        <f>IF(ISBLANK('Run 1'!$B$76),"",'Run 1'!$B$76)</f>
        <v>PTA1_1</v>
      </c>
      <c r="S10">
        <f>IF(ISBLANK('Run 1'!D76),"",'Run 1'!$C$73)</f>
        <v>142</v>
      </c>
      <c r="T10" t="str">
        <f>IF(ISBLANK(S10),"", 'Run 1'!$B$73)</f>
        <v>Manual Gain:</v>
      </c>
      <c r="V1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1" spans="1:22" x14ac:dyDescent="0.2">
      <c r="A11" t="str">
        <f>IF(ISBLANK('Run 1'!$C$4),"",'Run 1'!$C$4)</f>
        <v>AS</v>
      </c>
      <c r="B11" s="66">
        <f>IF(ISBLANK('Run 1'!$C$3),"",'Run 1'!$C$3)</f>
        <v>45271</v>
      </c>
      <c r="C11">
        <f>IF(ISBLANK('Run 1'!$C$5),"",'Run 1'!$C$5)</f>
        <v>1</v>
      </c>
      <c r="D11" t="str">
        <f>IF(ISBLANK('Run 1'!D13),"",'Run 1'!D13)</f>
        <v>PTA1 +RT DD2</v>
      </c>
      <c r="E11" s="67">
        <f>IF(ISBLANK('Run 1'!D77),"",'Run 1'!$D$75)</f>
        <v>3.9099999999999999E-7</v>
      </c>
      <c r="F11">
        <f>IF(ISBLANK('Run 1'!D77),"",'Run 1'!D77)</f>
        <v>31347</v>
      </c>
      <c r="G11" t="str">
        <f>IF(ISNUMBER(SEARCH("PT",'Run 1'!D13)),"Y", IF(ISNUMBER(SEARCH("H2O",'Run 1'!D13)),"N",""))</f>
        <v>Y</v>
      </c>
      <c r="H11" t="str">
        <f>IF(ISNUMBER(SEARCH("PTA",D11)),'Run 1'!$F$4,IF(ISNUMBER(SEARCH("PTB",D11)),'Run 1'!$G$4,IF(ISNUMBER(SEARCH("PTC",D11)),'Run 1'!$H$4,IF(ISNUMBER(SEARCH("PTD",D11)),'Run 1'!$I$4,""))))</f>
        <v>M3132714</v>
      </c>
      <c r="I11">
        <f>IF(ISNUMBER(SEARCH("PTA",D11)),'Run 1'!$F$5,IF(ISNUMBER(SEARCH("PTB",D11)),'Run 1'!$G$5,IF(ISNUMBER(SEARCH("PTC",D11)),'Run 1'!$H$5,IF(ISNUMBER(SEARCH("PTD",D11)),'Run 1'!$I$5,""))))</f>
        <v>42</v>
      </c>
      <c r="J11">
        <f>IF(ISBLANK('Run 1'!$D77),"",'Run 1'!$D$85)</f>
        <v>30989</v>
      </c>
      <c r="K11" s="81">
        <f>IF(ISBLANK('Run 1'!$D77),"",'Run 1'!$D$86)</f>
        <v>707.68</v>
      </c>
      <c r="L11" s="81">
        <f>IF(ISBLANK('Run 1'!$D77),"",'Run 1'!$D$87)</f>
        <v>2.2835999999999999</v>
      </c>
      <c r="M11" s="81">
        <f>IF(ISBLANK('Run 1'!$D77),"",'Run 1'!$D$89)</f>
        <v>28408</v>
      </c>
      <c r="N11" s="81">
        <f>IF(ISBLANK('Run 1'!$D77),"",'Run 1'!$D$90)</f>
        <v>865.65</v>
      </c>
      <c r="O11" s="81">
        <f>IF(ISBLANK('Run 1'!$D77),"",'Run 1'!$D$91)</f>
        <v>3.0472999999999999</v>
      </c>
      <c r="P11" s="81" t="str">
        <f>IF(ISBLANK('Run 1'!$A$85),"",'Run 1'!$A$85)</f>
        <v>PTA1</v>
      </c>
      <c r="Q11" s="81" t="str">
        <f>IF(ISBLANK('Run 1'!$A$89),"",'Run 1'!$A$89)</f>
        <v>PTA2</v>
      </c>
      <c r="R11" s="81" t="str">
        <f>IF(ISBLANK('Run 1'!$B$77),"",'Run 1'!$B$77)</f>
        <v>PTA1_2</v>
      </c>
      <c r="S11">
        <f>IF(ISBLANK('Run 1'!D77),"",'Run 1'!$C$73)</f>
        <v>142</v>
      </c>
      <c r="T11" t="str">
        <f>IF(ISBLANK(S11),"", 'Run 1'!$B$73)</f>
        <v>Manual Gain:</v>
      </c>
      <c r="V1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2" spans="1:22" x14ac:dyDescent="0.2">
      <c r="A12" t="str">
        <f>IF(ISBLANK('Run 1'!$C$4),"",'Run 1'!$C$4)</f>
        <v>AS</v>
      </c>
      <c r="B12" s="66">
        <f>IF(ISBLANK('Run 1'!$C$3),"",'Run 1'!$C$3)</f>
        <v>45271</v>
      </c>
      <c r="C12">
        <f>IF(ISBLANK('Run 1'!$C$5),"",'Run 1'!$C$5)</f>
        <v>1</v>
      </c>
      <c r="D12" t="str">
        <f>IF(ISBLANK('Run 1'!D14),"",'Run 1'!D14)</f>
        <v>PTA1 +RT DD2</v>
      </c>
      <c r="E12" s="67">
        <f>IF(ISBLANK('Run 1'!D78),"",'Run 1'!$D$75)</f>
        <v>3.9099999999999999E-7</v>
      </c>
      <c r="F12">
        <f>IF(ISBLANK('Run 1'!D78),"",'Run 1'!D78)</f>
        <v>30563</v>
      </c>
      <c r="G12" t="str">
        <f>IF(ISNUMBER(SEARCH("PT",'Run 1'!D14)),"Y", IF(ISNUMBER(SEARCH("H2O",'Run 1'!D14)),"N",""))</f>
        <v>Y</v>
      </c>
      <c r="H12" t="str">
        <f>IF(ISNUMBER(SEARCH("PTA",D12)),'Run 1'!$F$4,IF(ISNUMBER(SEARCH("PTB",D12)),'Run 1'!$G$4,IF(ISNUMBER(SEARCH("PTC",D12)),'Run 1'!$H$4,IF(ISNUMBER(SEARCH("PTD",D12)),'Run 1'!$I$4,""))))</f>
        <v>M3132714</v>
      </c>
      <c r="I12">
        <f>IF(ISNUMBER(SEARCH("PTA",D12)),'Run 1'!$F$5,IF(ISNUMBER(SEARCH("PTB",D12)),'Run 1'!$G$5,IF(ISNUMBER(SEARCH("PTC",D12)),'Run 1'!$H$5,IF(ISNUMBER(SEARCH("PTD",D12)),'Run 1'!$I$5,""))))</f>
        <v>42</v>
      </c>
      <c r="J12">
        <f>IF(ISBLANK('Run 1'!$D78),"",'Run 1'!$D$85)</f>
        <v>30989</v>
      </c>
      <c r="K12" s="81">
        <f>IF(ISBLANK('Run 1'!$D78),"",'Run 1'!$D$86)</f>
        <v>707.68</v>
      </c>
      <c r="L12" s="81">
        <f>IF(ISBLANK('Run 1'!$D78),"",'Run 1'!$D$87)</f>
        <v>2.2835999999999999</v>
      </c>
      <c r="M12" s="81">
        <f>IF(ISBLANK('Run 1'!$D78),"",'Run 1'!$D$89)</f>
        <v>28408</v>
      </c>
      <c r="N12" s="81">
        <f>IF(ISBLANK('Run 1'!$D78),"",'Run 1'!$D$90)</f>
        <v>865.65</v>
      </c>
      <c r="O12" s="81">
        <f>IF(ISBLANK('Run 1'!$D78),"",'Run 1'!$D$91)</f>
        <v>3.0472999999999999</v>
      </c>
      <c r="P12" s="81" t="str">
        <f>IF(ISBLANK('Run 1'!$A$85),"",'Run 1'!$A$85)</f>
        <v>PTA1</v>
      </c>
      <c r="Q12" s="81" t="str">
        <f>IF(ISBLANK('Run 1'!$A$89),"",'Run 1'!$A$89)</f>
        <v>PTA2</v>
      </c>
      <c r="R12" s="81" t="str">
        <f>IF(ISBLANK('Run 1'!$B$78),"",'Run 1'!$B$78)</f>
        <v>PTA1_3</v>
      </c>
      <c r="S12">
        <f>IF(ISBLANK('Run 1'!D78),"",'Run 1'!$C$73)</f>
        <v>142</v>
      </c>
      <c r="T12" t="str">
        <f>IF(ISBLANK(S12),"", 'Run 1'!$B$73)</f>
        <v>Manual Gain:</v>
      </c>
      <c r="V1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3" spans="1:22" x14ac:dyDescent="0.2">
      <c r="A13" t="str">
        <f>IF(ISBLANK('Run 1'!$C$4),"",'Run 1'!$C$4)</f>
        <v>AS</v>
      </c>
      <c r="B13" s="66">
        <f>IF(ISBLANK('Run 1'!$C$3),"",'Run 1'!$C$3)</f>
        <v>45271</v>
      </c>
      <c r="C13">
        <f>IF(ISBLANK('Run 1'!$C$5),"",'Run 1'!$C$5)</f>
        <v>1</v>
      </c>
      <c r="D13" t="str">
        <f>IF(ISBLANK('Run 1'!D15),"",'Run 1'!D15)</f>
        <v>PTA1 +RT DD2</v>
      </c>
      <c r="E13" s="67">
        <f>IF(ISBLANK('Run 1'!D79),"",'Run 1'!$D$75)</f>
        <v>3.9099999999999999E-7</v>
      </c>
      <c r="F13">
        <f>IF(ISBLANK('Run 1'!D79),"",'Run 1'!D79)</f>
        <v>30252</v>
      </c>
      <c r="G13" t="str">
        <f>IF(ISNUMBER(SEARCH("PT",'Run 1'!D15)),"Y", IF(ISNUMBER(SEARCH("H2O",'Run 1'!D15)),"N",""))</f>
        <v>Y</v>
      </c>
      <c r="H13" t="str">
        <f>IF(ISNUMBER(SEARCH("PTA",D13)),'Run 1'!$F$4,IF(ISNUMBER(SEARCH("PTB",D13)),'Run 1'!$G$4,IF(ISNUMBER(SEARCH("PTC",D13)),'Run 1'!$H$4,IF(ISNUMBER(SEARCH("PTD",D13)),'Run 1'!$I$4,""))))</f>
        <v>M3132714</v>
      </c>
      <c r="I13">
        <f>IF(ISNUMBER(SEARCH("PTA",D13)),'Run 1'!$F$5,IF(ISNUMBER(SEARCH("PTB",D13)),'Run 1'!$G$5,IF(ISNUMBER(SEARCH("PTC",D13)),'Run 1'!$H$5,IF(ISNUMBER(SEARCH("PTD",D13)),'Run 1'!$I$5,""))))</f>
        <v>42</v>
      </c>
      <c r="J13">
        <f>IF(ISBLANK('Run 1'!$D79),"",'Run 1'!$D$85)</f>
        <v>30989</v>
      </c>
      <c r="K13" s="81">
        <f>IF(ISBLANK('Run 1'!$D79),"",'Run 1'!$D$86)</f>
        <v>707.68</v>
      </c>
      <c r="L13" s="81">
        <f>IF(ISBLANK('Run 1'!$D79),"",'Run 1'!$D$87)</f>
        <v>2.2835999999999999</v>
      </c>
      <c r="M13" s="81">
        <f>IF(ISBLANK('Run 1'!$D79),"",'Run 1'!$D$89)</f>
        <v>28408</v>
      </c>
      <c r="N13" s="81">
        <f>IF(ISBLANK('Run 1'!$D79),"",'Run 1'!$D$90)</f>
        <v>865.65</v>
      </c>
      <c r="O13" s="81">
        <f>IF(ISBLANK('Run 1'!$D79),"",'Run 1'!$D$91)</f>
        <v>3.0472999999999999</v>
      </c>
      <c r="P13" s="81" t="str">
        <f>IF(ISBLANK('Run 1'!$A$85),"",'Run 1'!$A$85)</f>
        <v>PTA1</v>
      </c>
      <c r="Q13" s="81" t="str">
        <f>IF(ISBLANK('Run 1'!$A$89),"",'Run 1'!$A$89)</f>
        <v>PTA2</v>
      </c>
      <c r="R13" s="81" t="str">
        <f>IF(ISBLANK('Run 1'!$B$79),"",'Run 1'!$B$79)</f>
        <v>PTA1_4</v>
      </c>
      <c r="S13">
        <f>IF(ISBLANK('Run 1'!D79),"",'Run 1'!$C$73)</f>
        <v>142</v>
      </c>
      <c r="T13" t="str">
        <f>IF(ISBLANK(S13),"", 'Run 1'!$B$73)</f>
        <v>Manual Gain:</v>
      </c>
      <c r="V1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4" spans="1:22" x14ac:dyDescent="0.2">
      <c r="A14" t="str">
        <f>IF(ISBLANK('Run 1'!$C$4),"",'Run 1'!$C$4)</f>
        <v>AS</v>
      </c>
      <c r="B14" s="66">
        <f>IF(ISBLANK('Run 1'!$C$3),"",'Run 1'!$C$3)</f>
        <v>45271</v>
      </c>
      <c r="C14">
        <f>IF(ISBLANK('Run 1'!$C$5),"",'Run 1'!$C$5)</f>
        <v>1</v>
      </c>
      <c r="D14" t="str">
        <f>IF(ISBLANK('Run 1'!D16),"",'Run 1'!D16)</f>
        <v>PTA2 +RT DD2</v>
      </c>
      <c r="E14" s="67">
        <f>IF(ISBLANK('Run 1'!D80),"",'Run 1'!$D$75)</f>
        <v>3.9099999999999999E-7</v>
      </c>
      <c r="F14">
        <f>IF(ISBLANK('Run 1'!D80),"",'Run 1'!D80)</f>
        <v>28254</v>
      </c>
      <c r="G14" t="str">
        <f>IF(ISNUMBER(SEARCH("PT",'Run 1'!D16)),"Y", IF(ISNUMBER(SEARCH("H2O",'Run 1'!D16)),"N",""))</f>
        <v>Y</v>
      </c>
      <c r="H14" t="str">
        <f>IF(ISNUMBER(SEARCH("PTA",D14)),'Run 1'!$F$4,IF(ISNUMBER(SEARCH("PTB",D14)),'Run 1'!$G$4,IF(ISNUMBER(SEARCH("PTC",D14)),'Run 1'!$H$4,IF(ISNUMBER(SEARCH("PTD",D14)),'Run 1'!$I$4,""))))</f>
        <v>M3132714</v>
      </c>
      <c r="I14">
        <f>IF(ISNUMBER(SEARCH("PTA",D14)),'Run 1'!$F$5,IF(ISNUMBER(SEARCH("PTB",D14)),'Run 1'!$G$5,IF(ISNUMBER(SEARCH("PTC",D14)),'Run 1'!$H$5,IF(ISNUMBER(SEARCH("PTD",D14)),'Run 1'!$I$5,""))))</f>
        <v>42</v>
      </c>
      <c r="J14">
        <f>IF(ISBLANK('Run 1'!$D80),"",'Run 1'!$D$85)</f>
        <v>30989</v>
      </c>
      <c r="K14" s="81">
        <f>IF(ISBLANK('Run 1'!$D80),"",'Run 1'!$D$86)</f>
        <v>707.68</v>
      </c>
      <c r="L14" s="81">
        <f>IF(ISBLANK('Run 1'!$D80),"",'Run 1'!$D$87)</f>
        <v>2.2835999999999999</v>
      </c>
      <c r="M14" s="81">
        <f>IF(ISBLANK('Run 1'!$D80),"",'Run 1'!$D$89)</f>
        <v>28408</v>
      </c>
      <c r="N14" s="81">
        <f>IF(ISBLANK('Run 1'!$D80),"",'Run 1'!$D$90)</f>
        <v>865.65</v>
      </c>
      <c r="O14" s="81">
        <f>IF(ISBLANK('Run 1'!$D80),"",'Run 1'!$D$91)</f>
        <v>3.0472999999999999</v>
      </c>
      <c r="P14" s="81" t="str">
        <f>IF(ISBLANK('Run 1'!$A$85),"",'Run 1'!$A$85)</f>
        <v>PTA1</v>
      </c>
      <c r="Q14" s="81" t="str">
        <f>IF(ISBLANK('Run 1'!$A$89),"",'Run 1'!$A$89)</f>
        <v>PTA2</v>
      </c>
      <c r="R14" s="81" t="str">
        <f>IF(ISBLANK('Run 1'!$B$80),"",'Run 1'!$B$80)</f>
        <v>PTA2_1</v>
      </c>
      <c r="S14">
        <f>IF(ISBLANK('Run 1'!D80),"",'Run 1'!$C$73)</f>
        <v>142</v>
      </c>
      <c r="T14" t="str">
        <f>IF(ISBLANK(S14),"", 'Run 1'!$B$73)</f>
        <v>Manual Gain:</v>
      </c>
      <c r="V1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5" spans="1:22" x14ac:dyDescent="0.2">
      <c r="A15" t="str">
        <f>IF(ISBLANK('Run 1'!$C$4),"",'Run 1'!$C$4)</f>
        <v>AS</v>
      </c>
      <c r="B15" s="66">
        <f>IF(ISBLANK('Run 1'!$C$3),"",'Run 1'!$C$3)</f>
        <v>45271</v>
      </c>
      <c r="C15">
        <f>IF(ISBLANK('Run 1'!$C$5),"",'Run 1'!$C$5)</f>
        <v>1</v>
      </c>
      <c r="D15" t="str">
        <f>IF(ISBLANK('Run 1'!D17),"",'Run 1'!D17)</f>
        <v>PTA2 +RT DD2</v>
      </c>
      <c r="E15" s="67">
        <f>IF(ISBLANK('Run 1'!D81),"",'Run 1'!$D$75)</f>
        <v>3.9099999999999999E-7</v>
      </c>
      <c r="F15">
        <f>IF(ISBLANK('Run 1'!D81),"",'Run 1'!D81)</f>
        <v>28042</v>
      </c>
      <c r="G15" t="str">
        <f>IF(ISNUMBER(SEARCH("PT",'Run 1'!D17)),"Y", IF(ISNUMBER(SEARCH("H2O",'Run 1'!D17)),"N",""))</f>
        <v>Y</v>
      </c>
      <c r="H15" t="str">
        <f>IF(ISNUMBER(SEARCH("PTA",D15)),'Run 1'!$F$4,IF(ISNUMBER(SEARCH("PTB",D15)),'Run 1'!$G$4,IF(ISNUMBER(SEARCH("PTC",D15)),'Run 1'!$H$4,IF(ISNUMBER(SEARCH("PTD",D15)),'Run 1'!$I$4,""))))</f>
        <v>M3132714</v>
      </c>
      <c r="I15">
        <f>IF(ISNUMBER(SEARCH("PTA",D15)),'Run 1'!$F$5,IF(ISNUMBER(SEARCH("PTB",D15)),'Run 1'!$G$5,IF(ISNUMBER(SEARCH("PTC",D15)),'Run 1'!$H$5,IF(ISNUMBER(SEARCH("PTD",D15)),'Run 1'!$I$5,""))))</f>
        <v>42</v>
      </c>
      <c r="J15">
        <f>IF(ISBLANK('Run 1'!$D81),"",'Run 1'!$D$85)</f>
        <v>30989</v>
      </c>
      <c r="K15" s="81">
        <f>IF(ISBLANK('Run 1'!$D81),"",'Run 1'!$D$86)</f>
        <v>707.68</v>
      </c>
      <c r="L15" s="81">
        <f>IF(ISBLANK('Run 1'!$D81),"",'Run 1'!$D$87)</f>
        <v>2.2835999999999999</v>
      </c>
      <c r="M15" s="81">
        <f>IF(ISBLANK('Run 1'!$D81),"",'Run 1'!$D$89)</f>
        <v>28408</v>
      </c>
      <c r="N15" s="81">
        <f>IF(ISBLANK('Run 1'!$D81),"",'Run 1'!$D$90)</f>
        <v>865.65</v>
      </c>
      <c r="O15" s="81">
        <f>IF(ISBLANK('Run 1'!$D81),"",'Run 1'!$D$91)</f>
        <v>3.0472999999999999</v>
      </c>
      <c r="P15" s="81" t="str">
        <f>IF(ISBLANK('Run 1'!$A$85),"",'Run 1'!$A$85)</f>
        <v>PTA1</v>
      </c>
      <c r="Q15" s="81" t="str">
        <f>IF(ISBLANK('Run 1'!$A$89),"",'Run 1'!$A$89)</f>
        <v>PTA2</v>
      </c>
      <c r="R15" s="81" t="str">
        <f>IF(ISBLANK('Run 1'!$B$81),"",'Run 1'!$B$81)</f>
        <v>PTA2_2</v>
      </c>
      <c r="S15">
        <f>IF(ISBLANK('Run 1'!D81),"",'Run 1'!$C$73)</f>
        <v>142</v>
      </c>
      <c r="T15" t="str">
        <f>IF(ISBLANK(S15),"", 'Run 1'!$B$73)</f>
        <v>Manual Gain:</v>
      </c>
      <c r="V1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6" spans="1:22" x14ac:dyDescent="0.2">
      <c r="A16" t="str">
        <f>IF(ISBLANK('Run 1'!$C$4),"",'Run 1'!$C$4)</f>
        <v>AS</v>
      </c>
      <c r="B16" s="66">
        <f>IF(ISBLANK('Run 1'!$C$3),"",'Run 1'!$C$3)</f>
        <v>45271</v>
      </c>
      <c r="C16">
        <f>IF(ISBLANK('Run 1'!$C$5),"",'Run 1'!$C$5)</f>
        <v>1</v>
      </c>
      <c r="D16" t="str">
        <f>IF(ISBLANK('Run 1'!D18),"",'Run 1'!D18)</f>
        <v>PTA2 +RT DD2</v>
      </c>
      <c r="E16" s="67">
        <f>IF(ISBLANK('Run 1'!D82),"",'Run 1'!$D$75)</f>
        <v>3.9099999999999999E-7</v>
      </c>
      <c r="F16">
        <f>IF(ISBLANK('Run 1'!D82),"",'Run 1'!D82)</f>
        <v>27678</v>
      </c>
      <c r="G16" t="str">
        <f>IF(ISNUMBER(SEARCH("PT",'Run 1'!D18)),"Y", IF(ISNUMBER(SEARCH("H2O",'Run 1'!D18)),"N",""))</f>
        <v>Y</v>
      </c>
      <c r="H16" t="str">
        <f>IF(ISNUMBER(SEARCH("PTA",D16)),'Run 1'!$F$4,IF(ISNUMBER(SEARCH("PTB",D16)),'Run 1'!$G$4,IF(ISNUMBER(SEARCH("PTC",D16)),'Run 1'!$H$4,IF(ISNUMBER(SEARCH("PTD",D16)),'Run 1'!$I$4,""))))</f>
        <v>M3132714</v>
      </c>
      <c r="I16">
        <f>IF(ISNUMBER(SEARCH("PTA",D16)),'Run 1'!$F$5,IF(ISNUMBER(SEARCH("PTB",D16)),'Run 1'!$G$5,IF(ISNUMBER(SEARCH("PTC",D16)),'Run 1'!$H$5,IF(ISNUMBER(SEARCH("PTD",D16)),'Run 1'!$I$5,""))))</f>
        <v>42</v>
      </c>
      <c r="J16">
        <f>IF(ISBLANK('Run 1'!$D82),"",'Run 1'!$D$85)</f>
        <v>30989</v>
      </c>
      <c r="K16" s="81">
        <f>IF(ISBLANK('Run 1'!$D82),"",'Run 1'!$D$86)</f>
        <v>707.68</v>
      </c>
      <c r="L16" s="81">
        <f>IF(ISBLANK('Run 1'!$D82),"",'Run 1'!$D$87)</f>
        <v>2.2835999999999999</v>
      </c>
      <c r="M16" s="81">
        <f>IF(ISBLANK('Run 1'!$D82),"",'Run 1'!$D$89)</f>
        <v>28408</v>
      </c>
      <c r="N16" s="81">
        <f>IF(ISBLANK('Run 1'!$D82),"",'Run 1'!$D$90)</f>
        <v>865.65</v>
      </c>
      <c r="O16" s="81">
        <f>IF(ISBLANK('Run 1'!$D82),"",'Run 1'!$D$91)</f>
        <v>3.0472999999999999</v>
      </c>
      <c r="P16" s="81" t="str">
        <f>IF(ISBLANK('Run 1'!$A$85),"",'Run 1'!$A$85)</f>
        <v>PTA1</v>
      </c>
      <c r="Q16" s="81" t="str">
        <f>IF(ISBLANK('Run 1'!$A$89),"",'Run 1'!$A$89)</f>
        <v>PTA2</v>
      </c>
      <c r="R16" s="81" t="str">
        <f>IF(ISBLANK('Run 1'!$B$82),"",'Run 1'!$B$82)</f>
        <v>PTA2_3</v>
      </c>
      <c r="S16">
        <f>IF(ISBLANK('Run 1'!D82),"",'Run 1'!$C$73)</f>
        <v>142</v>
      </c>
      <c r="T16" t="str">
        <f>IF(ISBLANK(S16),"", 'Run 1'!$B$73)</f>
        <v>Manual Gain:</v>
      </c>
      <c r="V1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7" spans="1:22" x14ac:dyDescent="0.2">
      <c r="A17" t="str">
        <f>IF(ISBLANK('Run 1'!$C$4),"",'Run 1'!$C$4)</f>
        <v>AS</v>
      </c>
      <c r="B17" s="66">
        <f>IF(ISBLANK('Run 1'!$C$3),"",'Run 1'!$C$3)</f>
        <v>45271</v>
      </c>
      <c r="C17">
        <f>IF(ISBLANK('Run 1'!$C$5),"",'Run 1'!$C$5)</f>
        <v>1</v>
      </c>
      <c r="D17" t="str">
        <f>IF(ISBLANK('Run 1'!D19),"",'Run 1'!D19)</f>
        <v>PTA2 +RT DD2</v>
      </c>
      <c r="E17" s="67">
        <f>IF(ISBLANK('Run 1'!D83),"",'Run 1'!$D$75)</f>
        <v>3.9099999999999999E-7</v>
      </c>
      <c r="F17">
        <f>IF(ISBLANK('Run 1'!D83),"",'Run 1'!D83)</f>
        <v>29656</v>
      </c>
      <c r="G17" t="str">
        <f>IF(ISNUMBER(SEARCH("PT",'Run 1'!D19)),"Y", IF(ISNUMBER(SEARCH("H2O",'Run 1'!D19)),"N",""))</f>
        <v>Y</v>
      </c>
      <c r="H17" t="str">
        <f>IF(ISNUMBER(SEARCH("PTA",D17)),'Run 1'!$F$4,IF(ISNUMBER(SEARCH("PTB",D17)),'Run 1'!$G$4,IF(ISNUMBER(SEARCH("PTC",D17)),'Run 1'!$H$4,IF(ISNUMBER(SEARCH("PTD",D17)),'Run 1'!$I$4,""))))</f>
        <v>M3132714</v>
      </c>
      <c r="I17">
        <f>IF(ISNUMBER(SEARCH("PTA",D17)),'Run 1'!$F$5,IF(ISNUMBER(SEARCH("PTB",D17)),'Run 1'!$G$5,IF(ISNUMBER(SEARCH("PTC",D17)),'Run 1'!$H$5,IF(ISNUMBER(SEARCH("PTD",D17)),'Run 1'!$I$5,""))))</f>
        <v>42</v>
      </c>
      <c r="J17">
        <f>IF(ISBLANK('Run 1'!$D83),"",'Run 1'!$D$85)</f>
        <v>30989</v>
      </c>
      <c r="K17" s="81">
        <f>IF(ISBLANK('Run 1'!$D83),"",'Run 1'!$D$86)</f>
        <v>707.68</v>
      </c>
      <c r="L17" s="81">
        <f>IF(ISBLANK('Run 1'!$D83),"",'Run 1'!$D$87)</f>
        <v>2.2835999999999999</v>
      </c>
      <c r="M17" s="81">
        <f>IF(ISBLANK('Run 1'!$D83),"",'Run 1'!$D$89)</f>
        <v>28408</v>
      </c>
      <c r="N17" s="81">
        <f>IF(ISBLANK('Run 1'!$D83),"",'Run 1'!$D$90)</f>
        <v>865.65</v>
      </c>
      <c r="O17" s="81">
        <f>IF(ISBLANK('Run 1'!$D83),"",'Run 1'!$D$91)</f>
        <v>3.0472999999999999</v>
      </c>
      <c r="P17" s="81" t="str">
        <f>IF(ISBLANK('Run 1'!$A$85),"",'Run 1'!$A$85)</f>
        <v>PTA1</v>
      </c>
      <c r="Q17" s="81" t="str">
        <f>IF(ISBLANK('Run 1'!$A$89),"",'Run 1'!$A$89)</f>
        <v>PTA2</v>
      </c>
      <c r="R17" s="81" t="str">
        <f>IF(ISBLANK('Run 1'!$B$83),"",'Run 1'!$B$83)</f>
        <v>PTA2_4</v>
      </c>
      <c r="S17">
        <f>IF(ISBLANK('Run 1'!D83),"",'Run 1'!$C$73)</f>
        <v>142</v>
      </c>
      <c r="T17" t="str">
        <f>IF(ISBLANK(S17),"", 'Run 1'!$B$73)</f>
        <v>Manual Gain:</v>
      </c>
      <c r="V1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8" spans="1:22" x14ac:dyDescent="0.2">
      <c r="A18" t="str">
        <f>IF(ISBLANK('Run 1'!$C$4),"",'Run 1'!$C$4)</f>
        <v>AS</v>
      </c>
      <c r="B18" s="66">
        <f>IF(ISBLANK('Run 1'!$C$3),"",'Run 1'!$C$3)</f>
        <v>45271</v>
      </c>
      <c r="C18">
        <f>IF(ISBLANK('Run 1'!$C$5),"",'Run 1'!$C$5)</f>
        <v>1</v>
      </c>
      <c r="D18" t="str">
        <f>IF(ISBLANK('Run 1'!E12),"",'Run 1'!E12)</f>
        <v>PTA1 +RT DD3</v>
      </c>
      <c r="E18" s="67">
        <f>IF(ISBLANK('Run 1'!E76),"",'Run 1'!$E$75)</f>
        <v>1.3E-7</v>
      </c>
      <c r="F18">
        <f>IF(ISBLANK('Run 1'!E76),"",'Run 1'!E76)</f>
        <v>39944</v>
      </c>
      <c r="G18" t="str">
        <f>IF(ISNUMBER(SEARCH("PT",'Run 1'!E12)),"Y", IF(ISNUMBER(SEARCH("H2O",'Run 1'!E12)),"N",""))</f>
        <v>Y</v>
      </c>
      <c r="H18" t="str">
        <f>IF(ISNUMBER(SEARCH("PTA",D18)),'Run 1'!$F$4,IF(ISNUMBER(SEARCH("PTB",D18)),'Run 1'!$G$4,IF(ISNUMBER(SEARCH("PTC",D18)),'Run 1'!$H$4,IF(ISNUMBER(SEARCH("PTD",D18)),'Run 1'!$I$4,""))))</f>
        <v>M3132714</v>
      </c>
      <c r="I18">
        <f>IF(ISNUMBER(SEARCH("PTA",D18)),'Run 1'!$F$5,IF(ISNUMBER(SEARCH("PTB",D18)),'Run 1'!$G$5,IF(ISNUMBER(SEARCH("PTC",D18)),'Run 1'!$H$5,IF(ISNUMBER(SEARCH("PTD",D18)),'Run 1'!$I$5,""))))</f>
        <v>42</v>
      </c>
      <c r="J18">
        <f>IF(ISBLANK('Run 1'!$E76),"",'Run 1'!$E$85)</f>
        <v>38107</v>
      </c>
      <c r="K18" s="81">
        <f>IF(ISBLANK('Run 1'!$E76),"",'Run 1'!$E$86)</f>
        <v>1369.9</v>
      </c>
      <c r="L18" s="81">
        <f>IF(ISBLANK('Run 1'!$E76),"",'Run 1'!$E$87)</f>
        <v>3.5948000000000002</v>
      </c>
      <c r="M18" s="81">
        <f>IF(ISBLANK('Run 1'!$E76),"",'Run 1'!$E$89)</f>
        <v>30921</v>
      </c>
      <c r="N18" s="81">
        <f>IF(ISBLANK('Run 1'!$E76),"",'Run 1'!$E$90)</f>
        <v>1025.5999999999999</v>
      </c>
      <c r="O18" s="81">
        <f>IF(ISBLANK('Run 1'!$E76),"",'Run 1'!$E$91)</f>
        <v>3.3168000000000002</v>
      </c>
      <c r="P18" s="81" t="str">
        <f>IF(ISBLANK('Run 1'!$A$85),"",'Run 1'!$A$85)</f>
        <v>PTA1</v>
      </c>
      <c r="Q18" s="81" t="str">
        <f>IF(ISBLANK('Run 1'!$A$89),"",'Run 1'!$A$89)</f>
        <v>PTA2</v>
      </c>
      <c r="R18" s="81" t="str">
        <f>IF(ISBLANK('Run 1'!$B$76),"",'Run 1'!$B$76)</f>
        <v>PTA1_1</v>
      </c>
      <c r="S18">
        <f>IF(ISBLANK('Run 1'!E76),"",'Run 1'!$C$73)</f>
        <v>142</v>
      </c>
      <c r="T18" t="str">
        <f>IF(ISBLANK(S18),"", 'Run 1'!$B$73)</f>
        <v>Manual Gain:</v>
      </c>
      <c r="V1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19" spans="1:22" x14ac:dyDescent="0.2">
      <c r="A19" t="str">
        <f>IF(ISBLANK('Run 1'!$C$4),"",'Run 1'!$C$4)</f>
        <v>AS</v>
      </c>
      <c r="B19" s="66">
        <f>IF(ISBLANK('Run 1'!$C$3),"",'Run 1'!$C$3)</f>
        <v>45271</v>
      </c>
      <c r="C19">
        <f>IF(ISBLANK('Run 1'!$C$5),"",'Run 1'!$C$5)</f>
        <v>1</v>
      </c>
      <c r="D19" t="str">
        <f>IF(ISBLANK('Run 1'!E13),"",'Run 1'!E13)</f>
        <v>PTA1 +RT DD3</v>
      </c>
      <c r="E19" s="67">
        <f>IF(ISBLANK('Run 1'!E77),"",'Run 1'!$E$75)</f>
        <v>1.3E-7</v>
      </c>
      <c r="F19">
        <f>IF(ISBLANK('Run 1'!E77),"",'Run 1'!E77)</f>
        <v>38290</v>
      </c>
      <c r="G19" t="str">
        <f>IF(ISNUMBER(SEARCH("PT",'Run 1'!E13)),"Y", IF(ISNUMBER(SEARCH("H2O",'Run 1'!E13)),"N",""))</f>
        <v>Y</v>
      </c>
      <c r="H19" t="str">
        <f>IF(ISNUMBER(SEARCH("PTA",D19)),'Run 1'!$F$4,IF(ISNUMBER(SEARCH("PTB",D19)),'Run 1'!$G$4,IF(ISNUMBER(SEARCH("PTC",D19)),'Run 1'!$H$4,IF(ISNUMBER(SEARCH("PTD",D19)),'Run 1'!$I$4,""))))</f>
        <v>M3132714</v>
      </c>
      <c r="I19">
        <f>IF(ISNUMBER(SEARCH("PTA",D19)),'Run 1'!$F$5,IF(ISNUMBER(SEARCH("PTB",D19)),'Run 1'!$G$5,IF(ISNUMBER(SEARCH("PTC",D19)),'Run 1'!$H$5,IF(ISNUMBER(SEARCH("PTD",D19)),'Run 1'!$I$5,""))))</f>
        <v>42</v>
      </c>
      <c r="J19">
        <f>IF(ISBLANK('Run 1'!$E77),"",'Run 1'!$E$85)</f>
        <v>38107</v>
      </c>
      <c r="K19" s="81">
        <f>IF(ISBLANK('Run 1'!$E77),"",'Run 1'!$E$86)</f>
        <v>1369.9</v>
      </c>
      <c r="L19" s="81">
        <f>IF(ISBLANK('Run 1'!$E77),"",'Run 1'!$E$87)</f>
        <v>3.5948000000000002</v>
      </c>
      <c r="M19" s="81">
        <f>IF(ISBLANK('Run 1'!$E77),"",'Run 1'!$E$89)</f>
        <v>30921</v>
      </c>
      <c r="N19" s="81">
        <f>IF(ISBLANK('Run 1'!$E77),"",'Run 1'!$E$90)</f>
        <v>1025.5999999999999</v>
      </c>
      <c r="O19" s="81">
        <f>IF(ISBLANK('Run 1'!$E77),"",'Run 1'!$E$91)</f>
        <v>3.3168000000000002</v>
      </c>
      <c r="P19" s="81" t="str">
        <f>IF(ISBLANK('Run 1'!$A$85),"",'Run 1'!$A$85)</f>
        <v>PTA1</v>
      </c>
      <c r="Q19" s="81" t="str">
        <f>IF(ISBLANK('Run 1'!$A$89),"",'Run 1'!$A$89)</f>
        <v>PTA2</v>
      </c>
      <c r="R19" s="81" t="str">
        <f>IF(ISBLANK('Run 1'!$B$77),"",'Run 1'!$B$77)</f>
        <v>PTA1_2</v>
      </c>
      <c r="S19">
        <f>IF(ISBLANK('Run 1'!E77),"",'Run 1'!$C$73)</f>
        <v>142</v>
      </c>
      <c r="T19" t="str">
        <f>IF(ISBLANK(S19),"", 'Run 1'!$B$73)</f>
        <v>Manual Gain:</v>
      </c>
      <c r="V1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0" spans="1:22" x14ac:dyDescent="0.2">
      <c r="A20" t="str">
        <f>IF(ISBLANK('Run 1'!$C$4),"",'Run 1'!$C$4)</f>
        <v>AS</v>
      </c>
      <c r="B20" s="66">
        <f>IF(ISBLANK('Run 1'!$C$3),"",'Run 1'!$C$3)</f>
        <v>45271</v>
      </c>
      <c r="C20">
        <f>IF(ISBLANK('Run 1'!$C$5),"",'Run 1'!$C$5)</f>
        <v>1</v>
      </c>
      <c r="D20" t="str">
        <f>IF(ISBLANK('Run 1'!E14),"",'Run 1'!E14)</f>
        <v>PTA1 +RT DD3</v>
      </c>
      <c r="E20" s="67">
        <f>IF(ISBLANK('Run 1'!E78),"",'Run 1'!$E$75)</f>
        <v>1.3E-7</v>
      </c>
      <c r="F20">
        <f>IF(ISBLANK('Run 1'!E78),"",'Run 1'!E78)</f>
        <v>37396</v>
      </c>
      <c r="G20" t="str">
        <f>IF(ISNUMBER(SEARCH("PT",'Run 1'!E14)),"Y", IF(ISNUMBER(SEARCH("H2O",'Run 1'!E14)),"N",""))</f>
        <v>Y</v>
      </c>
      <c r="H20" t="str">
        <f>IF(ISNUMBER(SEARCH("PTA",D20)),'Run 1'!$F$4,IF(ISNUMBER(SEARCH("PTB",D20)),'Run 1'!$G$4,IF(ISNUMBER(SEARCH("PTC",D20)),'Run 1'!$H$4,IF(ISNUMBER(SEARCH("PTD",D20)),'Run 1'!$I$4,""))))</f>
        <v>M3132714</v>
      </c>
      <c r="I20">
        <f>IF(ISNUMBER(SEARCH("PTA",D20)),'Run 1'!$F$5,IF(ISNUMBER(SEARCH("PTB",D20)),'Run 1'!$G$5,IF(ISNUMBER(SEARCH("PTC",D20)),'Run 1'!$H$5,IF(ISNUMBER(SEARCH("PTD",D20)),'Run 1'!$I$5,""))))</f>
        <v>42</v>
      </c>
      <c r="J20">
        <f>IF(ISBLANK('Run 1'!$E78),"",'Run 1'!$E$85)</f>
        <v>38107</v>
      </c>
      <c r="K20" s="81">
        <f>IF(ISBLANK('Run 1'!$E78),"",'Run 1'!$E$86)</f>
        <v>1369.9</v>
      </c>
      <c r="L20" s="81">
        <f>IF(ISBLANK('Run 1'!$E78),"",'Run 1'!$E$87)</f>
        <v>3.5948000000000002</v>
      </c>
      <c r="M20" s="81">
        <f>IF(ISBLANK('Run 1'!$E78),"",'Run 1'!$E$89)</f>
        <v>30921</v>
      </c>
      <c r="N20" s="81">
        <f>IF(ISBLANK('Run 1'!$E78),"",'Run 1'!$E$90)</f>
        <v>1025.5999999999999</v>
      </c>
      <c r="O20" s="81">
        <f>IF(ISBLANK('Run 1'!$E78),"",'Run 1'!$E$91)</f>
        <v>3.3168000000000002</v>
      </c>
      <c r="P20" s="81" t="str">
        <f>IF(ISBLANK('Run 1'!$A$85),"",'Run 1'!$A$85)</f>
        <v>PTA1</v>
      </c>
      <c r="Q20" s="81" t="str">
        <f>IF(ISBLANK('Run 1'!$A$89),"",'Run 1'!$A$89)</f>
        <v>PTA2</v>
      </c>
      <c r="R20" s="81" t="str">
        <f>IF(ISBLANK('Run 1'!$B$78),"",'Run 1'!$B$78)</f>
        <v>PTA1_3</v>
      </c>
      <c r="S20">
        <f>IF(ISBLANK('Run 1'!E78),"",'Run 1'!$C$73)</f>
        <v>142</v>
      </c>
      <c r="T20" t="str">
        <f>IF(ISBLANK(S20),"", 'Run 1'!$B$73)</f>
        <v>Manual Gain:</v>
      </c>
      <c r="V2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1" spans="1:22" x14ac:dyDescent="0.2">
      <c r="A21" t="str">
        <f>IF(ISBLANK('Run 1'!$C$4),"",'Run 1'!$C$4)</f>
        <v>AS</v>
      </c>
      <c r="B21" s="66">
        <f>IF(ISBLANK('Run 1'!$C$3),"",'Run 1'!$C$3)</f>
        <v>45271</v>
      </c>
      <c r="C21">
        <f>IF(ISBLANK('Run 1'!$C$5),"",'Run 1'!$C$5)</f>
        <v>1</v>
      </c>
      <c r="D21" t="str">
        <f>IF(ISBLANK('Run 1'!E15),"",'Run 1'!E15)</f>
        <v>PTA1 +RT DD3</v>
      </c>
      <c r="E21" s="67">
        <f>IF(ISBLANK('Run 1'!E79),"",'Run 1'!$E$75)</f>
        <v>1.3E-7</v>
      </c>
      <c r="F21">
        <f>IF(ISBLANK('Run 1'!E79),"",'Run 1'!E79)</f>
        <v>36797</v>
      </c>
      <c r="G21" t="str">
        <f>IF(ISNUMBER(SEARCH("PT",'Run 1'!E15)),"Y", IF(ISNUMBER(SEARCH("H2O",'Run 1'!E15)),"N",""))</f>
        <v>Y</v>
      </c>
      <c r="H21" t="str">
        <f>IF(ISNUMBER(SEARCH("PTA",D21)),'Run 1'!$F$4,IF(ISNUMBER(SEARCH("PTB",D21)),'Run 1'!$G$4,IF(ISNUMBER(SEARCH("PTC",D21)),'Run 1'!$H$4,IF(ISNUMBER(SEARCH("PTD",D21)),'Run 1'!$I$4,""))))</f>
        <v>M3132714</v>
      </c>
      <c r="I21">
        <f>IF(ISNUMBER(SEARCH("PTA",D21)),'Run 1'!$F$5,IF(ISNUMBER(SEARCH("PTB",D21)),'Run 1'!$G$5,IF(ISNUMBER(SEARCH("PTC",D21)),'Run 1'!$H$5,IF(ISNUMBER(SEARCH("PTD",D21)),'Run 1'!$I$5,""))))</f>
        <v>42</v>
      </c>
      <c r="J21">
        <f>IF(ISBLANK('Run 1'!$E79),"",'Run 1'!$E$85)</f>
        <v>38107</v>
      </c>
      <c r="K21" s="81">
        <f>IF(ISBLANK('Run 1'!$E79),"",'Run 1'!$E$86)</f>
        <v>1369.9</v>
      </c>
      <c r="L21" s="81">
        <f>IF(ISBLANK('Run 1'!$E79),"",'Run 1'!$E$87)</f>
        <v>3.5948000000000002</v>
      </c>
      <c r="M21" s="81">
        <f>IF(ISBLANK('Run 1'!$E79),"",'Run 1'!$E$89)</f>
        <v>30921</v>
      </c>
      <c r="N21" s="81">
        <f>IF(ISBLANK('Run 1'!$E79),"",'Run 1'!$E$90)</f>
        <v>1025.5999999999999</v>
      </c>
      <c r="O21" s="81">
        <f>IF(ISBLANK('Run 1'!$E79),"",'Run 1'!$E$91)</f>
        <v>3.3168000000000002</v>
      </c>
      <c r="P21" s="81" t="str">
        <f>IF(ISBLANK('Run 1'!$A$85),"",'Run 1'!$A$85)</f>
        <v>PTA1</v>
      </c>
      <c r="Q21" s="81" t="str">
        <f>IF(ISBLANK('Run 1'!$A$89),"",'Run 1'!$A$89)</f>
        <v>PTA2</v>
      </c>
      <c r="R21" s="81" t="str">
        <f>IF(ISBLANK('Run 1'!$B$79),"",'Run 1'!$B$79)</f>
        <v>PTA1_4</v>
      </c>
      <c r="S21">
        <f>IF(ISBLANK('Run 1'!E79),"",'Run 1'!$C$73)</f>
        <v>142</v>
      </c>
      <c r="T21" t="str">
        <f>IF(ISBLANK(S21),"", 'Run 1'!$B$73)</f>
        <v>Manual Gain:</v>
      </c>
      <c r="V2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2" spans="1:22" x14ac:dyDescent="0.2">
      <c r="A22" t="str">
        <f>IF(ISBLANK('Run 1'!$C$4),"",'Run 1'!$C$4)</f>
        <v>AS</v>
      </c>
      <c r="B22" s="66">
        <f>IF(ISBLANK('Run 1'!$C$3),"",'Run 1'!$C$3)</f>
        <v>45271</v>
      </c>
      <c r="C22">
        <f>IF(ISBLANK('Run 1'!$C$5),"",'Run 1'!$C$5)</f>
        <v>1</v>
      </c>
      <c r="D22" t="str">
        <f>IF(ISBLANK('Run 1'!E16),"",'Run 1'!E16)</f>
        <v>PTA2 +RT DD3</v>
      </c>
      <c r="E22" s="67">
        <f>IF(ISBLANK('Run 1'!E80),"",'Run 1'!$E$75)</f>
        <v>1.3E-7</v>
      </c>
      <c r="F22">
        <f>IF(ISBLANK('Run 1'!E80),"",'Run 1'!E80)</f>
        <v>30401</v>
      </c>
      <c r="G22" t="str">
        <f>IF(ISNUMBER(SEARCH("PT",'Run 1'!E16)),"Y", IF(ISNUMBER(SEARCH("H2O",'Run 1'!E16)),"N",""))</f>
        <v>Y</v>
      </c>
      <c r="H22" t="str">
        <f>IF(ISNUMBER(SEARCH("PTA",D22)),'Run 1'!$F$4,IF(ISNUMBER(SEARCH("PTB",D22)),'Run 1'!$G$4,IF(ISNUMBER(SEARCH("PTC",D22)),'Run 1'!$H$4,IF(ISNUMBER(SEARCH("PTD",D22)),'Run 1'!$I$4,""))))</f>
        <v>M3132714</v>
      </c>
      <c r="I22">
        <f>IF(ISNUMBER(SEARCH("PTA",D22)),'Run 1'!$F$5,IF(ISNUMBER(SEARCH("PTB",D22)),'Run 1'!$G$5,IF(ISNUMBER(SEARCH("PTC",D22)),'Run 1'!$H$5,IF(ISNUMBER(SEARCH("PTD",D22)),'Run 1'!$I$5,""))))</f>
        <v>42</v>
      </c>
      <c r="J22">
        <f>IF(ISBLANK('Run 1'!$E80),"",'Run 1'!$E$85)</f>
        <v>38107</v>
      </c>
      <c r="K22" s="81">
        <f>IF(ISBLANK('Run 1'!$E80),"",'Run 1'!$E$86)</f>
        <v>1369.9</v>
      </c>
      <c r="L22" s="81">
        <f>IF(ISBLANK('Run 1'!$E80),"",'Run 1'!$E$87)</f>
        <v>3.5948000000000002</v>
      </c>
      <c r="M22" s="81">
        <f>IF(ISBLANK('Run 1'!$E80),"",'Run 1'!$E$89)</f>
        <v>30921</v>
      </c>
      <c r="N22" s="81">
        <f>IF(ISBLANK('Run 1'!$E80),"",'Run 1'!$E$90)</f>
        <v>1025.5999999999999</v>
      </c>
      <c r="O22" s="81">
        <f>IF(ISBLANK('Run 1'!$E80),"",'Run 1'!$E$91)</f>
        <v>3.3168000000000002</v>
      </c>
      <c r="P22" s="81" t="str">
        <f>IF(ISBLANK('Run 1'!$A$85),"",'Run 1'!$A$85)</f>
        <v>PTA1</v>
      </c>
      <c r="Q22" s="81" t="str">
        <f>IF(ISBLANK('Run 1'!$A$89),"",'Run 1'!$A$89)</f>
        <v>PTA2</v>
      </c>
      <c r="R22" s="81" t="str">
        <f>IF(ISBLANK('Run 1'!$B$80),"",'Run 1'!$B$80)</f>
        <v>PTA2_1</v>
      </c>
      <c r="S22">
        <f>IF(ISBLANK('Run 1'!E80),"",'Run 1'!$C$73)</f>
        <v>142</v>
      </c>
      <c r="T22" t="str">
        <f>IF(ISBLANK(S22),"", 'Run 1'!$B$73)</f>
        <v>Manual Gain:</v>
      </c>
      <c r="V2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3" spans="1:22" x14ac:dyDescent="0.2">
      <c r="A23" t="str">
        <f>IF(ISBLANK('Run 1'!$C$4),"",'Run 1'!$C$4)</f>
        <v>AS</v>
      </c>
      <c r="B23" s="66">
        <f>IF(ISBLANK('Run 1'!$C$3),"",'Run 1'!$C$3)</f>
        <v>45271</v>
      </c>
      <c r="C23">
        <f>IF(ISBLANK('Run 1'!$C$5),"",'Run 1'!$C$5)</f>
        <v>1</v>
      </c>
      <c r="D23" t="str">
        <f>IF(ISBLANK('Run 1'!E17),"",'Run 1'!E17)</f>
        <v>PTA2 +RT DD3</v>
      </c>
      <c r="E23" s="67">
        <f>IF(ISBLANK('Run 1'!E81),"",'Run 1'!$E$75)</f>
        <v>1.3E-7</v>
      </c>
      <c r="F23">
        <f>IF(ISBLANK('Run 1'!E81),"",'Run 1'!E81)</f>
        <v>30880</v>
      </c>
      <c r="G23" t="str">
        <f>IF(ISNUMBER(SEARCH("PT",'Run 1'!E17)),"Y", IF(ISNUMBER(SEARCH("H2O",'Run 1'!E17)),"N",""))</f>
        <v>Y</v>
      </c>
      <c r="H23" t="str">
        <f>IF(ISNUMBER(SEARCH("PTA",D23)),'Run 1'!$F$4,IF(ISNUMBER(SEARCH("PTB",D23)),'Run 1'!$G$4,IF(ISNUMBER(SEARCH("PTC",D23)),'Run 1'!$H$4,IF(ISNUMBER(SEARCH("PTD",D23)),'Run 1'!$I$4,""))))</f>
        <v>M3132714</v>
      </c>
      <c r="I23">
        <f>IF(ISNUMBER(SEARCH("PTA",D23)),'Run 1'!$F$5,IF(ISNUMBER(SEARCH("PTB",D23)),'Run 1'!$G$5,IF(ISNUMBER(SEARCH("PTC",D23)),'Run 1'!$H$5,IF(ISNUMBER(SEARCH("PTD",D23)),'Run 1'!$I$5,""))))</f>
        <v>42</v>
      </c>
      <c r="J23">
        <f>IF(ISBLANK('Run 1'!$E81),"",'Run 1'!$E$85)</f>
        <v>38107</v>
      </c>
      <c r="K23" s="81">
        <f>IF(ISBLANK('Run 1'!$E81),"",'Run 1'!$E$86)</f>
        <v>1369.9</v>
      </c>
      <c r="L23" s="81">
        <f>IF(ISBLANK('Run 1'!$E81),"",'Run 1'!$E$87)</f>
        <v>3.5948000000000002</v>
      </c>
      <c r="M23" s="81">
        <f>IF(ISBLANK('Run 1'!$E81),"",'Run 1'!$E$89)</f>
        <v>30921</v>
      </c>
      <c r="N23" s="81">
        <f>IF(ISBLANK('Run 1'!$E81),"",'Run 1'!$E$90)</f>
        <v>1025.5999999999999</v>
      </c>
      <c r="O23" s="81">
        <f>IF(ISBLANK('Run 1'!$E81),"",'Run 1'!$E$91)</f>
        <v>3.3168000000000002</v>
      </c>
      <c r="P23" s="81" t="str">
        <f>IF(ISBLANK('Run 1'!$A$85),"",'Run 1'!$A$85)</f>
        <v>PTA1</v>
      </c>
      <c r="Q23" s="81" t="str">
        <f>IF(ISBLANK('Run 1'!$A$89),"",'Run 1'!$A$89)</f>
        <v>PTA2</v>
      </c>
      <c r="R23" s="81" t="str">
        <f>IF(ISBLANK('Run 1'!$B$81),"",'Run 1'!$B$81)</f>
        <v>PTA2_2</v>
      </c>
      <c r="S23">
        <f>IF(ISBLANK('Run 1'!E81),"",'Run 1'!$C$73)</f>
        <v>142</v>
      </c>
      <c r="T23" t="str">
        <f>IF(ISBLANK(S23),"", 'Run 1'!$B$73)</f>
        <v>Manual Gain:</v>
      </c>
      <c r="V2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4" spans="1:22" x14ac:dyDescent="0.2">
      <c r="A24" t="str">
        <f>IF(ISBLANK('Run 1'!$C$4),"",'Run 1'!$C$4)</f>
        <v>AS</v>
      </c>
      <c r="B24" s="66">
        <f>IF(ISBLANK('Run 1'!$C$3),"",'Run 1'!$C$3)</f>
        <v>45271</v>
      </c>
      <c r="C24">
        <f>IF(ISBLANK('Run 1'!$C$5),"",'Run 1'!$C$5)</f>
        <v>1</v>
      </c>
      <c r="D24" t="str">
        <f>IF(ISBLANK('Run 1'!E18),"",'Run 1'!E18)</f>
        <v>PTA2 +RT DD3</v>
      </c>
      <c r="E24" s="67">
        <f>IF(ISBLANK('Run 1'!E82),"",'Run 1'!$E$75)</f>
        <v>1.3E-7</v>
      </c>
      <c r="F24">
        <f>IF(ISBLANK('Run 1'!E82),"",'Run 1'!E82)</f>
        <v>32369</v>
      </c>
      <c r="G24" t="str">
        <f>IF(ISNUMBER(SEARCH("PT",'Run 1'!E18)),"Y", IF(ISNUMBER(SEARCH("H2O",'Run 1'!E18)),"N",""))</f>
        <v>Y</v>
      </c>
      <c r="H24" t="str">
        <f>IF(ISNUMBER(SEARCH("PTA",D24)),'Run 1'!$F$4,IF(ISNUMBER(SEARCH("PTB",D24)),'Run 1'!$G$4,IF(ISNUMBER(SEARCH("PTC",D24)),'Run 1'!$H$4,IF(ISNUMBER(SEARCH("PTD",D24)),'Run 1'!$I$4,""))))</f>
        <v>M3132714</v>
      </c>
      <c r="I24">
        <f>IF(ISNUMBER(SEARCH("PTA",D24)),'Run 1'!$F$5,IF(ISNUMBER(SEARCH("PTB",D24)),'Run 1'!$G$5,IF(ISNUMBER(SEARCH("PTC",D24)),'Run 1'!$H$5,IF(ISNUMBER(SEARCH("PTD",D24)),'Run 1'!$I$5,""))))</f>
        <v>42</v>
      </c>
      <c r="J24">
        <f>IF(ISBLANK('Run 1'!$E82),"",'Run 1'!$E$85)</f>
        <v>38107</v>
      </c>
      <c r="K24" s="81">
        <f>IF(ISBLANK('Run 1'!$E82),"",'Run 1'!$E$86)</f>
        <v>1369.9</v>
      </c>
      <c r="L24" s="81">
        <f>IF(ISBLANK('Run 1'!$E82),"",'Run 1'!$E$87)</f>
        <v>3.5948000000000002</v>
      </c>
      <c r="M24" s="81">
        <f>IF(ISBLANK('Run 1'!$E82),"",'Run 1'!$E$89)</f>
        <v>30921</v>
      </c>
      <c r="N24" s="81">
        <f>IF(ISBLANK('Run 1'!$E82),"",'Run 1'!$E$90)</f>
        <v>1025.5999999999999</v>
      </c>
      <c r="O24" s="81">
        <f>IF(ISBLANK('Run 1'!$E82),"",'Run 1'!$E$91)</f>
        <v>3.3168000000000002</v>
      </c>
      <c r="P24" s="81" t="str">
        <f>IF(ISBLANK('Run 1'!$A$85),"",'Run 1'!$A$85)</f>
        <v>PTA1</v>
      </c>
      <c r="Q24" s="81" t="str">
        <f>IF(ISBLANK('Run 1'!$A$89),"",'Run 1'!$A$89)</f>
        <v>PTA2</v>
      </c>
      <c r="R24" s="81" t="str">
        <f>IF(ISBLANK('Run 1'!$B$82),"",'Run 1'!$B$82)</f>
        <v>PTA2_3</v>
      </c>
      <c r="S24">
        <f>IF(ISBLANK('Run 1'!E82),"",'Run 1'!$C$73)</f>
        <v>142</v>
      </c>
      <c r="T24" t="str">
        <f>IF(ISBLANK(S24),"", 'Run 1'!$B$73)</f>
        <v>Manual Gain:</v>
      </c>
      <c r="V2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5" spans="1:22" x14ac:dyDescent="0.2">
      <c r="A25" t="str">
        <f>IF(ISBLANK('Run 1'!$C$4),"",'Run 1'!$C$4)</f>
        <v>AS</v>
      </c>
      <c r="B25" s="66">
        <f>IF(ISBLANK('Run 1'!$C$3),"",'Run 1'!$C$3)</f>
        <v>45271</v>
      </c>
      <c r="C25">
        <f>IF(ISBLANK('Run 1'!$C$5),"",'Run 1'!$C$5)</f>
        <v>1</v>
      </c>
      <c r="D25" t="str">
        <f>IF(ISBLANK('Run 1'!E19),"",'Run 1'!E19)</f>
        <v>PTA2 +RT DD3</v>
      </c>
      <c r="E25" s="67">
        <f>IF(ISBLANK('Run 1'!E83),"",'Run 1'!$E$75)</f>
        <v>1.3E-7</v>
      </c>
      <c r="F25">
        <f>IF(ISBLANK('Run 1'!E83),"",'Run 1'!E83)</f>
        <v>30034</v>
      </c>
      <c r="G25" t="str">
        <f>IF(ISNUMBER(SEARCH("PT",'Run 1'!E19)),"Y", IF(ISNUMBER(SEARCH("H2O",'Run 1'!E19)),"N",""))</f>
        <v>Y</v>
      </c>
      <c r="H25" t="str">
        <f>IF(ISNUMBER(SEARCH("PTA",D25)),'Run 1'!$F$4,IF(ISNUMBER(SEARCH("PTB",D25)),'Run 1'!$G$4,IF(ISNUMBER(SEARCH("PTC",D25)),'Run 1'!$H$4,IF(ISNUMBER(SEARCH("PTD",D25)),'Run 1'!$I$4,""))))</f>
        <v>M3132714</v>
      </c>
      <c r="I25">
        <f>IF(ISNUMBER(SEARCH("PTA",D25)),'Run 1'!$F$5,IF(ISNUMBER(SEARCH("PTB",D25)),'Run 1'!$G$5,IF(ISNUMBER(SEARCH("PTC",D25)),'Run 1'!$H$5,IF(ISNUMBER(SEARCH("PTD",D25)),'Run 1'!$I$5,""))))</f>
        <v>42</v>
      </c>
      <c r="J25">
        <f>IF(ISBLANK('Run 1'!$E83),"",'Run 1'!$E$85)</f>
        <v>38107</v>
      </c>
      <c r="K25" s="81">
        <f>IF(ISBLANK('Run 1'!$E83),"",'Run 1'!$E$86)</f>
        <v>1369.9</v>
      </c>
      <c r="L25" s="81">
        <f>IF(ISBLANK('Run 1'!$E83),"",'Run 1'!$E$87)</f>
        <v>3.5948000000000002</v>
      </c>
      <c r="M25" s="81">
        <f>IF(ISBLANK('Run 1'!$E83),"",'Run 1'!$E$89)</f>
        <v>30921</v>
      </c>
      <c r="N25" s="81">
        <f>IF(ISBLANK('Run 1'!$E83),"",'Run 1'!$E$90)</f>
        <v>1025.5999999999999</v>
      </c>
      <c r="O25" s="81">
        <f>IF(ISBLANK('Run 1'!$E83),"",'Run 1'!$E$91)</f>
        <v>3.3168000000000002</v>
      </c>
      <c r="P25" s="81" t="str">
        <f>IF(ISBLANK('Run 1'!$A$85),"",'Run 1'!$A$85)</f>
        <v>PTA1</v>
      </c>
      <c r="Q25" s="81" t="str">
        <f>IF(ISBLANK('Run 1'!$A$89),"",'Run 1'!$A$89)</f>
        <v>PTA2</v>
      </c>
      <c r="R25" s="81" t="str">
        <f>IF(ISBLANK('Run 1'!$B$83),"",'Run 1'!$B$83)</f>
        <v>PTA2_4</v>
      </c>
      <c r="S25">
        <f>IF(ISBLANK('Run 1'!E83),"",'Run 1'!$C$73)</f>
        <v>142</v>
      </c>
      <c r="T25" t="str">
        <f>IF(ISBLANK(S25),"", 'Run 1'!$B$73)</f>
        <v>Manual Gain:</v>
      </c>
      <c r="V2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6" spans="1:22" x14ac:dyDescent="0.2">
      <c r="A26" t="str">
        <f>IF(ISBLANK('Run 1'!$C$4),"",'Run 1'!$C$4)</f>
        <v>AS</v>
      </c>
      <c r="B26" s="66">
        <f>IF(ISBLANK('Run 1'!$C$3),"",'Run 1'!$C$3)</f>
        <v>45271</v>
      </c>
      <c r="C26">
        <f>IF(ISBLANK('Run 1'!$C$5),"",'Run 1'!$C$5)</f>
        <v>1</v>
      </c>
      <c r="D26" t="str">
        <f>IF(ISBLANK('Run 1'!F12),"",'Run 1'!F12)</f>
        <v>PTA1 +RT DD4</v>
      </c>
      <c r="E26" s="67">
        <f>IF(ISBLANK('Run 1'!F76),"",'Run 1'!$F$75)</f>
        <v>7.3000000000000005E-8</v>
      </c>
      <c r="F26">
        <f>IF(ISBLANK('Run 1'!F76),"",'Run 1'!F76)</f>
        <v>43026</v>
      </c>
      <c r="G26" t="str">
        <f>IF(ISNUMBER(SEARCH("PT",'Run 1'!F12)),"Y", IF(ISNUMBER(SEARCH("H2O",'Run 1'!F12)),"N",""))</f>
        <v>Y</v>
      </c>
      <c r="H26" t="str">
        <f>IF(ISNUMBER(SEARCH("PTA",D26)),'Run 1'!$F$4,IF(ISNUMBER(SEARCH("PTB",D26)),'Run 1'!$G$4,IF(ISNUMBER(SEARCH("PTC",D26)),'Run 1'!$H$4,IF(ISNUMBER(SEARCH("PTD",D26)),'Run 1'!$I$4,""))))</f>
        <v>M3132714</v>
      </c>
      <c r="I26">
        <f>IF(ISNUMBER(SEARCH("PTA",D26)),'Run 1'!$F$5,IF(ISNUMBER(SEARCH("PTB",D26)),'Run 1'!$G$5,IF(ISNUMBER(SEARCH("PTC",D26)),'Run 1'!$H$5,IF(ISNUMBER(SEARCH("PTD",D26)),'Run 1'!$I$5,""))))</f>
        <v>42</v>
      </c>
      <c r="J26">
        <f>IF(ISBLANK('Run 1'!$F76),"",'Run 1'!$F$85)</f>
        <v>41890</v>
      </c>
      <c r="K26" s="81">
        <f>IF(ISBLANK('Run 1'!$F76),"",'Run 1'!$F$86)</f>
        <v>904.41</v>
      </c>
      <c r="L26" s="81">
        <f>IF(ISBLANK('Run 1'!$F76),"",'Run 1'!$F$87)</f>
        <v>2.1589999999999998</v>
      </c>
      <c r="M26" s="81">
        <f>IF(ISBLANK('Run 1'!$F76),"",'Run 1'!$F$89)</f>
        <v>32416</v>
      </c>
      <c r="N26" s="81">
        <f>IF(ISBLANK('Run 1'!$F76),"",'Run 1'!$C$90)</f>
        <v>1876.7</v>
      </c>
      <c r="O26" s="81">
        <f>IF(ISBLANK('Run 1'!$F76),"",'Run 1'!$F$91)</f>
        <v>1.2115</v>
      </c>
      <c r="P26" s="81" t="str">
        <f>IF(ISBLANK('Run 1'!$A$85),"",'Run 1'!$A$85)</f>
        <v>PTA1</v>
      </c>
      <c r="Q26" s="81" t="str">
        <f>IF(ISBLANK('Run 1'!$A$89),"",'Run 1'!$A$89)</f>
        <v>PTA2</v>
      </c>
      <c r="R26" s="81" t="str">
        <f>IF(ISBLANK('Run 1'!$B$76),"",'Run 1'!$B$76)</f>
        <v>PTA1_1</v>
      </c>
      <c r="S26">
        <f>IF(ISBLANK('Run 1'!F76),"",'Run 1'!$C$73)</f>
        <v>142</v>
      </c>
      <c r="T26" t="str">
        <f>IF(ISBLANK(S26),"", 'Run 1'!$B$73)</f>
        <v>Manual Gain:</v>
      </c>
      <c r="V2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7" spans="1:22" x14ac:dyDescent="0.2">
      <c r="A27" t="str">
        <f>IF(ISBLANK('Run 1'!$C$4),"",'Run 1'!$C$4)</f>
        <v>AS</v>
      </c>
      <c r="B27" s="66">
        <f>IF(ISBLANK('Run 1'!$C$3),"",'Run 1'!$C$3)</f>
        <v>45271</v>
      </c>
      <c r="C27">
        <f>IF(ISBLANK('Run 1'!$C$5),"",'Run 1'!$C$5)</f>
        <v>1</v>
      </c>
      <c r="D27" t="str">
        <f>IF(ISBLANK('Run 1'!F13),"",'Run 1'!F13)</f>
        <v>PTA1 +RT DD4</v>
      </c>
      <c r="E27" s="67">
        <f>IF(ISBLANK('Run 1'!F77),"",'Run 1'!$F$75)</f>
        <v>7.3000000000000005E-8</v>
      </c>
      <c r="F27">
        <f>IF(ISBLANK('Run 1'!F77),"",'Run 1'!F77)</f>
        <v>42132</v>
      </c>
      <c r="G27" t="str">
        <f>IF(ISNUMBER(SEARCH("PT",'Run 1'!F13)),"Y", IF(ISNUMBER(SEARCH("H2O",'Run 1'!F13)),"N",""))</f>
        <v>Y</v>
      </c>
      <c r="H27" t="str">
        <f>IF(ISNUMBER(SEARCH("PTA",D27)),'Run 1'!$F$4,IF(ISNUMBER(SEARCH("PTB",D27)),'Run 1'!$G$4,IF(ISNUMBER(SEARCH("PTC",D27)),'Run 1'!$H$4,IF(ISNUMBER(SEARCH("PTD",D27)),'Run 1'!$I$4,""))))</f>
        <v>M3132714</v>
      </c>
      <c r="I27">
        <f>IF(ISNUMBER(SEARCH("PTA",D27)),'Run 1'!$F$5,IF(ISNUMBER(SEARCH("PTB",D27)),'Run 1'!$G$5,IF(ISNUMBER(SEARCH("PTC",D27)),'Run 1'!$H$5,IF(ISNUMBER(SEARCH("PTD",D27)),'Run 1'!$I$5,""))))</f>
        <v>42</v>
      </c>
      <c r="J27">
        <f>IF(ISBLANK('Run 1'!$F77),"",'Run 1'!$F$85)</f>
        <v>41890</v>
      </c>
      <c r="K27" s="81">
        <f>IF(ISBLANK('Run 1'!$F77),"",'Run 1'!$F$86)</f>
        <v>904.41</v>
      </c>
      <c r="L27" s="81">
        <f>IF(ISBLANK('Run 1'!$F77),"",'Run 1'!$F$87)</f>
        <v>2.1589999999999998</v>
      </c>
      <c r="M27" s="81">
        <f>IF(ISBLANK('Run 1'!$F77),"",'Run 1'!$F$89)</f>
        <v>32416</v>
      </c>
      <c r="N27" s="81">
        <f>IF(ISBLANK('Run 1'!$F77),"",'Run 1'!$C$90)</f>
        <v>1876.7</v>
      </c>
      <c r="O27" s="81">
        <f>IF(ISBLANK('Run 1'!$F77),"",'Run 1'!$F$91)</f>
        <v>1.2115</v>
      </c>
      <c r="P27" s="81" t="str">
        <f>IF(ISBLANK('Run 1'!$A$85),"",'Run 1'!$A$85)</f>
        <v>PTA1</v>
      </c>
      <c r="Q27" s="81" t="str">
        <f>IF(ISBLANK('Run 1'!$A$89),"",'Run 1'!$A$89)</f>
        <v>PTA2</v>
      </c>
      <c r="R27" s="81" t="str">
        <f>IF(ISBLANK('Run 1'!$B$77),"",'Run 1'!$B$77)</f>
        <v>PTA1_2</v>
      </c>
      <c r="S27">
        <f>IF(ISBLANK('Run 1'!F77),"",'Run 1'!$C$73)</f>
        <v>142</v>
      </c>
      <c r="T27" t="str">
        <f>IF(ISBLANK(S27),"", 'Run 1'!$B$73)</f>
        <v>Manual Gain:</v>
      </c>
      <c r="V2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8" spans="1:22" x14ac:dyDescent="0.2">
      <c r="A28" t="str">
        <f>IF(ISBLANK('Run 1'!$C$4),"",'Run 1'!$C$4)</f>
        <v>AS</v>
      </c>
      <c r="B28" s="66">
        <f>IF(ISBLANK('Run 1'!$C$3),"",'Run 1'!$C$3)</f>
        <v>45271</v>
      </c>
      <c r="C28">
        <f>IF(ISBLANK('Run 1'!$C$5),"",'Run 1'!$C$5)</f>
        <v>1</v>
      </c>
      <c r="D28" t="str">
        <f>IF(ISBLANK('Run 1'!F14),"",'Run 1'!F14)</f>
        <v>PTA1 +RT DD4</v>
      </c>
      <c r="E28" s="67">
        <f>IF(ISBLANK('Run 1'!F78),"",'Run 1'!$F$75)</f>
        <v>7.3000000000000005E-8</v>
      </c>
      <c r="F28">
        <f>IF(ISBLANK('Run 1'!F78),"",'Run 1'!F78)</f>
        <v>40923</v>
      </c>
      <c r="G28" t="str">
        <f>IF(ISNUMBER(SEARCH("PT",'Run 1'!F14)),"Y", IF(ISNUMBER(SEARCH("H2O",'Run 1'!F14)),"N",""))</f>
        <v>Y</v>
      </c>
      <c r="H28" t="str">
        <f>IF(ISNUMBER(SEARCH("PTA",D28)),'Run 1'!$F$4,IF(ISNUMBER(SEARCH("PTB",D28)),'Run 1'!$G$4,IF(ISNUMBER(SEARCH("PTC",D28)),'Run 1'!$H$4,IF(ISNUMBER(SEARCH("PTD",D28)),'Run 1'!$I$4,""))))</f>
        <v>M3132714</v>
      </c>
      <c r="I28">
        <f>IF(ISNUMBER(SEARCH("PTA",D28)),'Run 1'!$F$5,IF(ISNUMBER(SEARCH("PTB",D28)),'Run 1'!$G$5,IF(ISNUMBER(SEARCH("PTC",D28)),'Run 1'!$H$5,IF(ISNUMBER(SEARCH("PTD",D28)),'Run 1'!$I$5,""))))</f>
        <v>42</v>
      </c>
      <c r="J28">
        <f>IF(ISBLANK('Run 1'!$F78),"",'Run 1'!$F$85)</f>
        <v>41890</v>
      </c>
      <c r="K28" s="81">
        <f>IF(ISBLANK('Run 1'!$F78),"",'Run 1'!$F$86)</f>
        <v>904.41</v>
      </c>
      <c r="L28" s="81">
        <f>IF(ISBLANK('Run 1'!$F78),"",'Run 1'!$F$87)</f>
        <v>2.1589999999999998</v>
      </c>
      <c r="M28" s="81">
        <f>IF(ISBLANK('Run 1'!$F78),"",'Run 1'!$F$89)</f>
        <v>32416</v>
      </c>
      <c r="N28" s="81">
        <f>IF(ISBLANK('Run 1'!$F78),"",'Run 1'!$C$90)</f>
        <v>1876.7</v>
      </c>
      <c r="O28" s="81">
        <f>IF(ISBLANK('Run 1'!$F78),"",'Run 1'!$F$91)</f>
        <v>1.2115</v>
      </c>
      <c r="P28" s="81" t="str">
        <f>IF(ISBLANK('Run 1'!$A$85),"",'Run 1'!$A$85)</f>
        <v>PTA1</v>
      </c>
      <c r="Q28" s="81" t="str">
        <f>IF(ISBLANK('Run 1'!$A$89),"",'Run 1'!$A$89)</f>
        <v>PTA2</v>
      </c>
      <c r="R28" s="81" t="str">
        <f>IF(ISBLANK('Run 1'!$B$78),"",'Run 1'!$B$78)</f>
        <v>PTA1_3</v>
      </c>
      <c r="S28">
        <f>IF(ISBLANK('Run 1'!F78),"",'Run 1'!$C$73)</f>
        <v>142</v>
      </c>
      <c r="T28" t="str">
        <f>IF(ISBLANK(S28),"", 'Run 1'!$B$73)</f>
        <v>Manual Gain:</v>
      </c>
      <c r="V2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29" spans="1:22" x14ac:dyDescent="0.2">
      <c r="A29" t="str">
        <f>IF(ISBLANK('Run 1'!$C$4),"",'Run 1'!$C$4)</f>
        <v>AS</v>
      </c>
      <c r="B29" s="66">
        <f>IF(ISBLANK('Run 1'!$C$3),"",'Run 1'!$C$3)</f>
        <v>45271</v>
      </c>
      <c r="C29">
        <f>IF(ISBLANK('Run 1'!$C$5),"",'Run 1'!$C$5)</f>
        <v>1</v>
      </c>
      <c r="D29" t="str">
        <f>IF(ISBLANK('Run 1'!F15),"",'Run 1'!F15)</f>
        <v>PTA1 +RT DD4</v>
      </c>
      <c r="E29" s="67">
        <f>IF(ISBLANK('Run 1'!F79),"",'Run 1'!$F$75)</f>
        <v>7.3000000000000005E-8</v>
      </c>
      <c r="F29">
        <f>IF(ISBLANK('Run 1'!F79),"",'Run 1'!F79)</f>
        <v>41478</v>
      </c>
      <c r="G29" t="str">
        <f>IF(ISNUMBER(SEARCH("PT",'Run 1'!F15)),"Y", IF(ISNUMBER(SEARCH("H2O",'Run 1'!F15)),"N",""))</f>
        <v>Y</v>
      </c>
      <c r="H29" t="str">
        <f>IF(ISNUMBER(SEARCH("PTA",D29)),'Run 1'!$F$4,IF(ISNUMBER(SEARCH("PTB",D29)),'Run 1'!$G$4,IF(ISNUMBER(SEARCH("PTC",D29)),'Run 1'!$H$4,IF(ISNUMBER(SEARCH("PTD",D29)),'Run 1'!$I$4,""))))</f>
        <v>M3132714</v>
      </c>
      <c r="I29">
        <f>IF(ISNUMBER(SEARCH("PTA",D29)),'Run 1'!$F$5,IF(ISNUMBER(SEARCH("PTB",D29)),'Run 1'!$G$5,IF(ISNUMBER(SEARCH("PTC",D29)),'Run 1'!$H$5,IF(ISNUMBER(SEARCH("PTD",D29)),'Run 1'!$I$5,""))))</f>
        <v>42</v>
      </c>
      <c r="J29">
        <f>IF(ISBLANK('Run 1'!$F79),"",'Run 1'!$F$85)</f>
        <v>41890</v>
      </c>
      <c r="K29" s="81">
        <f>IF(ISBLANK('Run 1'!$F79),"",'Run 1'!$F$86)</f>
        <v>904.41</v>
      </c>
      <c r="L29" s="81">
        <f>IF(ISBLANK('Run 1'!$F79),"",'Run 1'!$F$87)</f>
        <v>2.1589999999999998</v>
      </c>
      <c r="M29" s="81">
        <f>IF(ISBLANK('Run 1'!$F79),"",'Run 1'!$F$89)</f>
        <v>32416</v>
      </c>
      <c r="N29" s="81">
        <f>IF(ISBLANK('Run 1'!$F79),"",'Run 1'!$C$90)</f>
        <v>1876.7</v>
      </c>
      <c r="O29" s="81">
        <f>IF(ISBLANK('Run 1'!$F79),"",'Run 1'!$F$91)</f>
        <v>1.2115</v>
      </c>
      <c r="P29" s="81" t="str">
        <f>IF(ISBLANK('Run 1'!$A$85),"",'Run 1'!$A$85)</f>
        <v>PTA1</v>
      </c>
      <c r="Q29" s="81" t="str">
        <f>IF(ISBLANK('Run 1'!$A$89),"",'Run 1'!$A$89)</f>
        <v>PTA2</v>
      </c>
      <c r="R29" s="81" t="str">
        <f>IF(ISBLANK('Run 1'!$B$79),"",'Run 1'!$B$79)</f>
        <v>PTA1_4</v>
      </c>
      <c r="S29">
        <f>IF(ISBLANK('Run 1'!F79),"",'Run 1'!$C$73)</f>
        <v>142</v>
      </c>
      <c r="T29" t="str">
        <f>IF(ISBLANK(S29),"", 'Run 1'!$B$73)</f>
        <v>Manual Gain:</v>
      </c>
      <c r="V2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0" spans="1:22" x14ac:dyDescent="0.2">
      <c r="A30" t="str">
        <f>IF(ISBLANK('Run 1'!$C$4),"",'Run 1'!$C$4)</f>
        <v>AS</v>
      </c>
      <c r="B30" s="66">
        <f>IF(ISBLANK('Run 1'!$C$3),"",'Run 1'!$C$3)</f>
        <v>45271</v>
      </c>
      <c r="C30">
        <f>IF(ISBLANK('Run 1'!$C$5),"",'Run 1'!$C$5)</f>
        <v>1</v>
      </c>
      <c r="D30" t="str">
        <f>IF(ISBLANK('Run 1'!F16),"",'Run 1'!F16)</f>
        <v>PTA2 +RT DD4</v>
      </c>
      <c r="E30" s="67">
        <f>IF(ISBLANK('Run 1'!F80),"",'Run 1'!$F$75)</f>
        <v>7.3000000000000005E-8</v>
      </c>
      <c r="F30">
        <f>IF(ISBLANK('Run 1'!F80),"",'Run 1'!F80)</f>
        <v>32228</v>
      </c>
      <c r="G30" t="str">
        <f>IF(ISNUMBER(SEARCH("PT",'Run 1'!F16)),"Y", IF(ISNUMBER(SEARCH("H2O",'Run 1'!F16)),"N",""))</f>
        <v>Y</v>
      </c>
      <c r="H30" t="str">
        <f>IF(ISNUMBER(SEARCH("PTA",D30)),'Run 1'!$F$4,IF(ISNUMBER(SEARCH("PTB",D30)),'Run 1'!$G$4,IF(ISNUMBER(SEARCH("PTC",D30)),'Run 1'!$H$4,IF(ISNUMBER(SEARCH("PTD",D30)),'Run 1'!$I$4,""))))</f>
        <v>M3132714</v>
      </c>
      <c r="I30">
        <f>IF(ISNUMBER(SEARCH("PTA",D30)),'Run 1'!$F$5,IF(ISNUMBER(SEARCH("PTB",D30)),'Run 1'!$G$5,IF(ISNUMBER(SEARCH("PTC",D30)),'Run 1'!$H$5,IF(ISNUMBER(SEARCH("PTD",D30)),'Run 1'!$I$5,""))))</f>
        <v>42</v>
      </c>
      <c r="J30">
        <f>IF(ISBLANK('Run 1'!$F80),"",'Run 1'!$F$85)</f>
        <v>41890</v>
      </c>
      <c r="K30" s="81">
        <f>IF(ISBLANK('Run 1'!$F80),"",'Run 1'!$F$86)</f>
        <v>904.41</v>
      </c>
      <c r="L30" s="81">
        <f>IF(ISBLANK('Run 1'!$F80),"",'Run 1'!$F$87)</f>
        <v>2.1589999999999998</v>
      </c>
      <c r="M30" s="81">
        <f>IF(ISBLANK('Run 1'!$F80),"",'Run 1'!$F$89)</f>
        <v>32416</v>
      </c>
      <c r="N30" s="81">
        <f>IF(ISBLANK('Run 1'!$F80),"",'Run 1'!$C$90)</f>
        <v>1876.7</v>
      </c>
      <c r="O30" s="81">
        <f>IF(ISBLANK('Run 1'!$F80),"",'Run 1'!$F$91)</f>
        <v>1.2115</v>
      </c>
      <c r="P30" s="81" t="str">
        <f>IF(ISBLANK('Run 1'!$A$85),"",'Run 1'!$A$85)</f>
        <v>PTA1</v>
      </c>
      <c r="Q30" s="81" t="str">
        <f>IF(ISBLANK('Run 1'!$A$89),"",'Run 1'!$A$89)</f>
        <v>PTA2</v>
      </c>
      <c r="R30" s="81" t="str">
        <f>IF(ISBLANK('Run 1'!$B$80),"",'Run 1'!$B$80)</f>
        <v>PTA2_1</v>
      </c>
      <c r="S30">
        <f>IF(ISBLANK('Run 1'!F80),"",'Run 1'!$C$73)</f>
        <v>142</v>
      </c>
      <c r="T30" t="str">
        <f>IF(ISBLANK(S30),"", 'Run 1'!$B$73)</f>
        <v>Manual Gain:</v>
      </c>
      <c r="V3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1" spans="1:22" x14ac:dyDescent="0.2">
      <c r="A31" t="str">
        <f>IF(ISBLANK('Run 1'!$C$4),"",'Run 1'!$C$4)</f>
        <v>AS</v>
      </c>
      <c r="B31" s="66">
        <f>IF(ISBLANK('Run 1'!$C$3),"",'Run 1'!$C$3)</f>
        <v>45271</v>
      </c>
      <c r="C31">
        <f>IF(ISBLANK('Run 1'!$C$5),"",'Run 1'!$C$5)</f>
        <v>1</v>
      </c>
      <c r="D31" t="str">
        <f>IF(ISBLANK('Run 1'!F17),"",'Run 1'!F17)</f>
        <v>PTA2 +RT DD4</v>
      </c>
      <c r="E31" s="67">
        <f>IF(ISBLANK('Run 1'!F81),"",'Run 1'!$F$75)</f>
        <v>7.3000000000000005E-8</v>
      </c>
      <c r="F31">
        <f>IF(ISBLANK('Run 1'!F81),"",'Run 1'!F81)</f>
        <v>31992</v>
      </c>
      <c r="G31" t="str">
        <f>IF(ISNUMBER(SEARCH("PT",'Run 1'!F17)),"Y", IF(ISNUMBER(SEARCH("H2O",'Run 1'!F17)),"N",""))</f>
        <v>Y</v>
      </c>
      <c r="H31" t="str">
        <f>IF(ISNUMBER(SEARCH("PTA",D31)),'Run 1'!$F$4,IF(ISNUMBER(SEARCH("PTB",D31)),'Run 1'!$G$4,IF(ISNUMBER(SEARCH("PTC",D31)),'Run 1'!$H$4,IF(ISNUMBER(SEARCH("PTD",D31)),'Run 1'!$I$4,""))))</f>
        <v>M3132714</v>
      </c>
      <c r="I31">
        <f>IF(ISNUMBER(SEARCH("PTA",D31)),'Run 1'!$F$5,IF(ISNUMBER(SEARCH("PTB",D31)),'Run 1'!$G$5,IF(ISNUMBER(SEARCH("PTC",D31)),'Run 1'!$H$5,IF(ISNUMBER(SEARCH("PTD",D31)),'Run 1'!$I$5,""))))</f>
        <v>42</v>
      </c>
      <c r="J31">
        <f>IF(ISBLANK('Run 1'!$F81),"",'Run 1'!$F$85)</f>
        <v>41890</v>
      </c>
      <c r="K31" s="81">
        <f>IF(ISBLANK('Run 1'!$F81),"",'Run 1'!$F$86)</f>
        <v>904.41</v>
      </c>
      <c r="L31" s="81">
        <f>IF(ISBLANK('Run 1'!$F81),"",'Run 1'!$F$87)</f>
        <v>2.1589999999999998</v>
      </c>
      <c r="M31" s="81">
        <f>IF(ISBLANK('Run 1'!$F81),"",'Run 1'!$F$89)</f>
        <v>32416</v>
      </c>
      <c r="N31" s="81">
        <f>IF(ISBLANK('Run 1'!$F81),"",'Run 1'!$C$90)</f>
        <v>1876.7</v>
      </c>
      <c r="O31" s="81">
        <f>IF(ISBLANK('Run 1'!$F81),"",'Run 1'!$F$91)</f>
        <v>1.2115</v>
      </c>
      <c r="P31" s="81" t="str">
        <f>IF(ISBLANK('Run 1'!$A$85),"",'Run 1'!$A$85)</f>
        <v>PTA1</v>
      </c>
      <c r="Q31" s="81" t="str">
        <f>IF(ISBLANK('Run 1'!$A$89),"",'Run 1'!$A$89)</f>
        <v>PTA2</v>
      </c>
      <c r="R31" s="81" t="str">
        <f>IF(ISBLANK('Run 1'!$B$81),"",'Run 1'!$B$81)</f>
        <v>PTA2_2</v>
      </c>
      <c r="S31">
        <f>IF(ISBLANK('Run 1'!F81),"",'Run 1'!$C$73)</f>
        <v>142</v>
      </c>
      <c r="T31" t="str">
        <f>IF(ISBLANK(S31),"", 'Run 1'!$B$73)</f>
        <v>Manual Gain:</v>
      </c>
      <c r="V3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2" spans="1:22" x14ac:dyDescent="0.2">
      <c r="A32" t="str">
        <f>IF(ISBLANK('Run 1'!$C$4),"",'Run 1'!$C$4)</f>
        <v>AS</v>
      </c>
      <c r="B32" s="66">
        <f>IF(ISBLANK('Run 1'!$C$3),"",'Run 1'!$C$3)</f>
        <v>45271</v>
      </c>
      <c r="C32">
        <f>IF(ISBLANK('Run 1'!$C$5),"",'Run 1'!$C$5)</f>
        <v>1</v>
      </c>
      <c r="D32" t="str">
        <f>IF(ISBLANK('Run 1'!F18),"",'Run 1'!F18)</f>
        <v>PTA2 +RT DD4</v>
      </c>
      <c r="E32" s="67">
        <f>IF(ISBLANK('Run 1'!F82),"",'Run 1'!$F$75)</f>
        <v>7.3000000000000005E-8</v>
      </c>
      <c r="F32">
        <f>IF(ISBLANK('Run 1'!F82),"",'Run 1'!F82)</f>
        <v>32896</v>
      </c>
      <c r="G32" t="str">
        <f>IF(ISNUMBER(SEARCH("PT",'Run 1'!F18)),"Y", IF(ISNUMBER(SEARCH("H2O",'Run 1'!F18)),"N",""))</f>
        <v>Y</v>
      </c>
      <c r="H32" t="str">
        <f>IF(ISNUMBER(SEARCH("PTA",D32)),'Run 1'!$F$4,IF(ISNUMBER(SEARCH("PTB",D32)),'Run 1'!$G$4,IF(ISNUMBER(SEARCH("PTC",D32)),'Run 1'!$H$4,IF(ISNUMBER(SEARCH("PTD",D32)),'Run 1'!$I$4,""))))</f>
        <v>M3132714</v>
      </c>
      <c r="I32">
        <f>IF(ISNUMBER(SEARCH("PTA",D32)),'Run 1'!$F$5,IF(ISNUMBER(SEARCH("PTB",D32)),'Run 1'!$G$5,IF(ISNUMBER(SEARCH("PTC",D32)),'Run 1'!$H$5,IF(ISNUMBER(SEARCH("PTD",D32)),'Run 1'!$I$5,""))))</f>
        <v>42</v>
      </c>
      <c r="J32">
        <f>IF(ISBLANK('Run 1'!$F82),"",'Run 1'!$F$85)</f>
        <v>41890</v>
      </c>
      <c r="K32" s="81">
        <f>IF(ISBLANK('Run 1'!$F82),"",'Run 1'!$F$86)</f>
        <v>904.41</v>
      </c>
      <c r="L32" s="81">
        <f>IF(ISBLANK('Run 1'!$F82),"",'Run 1'!$F$87)</f>
        <v>2.1589999999999998</v>
      </c>
      <c r="M32" s="81">
        <f>IF(ISBLANK('Run 1'!$F82),"",'Run 1'!$F$89)</f>
        <v>32416</v>
      </c>
      <c r="N32" s="81">
        <f>IF(ISBLANK('Run 1'!$F82),"",'Run 1'!$C$90)</f>
        <v>1876.7</v>
      </c>
      <c r="O32" s="81">
        <f>IF(ISBLANK('Run 1'!$F82),"",'Run 1'!$F$91)</f>
        <v>1.2115</v>
      </c>
      <c r="P32" s="81" t="str">
        <f>IF(ISBLANK('Run 1'!$A$85),"",'Run 1'!$A$85)</f>
        <v>PTA1</v>
      </c>
      <c r="Q32" s="81" t="str">
        <f>IF(ISBLANK('Run 1'!$A$89),"",'Run 1'!$A$89)</f>
        <v>PTA2</v>
      </c>
      <c r="R32" s="81" t="str">
        <f>IF(ISBLANK('Run 1'!$B$82),"",'Run 1'!$B$82)</f>
        <v>PTA2_3</v>
      </c>
      <c r="S32">
        <f>IF(ISBLANK('Run 1'!F82),"",'Run 1'!$C$73)</f>
        <v>142</v>
      </c>
      <c r="T32" t="str">
        <f>IF(ISBLANK(S32),"", 'Run 1'!$B$73)</f>
        <v>Manual Gain:</v>
      </c>
      <c r="V3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3" spans="1:22" x14ac:dyDescent="0.2">
      <c r="A33" t="str">
        <f>IF(ISBLANK('Run 1'!$C$4),"",'Run 1'!$C$4)</f>
        <v>AS</v>
      </c>
      <c r="B33" s="66">
        <f>IF(ISBLANK('Run 1'!$C$3),"",'Run 1'!$C$3)</f>
        <v>45271</v>
      </c>
      <c r="C33">
        <f>IF(ISBLANK('Run 1'!$C$5),"",'Run 1'!$C$5)</f>
        <v>1</v>
      </c>
      <c r="D33" t="str">
        <f>IF(ISBLANK('Run 1'!F19),"",'Run 1'!F19)</f>
        <v>PTA2 +RT DD4</v>
      </c>
      <c r="E33" s="67">
        <f>IF(ISBLANK('Run 1'!F83),"",'Run 1'!$F$75)</f>
        <v>7.3000000000000005E-8</v>
      </c>
      <c r="F33">
        <f>IF(ISBLANK('Run 1'!F83),"",'Run 1'!F83)</f>
        <v>32547</v>
      </c>
      <c r="G33" t="str">
        <f>IF(ISNUMBER(SEARCH("PT",'Run 1'!F19)),"Y", IF(ISNUMBER(SEARCH("H2O",'Run 1'!F19)),"N",""))</f>
        <v>Y</v>
      </c>
      <c r="H33" t="str">
        <f>IF(ISNUMBER(SEARCH("PTA",D33)),'Run 1'!$F$4,IF(ISNUMBER(SEARCH("PTB",D33)),'Run 1'!$G$4,IF(ISNUMBER(SEARCH("PTC",D33)),'Run 1'!$H$4,IF(ISNUMBER(SEARCH("PTD",D33)),'Run 1'!$I$4,""))))</f>
        <v>M3132714</v>
      </c>
      <c r="I33">
        <f>IF(ISNUMBER(SEARCH("PTA",D33)),'Run 1'!$F$5,IF(ISNUMBER(SEARCH("PTB",D33)),'Run 1'!$G$5,IF(ISNUMBER(SEARCH("PTC",D33)),'Run 1'!$H$5,IF(ISNUMBER(SEARCH("PTD",D33)),'Run 1'!$I$5,""))))</f>
        <v>42</v>
      </c>
      <c r="J33">
        <f>IF(ISBLANK('Run 1'!$F83),"",'Run 1'!$F$85)</f>
        <v>41890</v>
      </c>
      <c r="K33" s="81">
        <f>IF(ISBLANK('Run 1'!$F83),"",'Run 1'!$F$86)</f>
        <v>904.41</v>
      </c>
      <c r="L33" s="81">
        <f>IF(ISBLANK('Run 1'!$F83),"",'Run 1'!$F$87)</f>
        <v>2.1589999999999998</v>
      </c>
      <c r="M33" s="81">
        <f>IF(ISBLANK('Run 1'!$F83),"",'Run 1'!$F$89)</f>
        <v>32416</v>
      </c>
      <c r="N33" s="81">
        <f>IF(ISBLANK('Run 1'!$F83),"",'Run 1'!$C$90)</f>
        <v>1876.7</v>
      </c>
      <c r="O33" s="81">
        <f>IF(ISBLANK('Run 1'!$F83),"",'Run 1'!$F$91)</f>
        <v>1.2115</v>
      </c>
      <c r="P33" s="81" t="str">
        <f>IF(ISBLANK('Run 1'!$A$85),"",'Run 1'!$A$85)</f>
        <v>PTA1</v>
      </c>
      <c r="Q33" s="81" t="str">
        <f>IF(ISBLANK('Run 1'!$A$89),"",'Run 1'!$A$89)</f>
        <v>PTA2</v>
      </c>
      <c r="R33" s="81" t="str">
        <f>IF(ISBLANK('Run 1'!$B$83),"",'Run 1'!$B$83)</f>
        <v>PTA2_4</v>
      </c>
      <c r="S33">
        <f>IF(ISBLANK('Run 1'!F83),"",'Run 1'!$C$73)</f>
        <v>142</v>
      </c>
      <c r="T33" t="str">
        <f>IF(ISBLANK(S33),"", 'Run 1'!$B$73)</f>
        <v>Manual Gain:</v>
      </c>
      <c r="V3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4" spans="1:22" x14ac:dyDescent="0.2">
      <c r="A34" t="str">
        <f>IF(ISBLANK('Run 1'!$C$4),"",'Run 1'!$C$4)</f>
        <v>AS</v>
      </c>
      <c r="B34" s="66">
        <f>IF(ISBLANK('Run 1'!$C$3),"",'Run 1'!$C$3)</f>
        <v>45271</v>
      </c>
      <c r="C34">
        <f>IF(ISBLANK('Run 1'!$C$5),"",'Run 1'!$C$5)</f>
        <v>1</v>
      </c>
      <c r="D34" t="str">
        <f>IF(ISBLANK('Run 1'!G12),"",'Run 1'!G12)</f>
        <v>PTA1 +RT DD5</v>
      </c>
      <c r="E34" s="67">
        <f>IF(ISBLANK('Run 1'!G76),"",'Run 1'!$G$75)</f>
        <v>3.6500000000000003E-8</v>
      </c>
      <c r="F34">
        <f>IF(ISBLANK('Run 1'!G76),"",'Run 1'!G76)</f>
        <v>47945</v>
      </c>
      <c r="G34" t="str">
        <f>IF(ISNUMBER(SEARCH("PT",'Run 1'!G12)),"Y", IF(ISNUMBER(SEARCH("H2O",'Run 1'!G12)),"N",""))</f>
        <v>Y</v>
      </c>
      <c r="H34" t="str">
        <f>IF(ISNUMBER(SEARCH("PTA",D34)),'Run 1'!$F$4,IF(ISNUMBER(SEARCH("PTB",D34)),'Run 1'!$G$4,IF(ISNUMBER(SEARCH("PTC",D34)),'Run 1'!$H$4,IF(ISNUMBER(SEARCH("PTD",D34)),'Run 1'!$I$4,""))))</f>
        <v>M3132714</v>
      </c>
      <c r="I34">
        <f>IF(ISNUMBER(SEARCH("PTA",D34)),'Run 1'!$F$5,IF(ISNUMBER(SEARCH("PTB",D34)),'Run 1'!$G$5,IF(ISNUMBER(SEARCH("PTC",D34)),'Run 1'!$H$5,IF(ISNUMBER(SEARCH("PTD",D34)),'Run 1'!$I$5,""))))</f>
        <v>42</v>
      </c>
      <c r="J34">
        <f>IF(ISBLANK('Run 1'!$G76),"",'Run 1'!$G$85)</f>
        <v>46372</v>
      </c>
      <c r="K34" s="81">
        <f>IF(ISBLANK('Run 1'!$G76),"",'Run 1'!$G$86)</f>
        <v>1251.4000000000001</v>
      </c>
      <c r="L34" s="81">
        <f>IF(ISBLANK('Run 1'!$G76),"",'Run 1'!$G$87)</f>
        <v>2.6985999999999999</v>
      </c>
      <c r="M34" s="81">
        <f>IF(ISBLANK('Run 1'!$G76),"",'Run 1'!$G$89)</f>
        <v>37006</v>
      </c>
      <c r="N34" s="81">
        <f>IF(ISBLANK('Run 1'!$G76),"",'Run 1'!$G$90)</f>
        <v>676.85</v>
      </c>
      <c r="O34" s="81">
        <f>IF(ISBLANK('Run 1'!$G76),"",'Run 1'!$G$91)</f>
        <v>1.829</v>
      </c>
      <c r="P34" s="81" t="str">
        <f>IF(ISBLANK('Run 1'!$A$85),"",'Run 1'!$A$85)</f>
        <v>PTA1</v>
      </c>
      <c r="Q34" s="81" t="str">
        <f>IF(ISBLANK('Run 1'!$A$89),"",'Run 1'!$A$89)</f>
        <v>PTA2</v>
      </c>
      <c r="R34" s="81" t="str">
        <f>IF(ISBLANK('Run 1'!$B$76),"",'Run 1'!$B$76)</f>
        <v>PTA1_1</v>
      </c>
      <c r="S34">
        <f>IF(ISBLANK('Run 1'!G76),"",'Run 1'!$C$73)</f>
        <v>142</v>
      </c>
      <c r="T34" t="str">
        <f>IF(ISBLANK(S34),"", 'Run 1'!$B$73)</f>
        <v>Manual Gain:</v>
      </c>
      <c r="V3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5" spans="1:22" x14ac:dyDescent="0.2">
      <c r="A35" t="str">
        <f>IF(ISBLANK('Run 1'!$C$4),"",'Run 1'!$C$4)</f>
        <v>AS</v>
      </c>
      <c r="B35" s="66">
        <f>IF(ISBLANK('Run 1'!$C$3),"",'Run 1'!$C$3)</f>
        <v>45271</v>
      </c>
      <c r="C35">
        <f>IF(ISBLANK('Run 1'!$C$5),"",'Run 1'!$C$5)</f>
        <v>1</v>
      </c>
      <c r="D35" t="str">
        <f>IF(ISBLANK('Run 1'!G13),"",'Run 1'!G13)</f>
        <v>PTA1 +RT DD5</v>
      </c>
      <c r="E35" s="67">
        <f>IF(ISBLANK('Run 1'!G77),"",'Run 1'!$G$75)</f>
        <v>3.6500000000000003E-8</v>
      </c>
      <c r="F35">
        <f>IF(ISBLANK('Run 1'!G77),"",'Run 1'!G77)</f>
        <v>46733</v>
      </c>
      <c r="G35" t="str">
        <f>IF(ISNUMBER(SEARCH("PT",'Run 1'!G13)),"Y", IF(ISNUMBER(SEARCH("H2O",'Run 1'!G13)),"N",""))</f>
        <v>Y</v>
      </c>
      <c r="H35" t="str">
        <f>IF(ISNUMBER(SEARCH("PTA",D35)),'Run 1'!$F$4,IF(ISNUMBER(SEARCH("PTB",D35)),'Run 1'!$G$4,IF(ISNUMBER(SEARCH("PTC",D35)),'Run 1'!$H$4,IF(ISNUMBER(SEARCH("PTD",D35)),'Run 1'!$I$4,""))))</f>
        <v>M3132714</v>
      </c>
      <c r="I35">
        <f>IF(ISNUMBER(SEARCH("PTA",D35)),'Run 1'!$F$5,IF(ISNUMBER(SEARCH("PTB",D35)),'Run 1'!$G$5,IF(ISNUMBER(SEARCH("PTC",D35)),'Run 1'!$H$5,IF(ISNUMBER(SEARCH("PTD",D35)),'Run 1'!$I$5,""))))</f>
        <v>42</v>
      </c>
      <c r="J35">
        <f>IF(ISBLANK('Run 1'!$G77),"",'Run 1'!$G$85)</f>
        <v>46372</v>
      </c>
      <c r="K35" s="81">
        <f>IF(ISBLANK('Run 1'!$G77),"",'Run 1'!$G$86)</f>
        <v>1251.4000000000001</v>
      </c>
      <c r="L35" s="81">
        <f>IF(ISBLANK('Run 1'!$G77),"",'Run 1'!$G$87)</f>
        <v>2.6985999999999999</v>
      </c>
      <c r="M35" s="81">
        <f>IF(ISBLANK('Run 1'!$G77),"",'Run 1'!$G$89)</f>
        <v>37006</v>
      </c>
      <c r="N35" s="81">
        <f>IF(ISBLANK('Run 1'!$G77),"",'Run 1'!$G$90)</f>
        <v>676.85</v>
      </c>
      <c r="O35" s="81">
        <f>IF(ISBLANK('Run 1'!$G77),"",'Run 1'!$G$91)</f>
        <v>1.829</v>
      </c>
      <c r="P35" s="81" t="str">
        <f>IF(ISBLANK('Run 1'!$A$85),"",'Run 1'!$A$85)</f>
        <v>PTA1</v>
      </c>
      <c r="Q35" s="81" t="str">
        <f>IF(ISBLANK('Run 1'!$A$89),"",'Run 1'!$A$89)</f>
        <v>PTA2</v>
      </c>
      <c r="R35" s="81" t="str">
        <f>IF(ISBLANK('Run 1'!$B$77),"",'Run 1'!$B$77)</f>
        <v>PTA1_2</v>
      </c>
      <c r="S35">
        <f>IF(ISBLANK('Run 1'!G77),"",'Run 1'!$C$73)</f>
        <v>142</v>
      </c>
      <c r="T35" t="str">
        <f>IF(ISBLANK(S35),"", 'Run 1'!$B$73)</f>
        <v>Manual Gain:</v>
      </c>
      <c r="V3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6" spans="1:22" x14ac:dyDescent="0.2">
      <c r="A36" t="str">
        <f>IF(ISBLANK('Run 1'!$C$4),"",'Run 1'!$C$4)</f>
        <v>AS</v>
      </c>
      <c r="B36" s="66">
        <f>IF(ISBLANK('Run 1'!$C$3),"",'Run 1'!$C$3)</f>
        <v>45271</v>
      </c>
      <c r="C36">
        <f>IF(ISBLANK('Run 1'!$C$5),"",'Run 1'!$C$5)</f>
        <v>1</v>
      </c>
      <c r="D36" t="str">
        <f>IF(ISBLANK('Run 1'!G14),"",'Run 1'!G14)</f>
        <v>PTA1 +RT DD5</v>
      </c>
      <c r="E36" s="67">
        <f>IF(ISBLANK('Run 1'!G78),"",'Run 1'!$G$75)</f>
        <v>3.6500000000000003E-8</v>
      </c>
      <c r="F36">
        <f>IF(ISBLANK('Run 1'!G78),"",'Run 1'!G78)</f>
        <v>45737</v>
      </c>
      <c r="G36" t="str">
        <f>IF(ISNUMBER(SEARCH("PT",'Run 1'!G14)),"Y", IF(ISNUMBER(SEARCH("H2O",'Run 1'!G14)),"N",""))</f>
        <v>Y</v>
      </c>
      <c r="H36" t="str">
        <f>IF(ISNUMBER(SEARCH("PTA",D36)),'Run 1'!$F$4,IF(ISNUMBER(SEARCH("PTB",D36)),'Run 1'!$G$4,IF(ISNUMBER(SEARCH("PTC",D36)),'Run 1'!$H$4,IF(ISNUMBER(SEARCH("PTD",D36)),'Run 1'!$I$4,""))))</f>
        <v>M3132714</v>
      </c>
      <c r="I36">
        <f>IF(ISNUMBER(SEARCH("PTA",D36)),'Run 1'!$F$5,IF(ISNUMBER(SEARCH("PTB",D36)),'Run 1'!$G$5,IF(ISNUMBER(SEARCH("PTC",D36)),'Run 1'!$H$5,IF(ISNUMBER(SEARCH("PTD",D36)),'Run 1'!$I$5,""))))</f>
        <v>42</v>
      </c>
      <c r="J36">
        <f>IF(ISBLANK('Run 1'!$G78),"",'Run 1'!$G$85)</f>
        <v>46372</v>
      </c>
      <c r="K36" s="81">
        <f>IF(ISBLANK('Run 1'!$G78),"",'Run 1'!$G$86)</f>
        <v>1251.4000000000001</v>
      </c>
      <c r="L36" s="81">
        <f>IF(ISBLANK('Run 1'!$G78),"",'Run 1'!$G$87)</f>
        <v>2.6985999999999999</v>
      </c>
      <c r="M36" s="81">
        <f>IF(ISBLANK('Run 1'!$G78),"",'Run 1'!$G$89)</f>
        <v>37006</v>
      </c>
      <c r="N36" s="81">
        <f>IF(ISBLANK('Run 1'!$G78),"",'Run 1'!$G$90)</f>
        <v>676.85</v>
      </c>
      <c r="O36" s="81">
        <f>IF(ISBLANK('Run 1'!$G78),"",'Run 1'!$G$91)</f>
        <v>1.829</v>
      </c>
      <c r="P36" s="81" t="str">
        <f>IF(ISBLANK('Run 1'!$A$85),"",'Run 1'!$A$85)</f>
        <v>PTA1</v>
      </c>
      <c r="Q36" s="81" t="str">
        <f>IF(ISBLANK('Run 1'!$A$89),"",'Run 1'!$A$89)</f>
        <v>PTA2</v>
      </c>
      <c r="R36" s="81" t="str">
        <f>IF(ISBLANK('Run 1'!$B$78),"",'Run 1'!$B$78)</f>
        <v>PTA1_3</v>
      </c>
      <c r="S36">
        <f>IF(ISBLANK('Run 1'!G78),"",'Run 1'!$C$73)</f>
        <v>142</v>
      </c>
      <c r="T36" t="str">
        <f>IF(ISBLANK(S36),"", 'Run 1'!$B$73)</f>
        <v>Manual Gain:</v>
      </c>
      <c r="V3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7" spans="1:22" x14ac:dyDescent="0.2">
      <c r="A37" t="str">
        <f>IF(ISBLANK('Run 1'!$C$4),"",'Run 1'!$C$4)</f>
        <v>AS</v>
      </c>
      <c r="B37" s="66">
        <f>IF(ISBLANK('Run 1'!$C$3),"",'Run 1'!$C$3)</f>
        <v>45271</v>
      </c>
      <c r="C37">
        <f>IF(ISBLANK('Run 1'!$C$5),"",'Run 1'!$C$5)</f>
        <v>1</v>
      </c>
      <c r="D37" t="str">
        <f>IF(ISBLANK('Run 1'!G15),"",'Run 1'!G15)</f>
        <v>PTA1 +RT DD5</v>
      </c>
      <c r="E37" s="67">
        <f>IF(ISBLANK('Run 1'!G79),"",'Run 1'!$G$75)</f>
        <v>3.6500000000000003E-8</v>
      </c>
      <c r="F37">
        <f>IF(ISBLANK('Run 1'!G79),"",'Run 1'!G79)</f>
        <v>45072</v>
      </c>
      <c r="G37" t="str">
        <f>IF(ISNUMBER(SEARCH("PT",'Run 1'!G15)),"Y", IF(ISNUMBER(SEARCH("H2O",'Run 1'!G15)),"N",""))</f>
        <v>Y</v>
      </c>
      <c r="H37" t="str">
        <f>IF(ISNUMBER(SEARCH("PTA",D37)),'Run 1'!$F$4,IF(ISNUMBER(SEARCH("PTB",D37)),'Run 1'!$G$4,IF(ISNUMBER(SEARCH("PTC",D37)),'Run 1'!$H$4,IF(ISNUMBER(SEARCH("PTD",D37)),'Run 1'!$I$4,""))))</f>
        <v>M3132714</v>
      </c>
      <c r="I37">
        <f>IF(ISNUMBER(SEARCH("PTA",D37)),'Run 1'!$F$5,IF(ISNUMBER(SEARCH("PTB",D37)),'Run 1'!$G$5,IF(ISNUMBER(SEARCH("PTC",D37)),'Run 1'!$H$5,IF(ISNUMBER(SEARCH("PTD",D37)),'Run 1'!$I$5,""))))</f>
        <v>42</v>
      </c>
      <c r="J37">
        <f>IF(ISBLANK('Run 1'!$G79),"",'Run 1'!$G$85)</f>
        <v>46372</v>
      </c>
      <c r="K37" s="81">
        <f>IF(ISBLANK('Run 1'!$G79),"",'Run 1'!$G$86)</f>
        <v>1251.4000000000001</v>
      </c>
      <c r="L37" s="81">
        <f>IF(ISBLANK('Run 1'!$G79),"",'Run 1'!$G$87)</f>
        <v>2.6985999999999999</v>
      </c>
      <c r="M37" s="81">
        <f>IF(ISBLANK('Run 1'!$G79),"",'Run 1'!$G$89)</f>
        <v>37006</v>
      </c>
      <c r="N37" s="81">
        <f>IF(ISBLANK('Run 1'!$G79),"",'Run 1'!$G$90)</f>
        <v>676.85</v>
      </c>
      <c r="O37" s="81">
        <f>IF(ISBLANK('Run 1'!$G79),"",'Run 1'!$G$91)</f>
        <v>1.829</v>
      </c>
      <c r="P37" s="81" t="str">
        <f>IF(ISBLANK('Run 1'!$A$85),"",'Run 1'!$A$85)</f>
        <v>PTA1</v>
      </c>
      <c r="Q37" s="81" t="str">
        <f>IF(ISBLANK('Run 1'!$A$89),"",'Run 1'!$A$89)</f>
        <v>PTA2</v>
      </c>
      <c r="R37" s="81" t="str">
        <f>IF(ISBLANK('Run 1'!$B$79),"",'Run 1'!$B$79)</f>
        <v>PTA1_4</v>
      </c>
      <c r="S37">
        <f>IF(ISBLANK('Run 1'!G79),"",'Run 1'!$C$73)</f>
        <v>142</v>
      </c>
      <c r="T37" t="str">
        <f>IF(ISBLANK(S37),"", 'Run 1'!$B$73)</f>
        <v>Manual Gain:</v>
      </c>
      <c r="V3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8" spans="1:22" x14ac:dyDescent="0.2">
      <c r="A38" t="str">
        <f>IF(ISBLANK('Run 1'!$C$4),"",'Run 1'!$C$4)</f>
        <v>AS</v>
      </c>
      <c r="B38" s="66">
        <f>IF(ISBLANK('Run 1'!$C$3),"",'Run 1'!$C$3)</f>
        <v>45271</v>
      </c>
      <c r="C38">
        <f>IF(ISBLANK('Run 1'!$C$5),"",'Run 1'!$C$5)</f>
        <v>1</v>
      </c>
      <c r="D38" t="str">
        <f>IF(ISBLANK('Run 1'!G16),"",'Run 1'!G16)</f>
        <v>PTA2 +RT DD5</v>
      </c>
      <c r="E38" s="67">
        <f>IF(ISBLANK('Run 1'!G80),"",'Run 1'!$G$75)</f>
        <v>3.6500000000000003E-8</v>
      </c>
      <c r="F38">
        <f>IF(ISBLANK('Run 1'!G80),"",'Run 1'!G80)</f>
        <v>37302</v>
      </c>
      <c r="G38" t="str">
        <f>IF(ISNUMBER(SEARCH("PT",'Run 1'!G16)),"Y", IF(ISNUMBER(SEARCH("H2O",'Run 1'!G16)),"N",""))</f>
        <v>Y</v>
      </c>
      <c r="H38" t="str">
        <f>IF(ISNUMBER(SEARCH("PTA",D38)),'Run 1'!$F$4,IF(ISNUMBER(SEARCH("PTB",D38)),'Run 1'!$G$4,IF(ISNUMBER(SEARCH("PTC",D38)),'Run 1'!$H$4,IF(ISNUMBER(SEARCH("PTD",D38)),'Run 1'!$I$4,""))))</f>
        <v>M3132714</v>
      </c>
      <c r="I38">
        <f>IF(ISNUMBER(SEARCH("PTA",D38)),'Run 1'!$F$5,IF(ISNUMBER(SEARCH("PTB",D38)),'Run 1'!$G$5,IF(ISNUMBER(SEARCH("PTC",D38)),'Run 1'!$H$5,IF(ISNUMBER(SEARCH("PTD",D38)),'Run 1'!$I$5,""))))</f>
        <v>42</v>
      </c>
      <c r="J38">
        <f>IF(ISBLANK('Run 1'!$G80),"",'Run 1'!$G$85)</f>
        <v>46372</v>
      </c>
      <c r="K38" s="81">
        <f>IF(ISBLANK('Run 1'!$G80),"",'Run 1'!$G$86)</f>
        <v>1251.4000000000001</v>
      </c>
      <c r="L38" s="81">
        <f>IF(ISBLANK('Run 1'!$G80),"",'Run 1'!$G$87)</f>
        <v>2.6985999999999999</v>
      </c>
      <c r="M38" s="81">
        <f>IF(ISBLANK('Run 1'!$G80),"",'Run 1'!$G$89)</f>
        <v>37006</v>
      </c>
      <c r="N38" s="81">
        <f>IF(ISBLANK('Run 1'!$G80),"",'Run 1'!$G$90)</f>
        <v>676.85</v>
      </c>
      <c r="O38" s="81">
        <f>IF(ISBLANK('Run 1'!$G80),"",'Run 1'!$G$91)</f>
        <v>1.829</v>
      </c>
      <c r="P38" s="81" t="str">
        <f>IF(ISBLANK('Run 1'!$A$85),"",'Run 1'!$A$85)</f>
        <v>PTA1</v>
      </c>
      <c r="Q38" s="81" t="str">
        <f>IF(ISBLANK('Run 1'!$A$89),"",'Run 1'!$A$89)</f>
        <v>PTA2</v>
      </c>
      <c r="R38" s="81" t="str">
        <f>IF(ISBLANK('Run 1'!$B$80),"",'Run 1'!$B$80)</f>
        <v>PTA2_1</v>
      </c>
      <c r="S38">
        <f>IF(ISBLANK('Run 1'!G80),"",'Run 1'!$C$73)</f>
        <v>142</v>
      </c>
      <c r="T38" t="str">
        <f>IF(ISBLANK(S38),"", 'Run 1'!$B$73)</f>
        <v>Manual Gain:</v>
      </c>
      <c r="V3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39" spans="1:22" x14ac:dyDescent="0.2">
      <c r="A39" t="str">
        <f>IF(ISBLANK('Run 1'!$C$4),"",'Run 1'!$C$4)</f>
        <v>AS</v>
      </c>
      <c r="B39" s="66">
        <f>IF(ISBLANK('Run 1'!$C$3),"",'Run 1'!$C$3)</f>
        <v>45271</v>
      </c>
      <c r="C39">
        <f>IF(ISBLANK('Run 1'!$C$5),"",'Run 1'!$C$5)</f>
        <v>1</v>
      </c>
      <c r="D39" t="str">
        <f>IF(ISBLANK('Run 1'!G17),"",'Run 1'!G17)</f>
        <v>PTA2 +RT DD5</v>
      </c>
      <c r="E39" s="67">
        <f>IF(ISBLANK('Run 1'!G81),"",'Run 1'!$G$75)</f>
        <v>3.6500000000000003E-8</v>
      </c>
      <c r="F39">
        <f>IF(ISBLANK('Run 1'!G81),"",'Run 1'!G81)</f>
        <v>36168</v>
      </c>
      <c r="G39" t="str">
        <f>IF(ISNUMBER(SEARCH("PT",'Run 1'!G17)),"Y", IF(ISNUMBER(SEARCH("H2O",'Run 1'!G17)),"N",""))</f>
        <v>Y</v>
      </c>
      <c r="H39" t="str">
        <f>IF(ISNUMBER(SEARCH("PTA",D39)),'Run 1'!$F$4,IF(ISNUMBER(SEARCH("PTB",D39)),'Run 1'!$G$4,IF(ISNUMBER(SEARCH("PTC",D39)),'Run 1'!$H$4,IF(ISNUMBER(SEARCH("PTD",D39)),'Run 1'!$I$4,""))))</f>
        <v>M3132714</v>
      </c>
      <c r="I39">
        <f>IF(ISNUMBER(SEARCH("PTA",D39)),'Run 1'!$F$5,IF(ISNUMBER(SEARCH("PTB",D39)),'Run 1'!$G$5,IF(ISNUMBER(SEARCH("PTC",D39)),'Run 1'!$H$5,IF(ISNUMBER(SEARCH("PTD",D39)),'Run 1'!$I$5,""))))</f>
        <v>42</v>
      </c>
      <c r="J39">
        <f>IF(ISBLANK('Run 1'!$G81),"",'Run 1'!$G$85)</f>
        <v>46372</v>
      </c>
      <c r="K39" s="81">
        <f>IF(ISBLANK('Run 1'!$G81),"",'Run 1'!$G$86)</f>
        <v>1251.4000000000001</v>
      </c>
      <c r="L39" s="81">
        <f>IF(ISBLANK('Run 1'!$G81),"",'Run 1'!$G$87)</f>
        <v>2.6985999999999999</v>
      </c>
      <c r="M39" s="81">
        <f>IF(ISBLANK('Run 1'!$G81),"",'Run 1'!$G$89)</f>
        <v>37006</v>
      </c>
      <c r="N39" s="81">
        <f>IF(ISBLANK('Run 1'!$G81),"",'Run 1'!$G$90)</f>
        <v>676.85</v>
      </c>
      <c r="O39" s="81">
        <f>IF(ISBLANK('Run 1'!$G81),"",'Run 1'!$G$91)</f>
        <v>1.829</v>
      </c>
      <c r="P39" s="81" t="str">
        <f>IF(ISBLANK('Run 1'!$A$85),"",'Run 1'!$A$85)</f>
        <v>PTA1</v>
      </c>
      <c r="Q39" s="81" t="str">
        <f>IF(ISBLANK('Run 1'!$A$89),"",'Run 1'!$A$89)</f>
        <v>PTA2</v>
      </c>
      <c r="R39" s="81" t="str">
        <f>IF(ISBLANK('Run 1'!$B$81),"",'Run 1'!$B$81)</f>
        <v>PTA2_2</v>
      </c>
      <c r="S39">
        <f>IF(ISBLANK('Run 1'!G81),"",'Run 1'!$C$73)</f>
        <v>142</v>
      </c>
      <c r="T39" t="str">
        <f>IF(ISBLANK(S39),"", 'Run 1'!$B$73)</f>
        <v>Manual Gain:</v>
      </c>
      <c r="V3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0" spans="1:22" x14ac:dyDescent="0.2">
      <c r="A40" t="str">
        <f>IF(ISBLANK('Run 1'!$C$4),"",'Run 1'!$C$4)</f>
        <v>AS</v>
      </c>
      <c r="B40" s="66">
        <f>IF(ISBLANK('Run 1'!$C$3),"",'Run 1'!$C$3)</f>
        <v>45271</v>
      </c>
      <c r="C40">
        <f>IF(ISBLANK('Run 1'!$C$5),"",'Run 1'!$C$5)</f>
        <v>1</v>
      </c>
      <c r="D40" t="str">
        <f>IF(ISBLANK('Run 1'!G18),"",'Run 1'!G18)</f>
        <v>PTA2 +RT DD5</v>
      </c>
      <c r="E40" s="67">
        <f>IF(ISBLANK('Run 1'!G82),"",'Run 1'!$G$75)</f>
        <v>3.6500000000000003E-8</v>
      </c>
      <c r="F40">
        <f>IF(ISBLANK('Run 1'!G82),"",'Run 1'!G82)</f>
        <v>36810</v>
      </c>
      <c r="G40" t="str">
        <f>IF(ISNUMBER(SEARCH("PT",'Run 1'!G18)),"Y", IF(ISNUMBER(SEARCH("H2O",'Run 1'!G18)),"N",""))</f>
        <v>Y</v>
      </c>
      <c r="H40" t="str">
        <f>IF(ISNUMBER(SEARCH("PTA",D40)),'Run 1'!$F$4,IF(ISNUMBER(SEARCH("PTB",D40)),'Run 1'!$G$4,IF(ISNUMBER(SEARCH("PTC",D40)),'Run 1'!$H$4,IF(ISNUMBER(SEARCH("PTD",D40)),'Run 1'!$I$4,""))))</f>
        <v>M3132714</v>
      </c>
      <c r="I40">
        <f>IF(ISNUMBER(SEARCH("PTA",D40)),'Run 1'!$F$5,IF(ISNUMBER(SEARCH("PTB",D40)),'Run 1'!$G$5,IF(ISNUMBER(SEARCH("PTC",D40)),'Run 1'!$H$5,IF(ISNUMBER(SEARCH("PTD",D40)),'Run 1'!$I$5,""))))</f>
        <v>42</v>
      </c>
      <c r="J40">
        <f>IF(ISBLANK('Run 1'!$G82),"",'Run 1'!$G$85)</f>
        <v>46372</v>
      </c>
      <c r="K40" s="81">
        <f>IF(ISBLANK('Run 1'!$G82),"",'Run 1'!$G$86)</f>
        <v>1251.4000000000001</v>
      </c>
      <c r="L40" s="81">
        <f>IF(ISBLANK('Run 1'!$G82),"",'Run 1'!$G$87)</f>
        <v>2.6985999999999999</v>
      </c>
      <c r="M40" s="81">
        <f>IF(ISBLANK('Run 1'!$G82),"",'Run 1'!$G$89)</f>
        <v>37006</v>
      </c>
      <c r="N40" s="81">
        <f>IF(ISBLANK('Run 1'!$G82),"",'Run 1'!$G$90)</f>
        <v>676.85</v>
      </c>
      <c r="O40" s="81">
        <f>IF(ISBLANK('Run 1'!$G82),"",'Run 1'!$G$91)</f>
        <v>1.829</v>
      </c>
      <c r="P40" s="81" t="str">
        <f>IF(ISBLANK('Run 1'!$A$85),"",'Run 1'!$A$85)</f>
        <v>PTA1</v>
      </c>
      <c r="Q40" s="81" t="str">
        <f>IF(ISBLANK('Run 1'!$A$89),"",'Run 1'!$A$89)</f>
        <v>PTA2</v>
      </c>
      <c r="R40" s="81" t="str">
        <f>IF(ISBLANK('Run 1'!$B$82),"",'Run 1'!$B$82)</f>
        <v>PTA2_3</v>
      </c>
      <c r="S40">
        <f>IF(ISBLANK('Run 1'!G82),"",'Run 1'!$C$73)</f>
        <v>142</v>
      </c>
      <c r="T40" t="str">
        <f>IF(ISBLANK(S40),"", 'Run 1'!$B$73)</f>
        <v>Manual Gain:</v>
      </c>
      <c r="V4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1" spans="1:22" x14ac:dyDescent="0.2">
      <c r="A41" t="str">
        <f>IF(ISBLANK('Run 1'!$C$4),"",'Run 1'!$C$4)</f>
        <v>AS</v>
      </c>
      <c r="B41" s="66">
        <f>IF(ISBLANK('Run 1'!$C$3),"",'Run 1'!$C$3)</f>
        <v>45271</v>
      </c>
      <c r="C41">
        <f>IF(ISBLANK('Run 1'!$C$5),"",'Run 1'!$C$5)</f>
        <v>1</v>
      </c>
      <c r="D41" t="str">
        <f>IF(ISBLANK('Run 1'!G19),"",'Run 1'!G19)</f>
        <v>PTA2 +RT DD5</v>
      </c>
      <c r="E41" s="67">
        <f>IF(ISBLANK('Run 1'!G83),"",'Run 1'!$G$75)</f>
        <v>3.6500000000000003E-8</v>
      </c>
      <c r="F41">
        <f>IF(ISBLANK('Run 1'!G83),"",'Run 1'!G83)</f>
        <v>37745</v>
      </c>
      <c r="G41" t="str">
        <f>IF(ISNUMBER(SEARCH("PT",'Run 1'!G19)),"Y", IF(ISNUMBER(SEARCH("H2O",'Run 1'!G19)),"N",""))</f>
        <v>Y</v>
      </c>
      <c r="H41" t="str">
        <f>IF(ISNUMBER(SEARCH("PTA",D41)),'Run 1'!$F$4,IF(ISNUMBER(SEARCH("PTB",D41)),'Run 1'!$G$4,IF(ISNUMBER(SEARCH("PTC",D41)),'Run 1'!$H$4,IF(ISNUMBER(SEARCH("PTD",D41)),'Run 1'!$I$4,""))))</f>
        <v>M3132714</v>
      </c>
      <c r="I41">
        <f>IF(ISNUMBER(SEARCH("PTA",D41)),'Run 1'!$F$5,IF(ISNUMBER(SEARCH("PTB",D41)),'Run 1'!$G$5,IF(ISNUMBER(SEARCH("PTC",D41)),'Run 1'!$H$5,IF(ISNUMBER(SEARCH("PTD",D41)),'Run 1'!$I$5,""))))</f>
        <v>42</v>
      </c>
      <c r="J41">
        <f>IF(ISBLANK('Run 1'!$G83),"",'Run 1'!$G$85)</f>
        <v>46372</v>
      </c>
      <c r="K41" s="81">
        <f>IF(ISBLANK('Run 1'!$G83),"",'Run 1'!$G$86)</f>
        <v>1251.4000000000001</v>
      </c>
      <c r="L41" s="81">
        <f>IF(ISBLANK('Run 1'!$G83),"",'Run 1'!$G$87)</f>
        <v>2.6985999999999999</v>
      </c>
      <c r="M41" s="81">
        <f>IF(ISBLANK('Run 1'!$G83),"",'Run 1'!$G$89)</f>
        <v>37006</v>
      </c>
      <c r="N41" s="81">
        <f>IF(ISBLANK('Run 1'!$G83),"",'Run 1'!$G$90)</f>
        <v>676.85</v>
      </c>
      <c r="O41" s="81">
        <f>IF(ISBLANK('Run 1'!$G83),"",'Run 1'!$G$91)</f>
        <v>1.829</v>
      </c>
      <c r="P41" s="81" t="str">
        <f>IF(ISBLANK('Run 1'!$A$85),"",'Run 1'!$A$85)</f>
        <v>PTA1</v>
      </c>
      <c r="Q41" s="81" t="str">
        <f>IF(ISBLANK('Run 1'!$A$89),"",'Run 1'!$A$89)</f>
        <v>PTA2</v>
      </c>
      <c r="R41" s="81" t="str">
        <f>IF(ISBLANK('Run 1'!$B$83),"",'Run 1'!$B$83)</f>
        <v>PTA2_4</v>
      </c>
      <c r="S41">
        <f>IF(ISBLANK('Run 1'!G83),"",'Run 1'!$C$73)</f>
        <v>142</v>
      </c>
      <c r="T41" t="str">
        <f>IF(ISBLANK(S41),"", 'Run 1'!$B$73)</f>
        <v>Manual Gain:</v>
      </c>
      <c r="V4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2" spans="1:22" x14ac:dyDescent="0.2">
      <c r="A42" t="str">
        <f>IF(ISBLANK('Run 1'!$C$4),"",'Run 1'!$C$4)</f>
        <v>AS</v>
      </c>
      <c r="B42" s="66">
        <f>IF(ISBLANK('Run 1'!$C$3),"",'Run 1'!$C$3)</f>
        <v>45271</v>
      </c>
      <c r="C42">
        <f>IF(ISBLANK('Run 1'!$C$5),"",'Run 1'!$C$5)</f>
        <v>1</v>
      </c>
      <c r="D42" t="str">
        <f>IF(ISBLANK('Run 1'!H12),"",'Run 1'!H12)</f>
        <v>PTA1 +RT DD6</v>
      </c>
      <c r="E42" s="67">
        <f>IF(ISBLANK('Run 1'!H76),"",'Run 1'!$H$75)</f>
        <v>1.22E-8</v>
      </c>
      <c r="F42">
        <f>IF(ISBLANK('Run 1'!H76),"",'Run 1'!H76)</f>
        <v>51292</v>
      </c>
      <c r="G42" t="str">
        <f>IF(ISNUMBER(SEARCH("PT",'Run 1'!H12)),"Y", IF(ISNUMBER(SEARCH("H2O",'Run 1'!H12)),"N",""))</f>
        <v>Y</v>
      </c>
      <c r="H42" t="str">
        <f>IF(ISNUMBER(SEARCH("PTA",D42)),'Run 1'!$F$4,IF(ISNUMBER(SEARCH("PTB",D42)),'Run 1'!$G$4,IF(ISNUMBER(SEARCH("PTC",D42)),'Run 1'!$H$4,IF(ISNUMBER(SEARCH("PTD",D42)),'Run 1'!$I$4,""))))</f>
        <v>M3132714</v>
      </c>
      <c r="I42">
        <f>IF(ISNUMBER(SEARCH("PTA",D42)),'Run 1'!$F$5,IF(ISNUMBER(SEARCH("PTB",D42)),'Run 1'!$G$5,IF(ISNUMBER(SEARCH("PTC",D42)),'Run 1'!$H$5,IF(ISNUMBER(SEARCH("PTD",D42)),'Run 1'!$I$5,""))))</f>
        <v>42</v>
      </c>
      <c r="J42">
        <f>IF(ISBLANK('Run 1'!$H76),"",'Run 1'!$H$85)</f>
        <v>49863</v>
      </c>
      <c r="K42" s="81">
        <f>IF(ISBLANK('Run 1'!$H76),"",'Run 1'!$H$86)</f>
        <v>1186.5</v>
      </c>
      <c r="L42" s="81">
        <f>IF(ISBLANK('Run 1'!$H76),"",'Run 1'!$H$87)</f>
        <v>2.3795000000000002</v>
      </c>
      <c r="M42" s="81">
        <f>IF(ISBLANK('Run 1'!$H76),"",'Run 1'!$H$89)</f>
        <v>44103</v>
      </c>
      <c r="N42" s="81">
        <f>IF(ISBLANK('Run 1'!$H76),"",'Run 1'!$H$90)</f>
        <v>670</v>
      </c>
      <c r="O42" s="81">
        <f>IF(ISBLANK('Run 1'!$H76),"",'Run 1'!$H$91)</f>
        <v>1.5192000000000001</v>
      </c>
      <c r="P42" s="81" t="str">
        <f>IF(ISBLANK('Run 1'!$A$85),"",'Run 1'!$A$85)</f>
        <v>PTA1</v>
      </c>
      <c r="Q42" s="81" t="str">
        <f>IF(ISBLANK('Run 1'!$A$89),"",'Run 1'!$A$89)</f>
        <v>PTA2</v>
      </c>
      <c r="R42" s="81" t="str">
        <f>IF(ISBLANK('Run 1'!$B$76),"",'Run 1'!$B$76)</f>
        <v>PTA1_1</v>
      </c>
      <c r="S42">
        <f>IF(ISBLANK('Run 1'!H76),"",'Run 1'!$C$73)</f>
        <v>142</v>
      </c>
      <c r="T42" t="str">
        <f>IF(ISBLANK(S42),"", 'Run 1'!$B$73)</f>
        <v>Manual Gain:</v>
      </c>
      <c r="V4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3" spans="1:22" x14ac:dyDescent="0.2">
      <c r="A43" t="str">
        <f>IF(ISBLANK('Run 1'!$C$4),"",'Run 1'!$C$4)</f>
        <v>AS</v>
      </c>
      <c r="B43" s="66">
        <f>IF(ISBLANK('Run 1'!$C$3),"",'Run 1'!$C$3)</f>
        <v>45271</v>
      </c>
      <c r="C43">
        <f>IF(ISBLANK('Run 1'!$C$5),"",'Run 1'!$C$5)</f>
        <v>1</v>
      </c>
      <c r="D43" t="str">
        <f>IF(ISBLANK('Run 1'!H13),"",'Run 1'!H13)</f>
        <v>PTA1 +RT DD6</v>
      </c>
      <c r="E43" s="67">
        <f>IF(ISBLANK('Run 1'!H77),"",'Run 1'!$H$75)</f>
        <v>1.22E-8</v>
      </c>
      <c r="F43">
        <f>IF(ISBLANK('Run 1'!H77),"",'Run 1'!H77)</f>
        <v>50308</v>
      </c>
      <c r="G43" t="str">
        <f>IF(ISNUMBER(SEARCH("PT",'Run 1'!H13)),"Y", IF(ISNUMBER(SEARCH("H2O",'Run 1'!H13)),"N",""))</f>
        <v>Y</v>
      </c>
      <c r="H43" t="str">
        <f>IF(ISNUMBER(SEARCH("PTA",D43)),'Run 1'!$F$4,IF(ISNUMBER(SEARCH("PTB",D43)),'Run 1'!$G$4,IF(ISNUMBER(SEARCH("PTC",D43)),'Run 1'!$H$4,IF(ISNUMBER(SEARCH("PTD",D43)),'Run 1'!$I$4,""))))</f>
        <v>M3132714</v>
      </c>
      <c r="I43">
        <f>IF(ISNUMBER(SEARCH("PTA",D43)),'Run 1'!$F$5,IF(ISNUMBER(SEARCH("PTB",D43)),'Run 1'!$G$5,IF(ISNUMBER(SEARCH("PTC",D43)),'Run 1'!$H$5,IF(ISNUMBER(SEARCH("PTD",D43)),'Run 1'!$I$5,""))))</f>
        <v>42</v>
      </c>
      <c r="J43">
        <f>IF(ISBLANK('Run 1'!$H77),"",'Run 1'!$H$85)</f>
        <v>49863</v>
      </c>
      <c r="K43" s="81">
        <f>IF(ISBLANK('Run 1'!$H77),"",'Run 1'!$H$86)</f>
        <v>1186.5</v>
      </c>
      <c r="L43" s="81">
        <f>IF(ISBLANK('Run 1'!$H77),"",'Run 1'!$H$87)</f>
        <v>2.3795000000000002</v>
      </c>
      <c r="M43" s="81">
        <f>IF(ISBLANK('Run 1'!$H77),"",'Run 1'!$H$89)</f>
        <v>44103</v>
      </c>
      <c r="N43" s="81">
        <f>IF(ISBLANK('Run 1'!$H77),"",'Run 1'!$H$90)</f>
        <v>670</v>
      </c>
      <c r="O43" s="81">
        <f>IF(ISBLANK('Run 1'!$H77),"",'Run 1'!$H$91)</f>
        <v>1.5192000000000001</v>
      </c>
      <c r="P43" s="81" t="str">
        <f>IF(ISBLANK('Run 1'!$A$85),"",'Run 1'!$A$85)</f>
        <v>PTA1</v>
      </c>
      <c r="Q43" s="81" t="str">
        <f>IF(ISBLANK('Run 1'!$A$89),"",'Run 1'!$A$89)</f>
        <v>PTA2</v>
      </c>
      <c r="R43" s="81" t="str">
        <f>IF(ISBLANK('Run 1'!$B$77),"",'Run 1'!$B$77)</f>
        <v>PTA1_2</v>
      </c>
      <c r="S43">
        <f>IF(ISBLANK('Run 1'!H77),"",'Run 1'!$C$73)</f>
        <v>142</v>
      </c>
      <c r="T43" t="str">
        <f>IF(ISBLANK(S43),"", 'Run 1'!$B$73)</f>
        <v>Manual Gain:</v>
      </c>
      <c r="V4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4" spans="1:22" x14ac:dyDescent="0.2">
      <c r="A44" t="str">
        <f>IF(ISBLANK('Run 1'!$C$4),"",'Run 1'!$C$4)</f>
        <v>AS</v>
      </c>
      <c r="B44" s="66">
        <f>IF(ISBLANK('Run 1'!$C$3),"",'Run 1'!$C$3)</f>
        <v>45271</v>
      </c>
      <c r="C44">
        <f>IF(ISBLANK('Run 1'!$C$5),"",'Run 1'!$C$5)</f>
        <v>1</v>
      </c>
      <c r="D44" t="str">
        <f>IF(ISBLANK('Run 1'!H14),"",'Run 1'!H14)</f>
        <v>PTA1 +RT DD6</v>
      </c>
      <c r="E44" s="67">
        <f>IF(ISBLANK('Run 1'!H78),"",'Run 1'!$H$75)</f>
        <v>1.22E-8</v>
      </c>
      <c r="F44">
        <f>IF(ISBLANK('Run 1'!H78),"",'Run 1'!H78)</f>
        <v>49265</v>
      </c>
      <c r="G44" t="str">
        <f>IF(ISNUMBER(SEARCH("PT",'Run 1'!H14)),"Y", IF(ISNUMBER(SEARCH("H2O",'Run 1'!H14)),"N",""))</f>
        <v>Y</v>
      </c>
      <c r="H44" t="str">
        <f>IF(ISNUMBER(SEARCH("PTA",D44)),'Run 1'!$F$4,IF(ISNUMBER(SEARCH("PTB",D44)),'Run 1'!$G$4,IF(ISNUMBER(SEARCH("PTC",D44)),'Run 1'!$H$4,IF(ISNUMBER(SEARCH("PTD",D44)),'Run 1'!$I$4,""))))</f>
        <v>M3132714</v>
      </c>
      <c r="I44">
        <f>IF(ISNUMBER(SEARCH("PTA",D44)),'Run 1'!$F$5,IF(ISNUMBER(SEARCH("PTB",D44)),'Run 1'!$G$5,IF(ISNUMBER(SEARCH("PTC",D44)),'Run 1'!$H$5,IF(ISNUMBER(SEARCH("PTD",D44)),'Run 1'!$I$5,""))))</f>
        <v>42</v>
      </c>
      <c r="J44">
        <f>IF(ISBLANK('Run 1'!$H78),"",'Run 1'!$H$85)</f>
        <v>49863</v>
      </c>
      <c r="K44" s="81">
        <f>IF(ISBLANK('Run 1'!$H78),"",'Run 1'!$H$86)</f>
        <v>1186.5</v>
      </c>
      <c r="L44" s="81">
        <f>IF(ISBLANK('Run 1'!$H78),"",'Run 1'!$H$87)</f>
        <v>2.3795000000000002</v>
      </c>
      <c r="M44" s="81">
        <f>IF(ISBLANK('Run 1'!$H78),"",'Run 1'!$H$89)</f>
        <v>44103</v>
      </c>
      <c r="N44" s="81">
        <f>IF(ISBLANK('Run 1'!$H78),"",'Run 1'!$H$90)</f>
        <v>670</v>
      </c>
      <c r="O44" s="81">
        <f>IF(ISBLANK('Run 1'!$H78),"",'Run 1'!$H$91)</f>
        <v>1.5192000000000001</v>
      </c>
      <c r="P44" s="81" t="str">
        <f>IF(ISBLANK('Run 1'!$A$85),"",'Run 1'!$A$85)</f>
        <v>PTA1</v>
      </c>
      <c r="Q44" s="81" t="str">
        <f>IF(ISBLANK('Run 1'!$A$89),"",'Run 1'!$A$89)</f>
        <v>PTA2</v>
      </c>
      <c r="R44" s="81" t="str">
        <f>IF(ISBLANK('Run 1'!$B$78),"",'Run 1'!$B$78)</f>
        <v>PTA1_3</v>
      </c>
      <c r="S44">
        <f>IF(ISBLANK('Run 1'!H78),"",'Run 1'!$C$73)</f>
        <v>142</v>
      </c>
      <c r="T44" t="str">
        <f>IF(ISBLANK(S44),"", 'Run 1'!$B$73)</f>
        <v>Manual Gain:</v>
      </c>
      <c r="V4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5" spans="1:22" x14ac:dyDescent="0.2">
      <c r="A45" t="str">
        <f>IF(ISBLANK('Run 1'!$C$4),"",'Run 1'!$C$4)</f>
        <v>AS</v>
      </c>
      <c r="B45" s="66">
        <f>IF(ISBLANK('Run 1'!$C$3),"",'Run 1'!$C$3)</f>
        <v>45271</v>
      </c>
      <c r="C45">
        <f>IF(ISBLANK('Run 1'!$C$5),"",'Run 1'!$C$5)</f>
        <v>1</v>
      </c>
      <c r="D45" t="str">
        <f>IF(ISBLANK('Run 1'!H15),"",'Run 1'!H15)</f>
        <v>PTA1 +RT DD6</v>
      </c>
      <c r="E45" s="67">
        <f>IF(ISBLANK('Run 1'!H79),"",'Run 1'!$H$75)</f>
        <v>1.22E-8</v>
      </c>
      <c r="F45">
        <f>IF(ISBLANK('Run 1'!H79),"",'Run 1'!H79)</f>
        <v>48588</v>
      </c>
      <c r="G45" t="str">
        <f>IF(ISNUMBER(SEARCH("PT",'Run 1'!H15)),"Y", IF(ISNUMBER(SEARCH("H2O",'Run 1'!H15)),"N",""))</f>
        <v>Y</v>
      </c>
      <c r="H45" t="str">
        <f>IF(ISNUMBER(SEARCH("PTA",D45)),'Run 1'!$F$4,IF(ISNUMBER(SEARCH("PTB",D45)),'Run 1'!$G$4,IF(ISNUMBER(SEARCH("PTC",D45)),'Run 1'!$H$4,IF(ISNUMBER(SEARCH("PTD",D45)),'Run 1'!$I$4,""))))</f>
        <v>M3132714</v>
      </c>
      <c r="I45">
        <f>IF(ISNUMBER(SEARCH("PTA",D45)),'Run 1'!$F$5,IF(ISNUMBER(SEARCH("PTB",D45)),'Run 1'!$G$5,IF(ISNUMBER(SEARCH("PTC",D45)),'Run 1'!$H$5,IF(ISNUMBER(SEARCH("PTD",D45)),'Run 1'!$I$5,""))))</f>
        <v>42</v>
      </c>
      <c r="J45">
        <f>IF(ISBLANK('Run 1'!$H79),"",'Run 1'!$H$85)</f>
        <v>49863</v>
      </c>
      <c r="K45" s="81">
        <f>IF(ISBLANK('Run 1'!$H79),"",'Run 1'!$H$86)</f>
        <v>1186.5</v>
      </c>
      <c r="L45" s="81">
        <f>IF(ISBLANK('Run 1'!$H79),"",'Run 1'!$H$87)</f>
        <v>2.3795000000000002</v>
      </c>
      <c r="M45" s="81">
        <f>IF(ISBLANK('Run 1'!$H79),"",'Run 1'!$H$89)</f>
        <v>44103</v>
      </c>
      <c r="N45" s="81">
        <f>IF(ISBLANK('Run 1'!$H79),"",'Run 1'!$H$90)</f>
        <v>670</v>
      </c>
      <c r="O45" s="81">
        <f>IF(ISBLANK('Run 1'!$H79),"",'Run 1'!$H$91)</f>
        <v>1.5192000000000001</v>
      </c>
      <c r="P45" s="81" t="str">
        <f>IF(ISBLANK('Run 1'!$A$85),"",'Run 1'!$A$85)</f>
        <v>PTA1</v>
      </c>
      <c r="Q45" s="81" t="str">
        <f>IF(ISBLANK('Run 1'!$A$89),"",'Run 1'!$A$89)</f>
        <v>PTA2</v>
      </c>
      <c r="R45" s="81" t="str">
        <f>IF(ISBLANK('Run 1'!$B$79),"",'Run 1'!$B$79)</f>
        <v>PTA1_4</v>
      </c>
      <c r="S45">
        <f>IF(ISBLANK('Run 1'!H79),"",'Run 1'!$C$73)</f>
        <v>142</v>
      </c>
      <c r="T45" t="str">
        <f>IF(ISBLANK(S45),"", 'Run 1'!$B$73)</f>
        <v>Manual Gain:</v>
      </c>
      <c r="V4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6" spans="1:22" x14ac:dyDescent="0.2">
      <c r="A46" t="str">
        <f>IF(ISBLANK('Run 1'!$C$4),"",'Run 1'!$C$4)</f>
        <v>AS</v>
      </c>
      <c r="B46" s="66">
        <f>IF(ISBLANK('Run 1'!$C$3),"",'Run 1'!$C$3)</f>
        <v>45271</v>
      </c>
      <c r="C46">
        <f>IF(ISBLANK('Run 1'!$C$5),"",'Run 1'!$C$5)</f>
        <v>1</v>
      </c>
      <c r="D46" t="str">
        <f>IF(ISBLANK('Run 1'!H16),"",'Run 1'!H16)</f>
        <v>PTA2 +RT DD6</v>
      </c>
      <c r="E46" s="67">
        <f>IF(ISBLANK('Run 1'!H80),"",'Run 1'!$H$75)</f>
        <v>1.22E-8</v>
      </c>
      <c r="F46">
        <f>IF(ISBLANK('Run 1'!H80),"",'Run 1'!H80)</f>
        <v>44527</v>
      </c>
      <c r="G46" t="str">
        <f>IF(ISNUMBER(SEARCH("PT",'Run 1'!H16)),"Y", IF(ISNUMBER(SEARCH("H2O",'Run 1'!H16)),"N",""))</f>
        <v>Y</v>
      </c>
      <c r="H46" t="str">
        <f>IF(ISNUMBER(SEARCH("PTA",D46)),'Run 1'!$F$4,IF(ISNUMBER(SEARCH("PTB",D46)),'Run 1'!$G$4,IF(ISNUMBER(SEARCH("PTC",D46)),'Run 1'!$H$4,IF(ISNUMBER(SEARCH("PTD",D46)),'Run 1'!$I$4,""))))</f>
        <v>M3132714</v>
      </c>
      <c r="I46">
        <f>IF(ISNUMBER(SEARCH("PTA",D46)),'Run 1'!$F$5,IF(ISNUMBER(SEARCH("PTB",D46)),'Run 1'!$G$5,IF(ISNUMBER(SEARCH("PTC",D46)),'Run 1'!$H$5,IF(ISNUMBER(SEARCH("PTD",D46)),'Run 1'!$I$5,""))))</f>
        <v>42</v>
      </c>
      <c r="J46">
        <f>IF(ISBLANK('Run 1'!$H80),"",'Run 1'!$H$85)</f>
        <v>49863</v>
      </c>
      <c r="K46" s="81">
        <f>IF(ISBLANK('Run 1'!$H80),"",'Run 1'!$H$86)</f>
        <v>1186.5</v>
      </c>
      <c r="L46" s="81">
        <f>IF(ISBLANK('Run 1'!$H80),"",'Run 1'!$H$87)</f>
        <v>2.3795000000000002</v>
      </c>
      <c r="M46" s="81">
        <f>IF(ISBLANK('Run 1'!$H80),"",'Run 1'!$H$89)</f>
        <v>44103</v>
      </c>
      <c r="N46" s="81">
        <f>IF(ISBLANK('Run 1'!$H80),"",'Run 1'!$H$90)</f>
        <v>670</v>
      </c>
      <c r="O46" s="81">
        <f>IF(ISBLANK('Run 1'!$H80),"",'Run 1'!$H$91)</f>
        <v>1.5192000000000001</v>
      </c>
      <c r="P46" s="81" t="str">
        <f>IF(ISBLANK('Run 1'!$A$85),"",'Run 1'!$A$85)</f>
        <v>PTA1</v>
      </c>
      <c r="Q46" s="81" t="str">
        <f>IF(ISBLANK('Run 1'!$A$89),"",'Run 1'!$A$89)</f>
        <v>PTA2</v>
      </c>
      <c r="R46" s="81" t="str">
        <f>IF(ISBLANK('Run 1'!$B$80),"",'Run 1'!$B$80)</f>
        <v>PTA2_1</v>
      </c>
      <c r="S46">
        <f>IF(ISBLANK('Run 1'!H80),"",'Run 1'!$C$73)</f>
        <v>142</v>
      </c>
      <c r="T46" t="str">
        <f>IF(ISBLANK(S46),"", 'Run 1'!$B$73)</f>
        <v>Manual Gain:</v>
      </c>
      <c r="V4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7" spans="1:22" x14ac:dyDescent="0.2">
      <c r="A47" t="str">
        <f>IF(ISBLANK('Run 1'!$C$4),"",'Run 1'!$C$4)</f>
        <v>AS</v>
      </c>
      <c r="B47" s="66">
        <f>IF(ISBLANK('Run 1'!$C$3),"",'Run 1'!$C$3)</f>
        <v>45271</v>
      </c>
      <c r="C47">
        <f>IF(ISBLANK('Run 1'!$C$5),"",'Run 1'!$C$5)</f>
        <v>1</v>
      </c>
      <c r="D47" t="str">
        <f>IF(ISBLANK('Run 1'!H17),"",'Run 1'!H17)</f>
        <v>PTA2 +RT DD6</v>
      </c>
      <c r="E47" s="67">
        <f>IF(ISBLANK('Run 1'!H81),"",'Run 1'!$H$75)</f>
        <v>1.22E-8</v>
      </c>
      <c r="F47">
        <f>IF(ISBLANK('Run 1'!H81),"",'Run 1'!H81)</f>
        <v>43204</v>
      </c>
      <c r="G47" t="str">
        <f>IF(ISNUMBER(SEARCH("PT",'Run 1'!H17)),"Y", IF(ISNUMBER(SEARCH("H2O",'Run 1'!H17)),"N",""))</f>
        <v>Y</v>
      </c>
      <c r="H47" t="str">
        <f>IF(ISNUMBER(SEARCH("PTA",D47)),'Run 1'!$F$4,IF(ISNUMBER(SEARCH("PTB",D47)),'Run 1'!$G$4,IF(ISNUMBER(SEARCH("PTC",D47)),'Run 1'!$H$4,IF(ISNUMBER(SEARCH("PTD",D47)),'Run 1'!$I$4,""))))</f>
        <v>M3132714</v>
      </c>
      <c r="I47">
        <f>IF(ISNUMBER(SEARCH("PTA",D47)),'Run 1'!$F$5,IF(ISNUMBER(SEARCH("PTB",D47)),'Run 1'!$G$5,IF(ISNUMBER(SEARCH("PTC",D47)),'Run 1'!$H$5,IF(ISNUMBER(SEARCH("PTD",D47)),'Run 1'!$I$5,""))))</f>
        <v>42</v>
      </c>
      <c r="J47">
        <f>IF(ISBLANK('Run 1'!$H81),"",'Run 1'!$H$85)</f>
        <v>49863</v>
      </c>
      <c r="K47" s="81">
        <f>IF(ISBLANK('Run 1'!$H81),"",'Run 1'!$H$86)</f>
        <v>1186.5</v>
      </c>
      <c r="L47" s="81">
        <f>IF(ISBLANK('Run 1'!$H81),"",'Run 1'!$H$87)</f>
        <v>2.3795000000000002</v>
      </c>
      <c r="M47" s="81">
        <f>IF(ISBLANK('Run 1'!$H81),"",'Run 1'!$H$89)</f>
        <v>44103</v>
      </c>
      <c r="N47" s="81">
        <f>IF(ISBLANK('Run 1'!$H81),"",'Run 1'!$H$90)</f>
        <v>670</v>
      </c>
      <c r="O47" s="81">
        <f>IF(ISBLANK('Run 1'!$H81),"",'Run 1'!$H$91)</f>
        <v>1.5192000000000001</v>
      </c>
      <c r="P47" s="81" t="str">
        <f>IF(ISBLANK('Run 1'!$A$85),"",'Run 1'!$A$85)</f>
        <v>PTA1</v>
      </c>
      <c r="Q47" s="81" t="str">
        <f>IF(ISBLANK('Run 1'!$A$89),"",'Run 1'!$A$89)</f>
        <v>PTA2</v>
      </c>
      <c r="R47" s="81" t="str">
        <f>IF(ISBLANK('Run 1'!$B$81),"",'Run 1'!$B$81)</f>
        <v>PTA2_2</v>
      </c>
      <c r="S47">
        <f>IF(ISBLANK('Run 1'!H81),"",'Run 1'!$C$73)</f>
        <v>142</v>
      </c>
      <c r="T47" t="str">
        <f>IF(ISBLANK(S47),"", 'Run 1'!$B$73)</f>
        <v>Manual Gain:</v>
      </c>
      <c r="V4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8" spans="1:22" x14ac:dyDescent="0.2">
      <c r="A48" t="str">
        <f>IF(ISBLANK('Run 1'!$C$4),"",'Run 1'!$C$4)</f>
        <v>AS</v>
      </c>
      <c r="B48" s="66">
        <f>IF(ISBLANK('Run 1'!$C$3),"",'Run 1'!$C$3)</f>
        <v>45271</v>
      </c>
      <c r="C48">
        <f>IF(ISBLANK('Run 1'!$C$5),"",'Run 1'!$C$5)</f>
        <v>1</v>
      </c>
      <c r="D48" t="str">
        <f>IF(ISBLANK('Run 1'!H18),"",'Run 1'!H18)</f>
        <v>PTA2 +RT DD6</v>
      </c>
      <c r="E48" s="67">
        <f>IF(ISBLANK('Run 1'!H82),"",'Run 1'!$H$75)</f>
        <v>1.22E-8</v>
      </c>
      <c r="F48">
        <f>IF(ISBLANK('Run 1'!H82),"",'Run 1'!H82)</f>
        <v>44691</v>
      </c>
      <c r="G48" t="str">
        <f>IF(ISNUMBER(SEARCH("PT",'Run 1'!H18)),"Y", IF(ISNUMBER(SEARCH("H2O",'Run 1'!H18)),"N",""))</f>
        <v>Y</v>
      </c>
      <c r="H48" t="str">
        <f>IF(ISNUMBER(SEARCH("PTA",D48)),'Run 1'!$F$4,IF(ISNUMBER(SEARCH("PTB",D48)),'Run 1'!$G$4,IF(ISNUMBER(SEARCH("PTC",D48)),'Run 1'!$H$4,IF(ISNUMBER(SEARCH("PTD",D48)),'Run 1'!$I$4,""))))</f>
        <v>M3132714</v>
      </c>
      <c r="I48">
        <f>IF(ISNUMBER(SEARCH("PTA",D48)),'Run 1'!$F$5,IF(ISNUMBER(SEARCH("PTB",D48)),'Run 1'!$G$5,IF(ISNUMBER(SEARCH("PTC",D48)),'Run 1'!$H$5,IF(ISNUMBER(SEARCH("PTD",D48)),'Run 1'!$I$5,""))))</f>
        <v>42</v>
      </c>
      <c r="J48">
        <f>IF(ISBLANK('Run 1'!$H82),"",'Run 1'!$H$85)</f>
        <v>49863</v>
      </c>
      <c r="K48" s="81">
        <f>IF(ISBLANK('Run 1'!$H82),"",'Run 1'!$H$86)</f>
        <v>1186.5</v>
      </c>
      <c r="L48" s="81">
        <f>IF(ISBLANK('Run 1'!$H82),"",'Run 1'!$H$87)</f>
        <v>2.3795000000000002</v>
      </c>
      <c r="M48" s="81">
        <f>IF(ISBLANK('Run 1'!$H82),"",'Run 1'!$H$89)</f>
        <v>44103</v>
      </c>
      <c r="N48" s="81">
        <f>IF(ISBLANK('Run 1'!$H82),"",'Run 1'!$H$90)</f>
        <v>670</v>
      </c>
      <c r="O48" s="81">
        <f>IF(ISBLANK('Run 1'!$H82),"",'Run 1'!$H$91)</f>
        <v>1.5192000000000001</v>
      </c>
      <c r="P48" s="81" t="str">
        <f>IF(ISBLANK('Run 1'!$A$85),"",'Run 1'!$A$85)</f>
        <v>PTA1</v>
      </c>
      <c r="Q48" s="81" t="str">
        <f>IF(ISBLANK('Run 1'!$A$89),"",'Run 1'!$A$89)</f>
        <v>PTA2</v>
      </c>
      <c r="R48" s="81" t="str">
        <f>IF(ISBLANK('Run 1'!$B$82),"",'Run 1'!$B$82)</f>
        <v>PTA2_3</v>
      </c>
      <c r="S48">
        <f>IF(ISBLANK('Run 1'!H82),"",'Run 1'!$C$73)</f>
        <v>142</v>
      </c>
      <c r="T48" t="str">
        <f>IF(ISBLANK(S48),"", 'Run 1'!$B$73)</f>
        <v>Manual Gain:</v>
      </c>
      <c r="V4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49" spans="1:22" x14ac:dyDescent="0.2">
      <c r="A49" t="str">
        <f>IF(ISBLANK('Run 1'!$C$4),"",'Run 1'!$C$4)</f>
        <v>AS</v>
      </c>
      <c r="B49" s="66">
        <f>IF(ISBLANK('Run 1'!$C$3),"",'Run 1'!$C$3)</f>
        <v>45271</v>
      </c>
      <c r="C49">
        <f>IF(ISBLANK('Run 1'!$C$5),"",'Run 1'!$C$5)</f>
        <v>1</v>
      </c>
      <c r="D49" t="str">
        <f>IF(ISBLANK('Run 1'!H19),"",'Run 1'!H19)</f>
        <v>PTA2 +RT DD6</v>
      </c>
      <c r="E49" s="67">
        <f>IF(ISBLANK('Run 1'!H83),"",'Run 1'!$H$75)</f>
        <v>1.22E-8</v>
      </c>
      <c r="F49">
        <f>IF(ISBLANK('Run 1'!H83),"",'Run 1'!H83)</f>
        <v>43989</v>
      </c>
      <c r="G49" t="str">
        <f>IF(ISNUMBER(SEARCH("PT",'Run 1'!H19)),"Y", IF(ISNUMBER(SEARCH("H2O",'Run 1'!H19)),"N",""))</f>
        <v>Y</v>
      </c>
      <c r="H49" t="str">
        <f>IF(ISNUMBER(SEARCH("PTA",D49)),'Run 1'!$F$4,IF(ISNUMBER(SEARCH("PTB",D49)),'Run 1'!$G$4,IF(ISNUMBER(SEARCH("PTC",D49)),'Run 1'!$H$4,IF(ISNUMBER(SEARCH("PTD",D49)),'Run 1'!$I$4,""))))</f>
        <v>M3132714</v>
      </c>
      <c r="I49">
        <f>IF(ISNUMBER(SEARCH("PTA",D49)),'Run 1'!$F$5,IF(ISNUMBER(SEARCH("PTB",D49)),'Run 1'!$G$5,IF(ISNUMBER(SEARCH("PTC",D49)),'Run 1'!$H$5,IF(ISNUMBER(SEARCH("PTD",D49)),'Run 1'!$I$5,""))))</f>
        <v>42</v>
      </c>
      <c r="J49">
        <f>IF(ISBLANK('Run 1'!$H83),"",'Run 1'!$H$85)</f>
        <v>49863</v>
      </c>
      <c r="K49" s="81">
        <f>IF(ISBLANK('Run 1'!$H83),"",'Run 1'!$H$86)</f>
        <v>1186.5</v>
      </c>
      <c r="L49" s="81">
        <f>IF(ISBLANK('Run 1'!$H83),"",'Run 1'!$H$87)</f>
        <v>2.3795000000000002</v>
      </c>
      <c r="M49" s="81">
        <f>IF(ISBLANK('Run 1'!$H83),"",'Run 1'!$H$89)</f>
        <v>44103</v>
      </c>
      <c r="N49" s="81">
        <f>IF(ISBLANK('Run 1'!$H83),"",'Run 1'!$H$90)</f>
        <v>670</v>
      </c>
      <c r="O49" s="81">
        <f>IF(ISBLANK('Run 1'!$H83),"",'Run 1'!$H$91)</f>
        <v>1.5192000000000001</v>
      </c>
      <c r="P49" s="81" t="str">
        <f>IF(ISBLANK('Run 1'!$A$85),"",'Run 1'!$A$85)</f>
        <v>PTA1</v>
      </c>
      <c r="Q49" s="81" t="str">
        <f>IF(ISBLANK('Run 1'!$A$89),"",'Run 1'!$A$89)</f>
        <v>PTA2</v>
      </c>
      <c r="R49" s="81" t="str">
        <f>IF(ISBLANK('Run 1'!$B$83),"",'Run 1'!$B$83)</f>
        <v>PTA2_4</v>
      </c>
      <c r="S49">
        <f>IF(ISBLANK('Run 1'!H83),"",'Run 1'!$C$73)</f>
        <v>142</v>
      </c>
      <c r="T49" t="str">
        <f>IF(ISBLANK(S49),"", 'Run 1'!$B$73)</f>
        <v>Manual Gain:</v>
      </c>
      <c r="V4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0" spans="1:22" x14ac:dyDescent="0.2">
      <c r="A50" t="str">
        <f>IF(ISBLANK('Run 1'!$C$4),"",'Run 1'!$C$4)</f>
        <v>AS</v>
      </c>
      <c r="B50" s="66">
        <f>IF(ISBLANK('Run 1'!$C$3),"",'Run 1'!$C$3)</f>
        <v>45271</v>
      </c>
      <c r="C50">
        <f>IF(ISBLANK('Run 1'!$C$5),"",'Run 1'!$C$5)</f>
        <v>1</v>
      </c>
      <c r="D50" t="str">
        <f>IF(ISBLANK('Run 1'!I12),"",'Run 1'!I12)</f>
        <v>PTA1 +RT DD7</v>
      </c>
      <c r="E50" s="67">
        <f>IF(ISBLANK('Run 1'!I76),"",'Run 1'!$I$75)</f>
        <v>1.3500000000000001E-9</v>
      </c>
      <c r="F50">
        <f>IF(ISBLANK('Run 1'!I76),"",'Run 1'!I76)</f>
        <v>53284</v>
      </c>
      <c r="G50" t="str">
        <f>IF(ISNUMBER(SEARCH("PT",'Run 1'!I12)),"Y", IF(ISNUMBER(SEARCH("H2O",'Run 1'!I12)),"N",""))</f>
        <v>Y</v>
      </c>
      <c r="H50" t="str">
        <f>IF(ISNUMBER(SEARCH("PTA",D50)),'Run 1'!$F$4,IF(ISNUMBER(SEARCH("PTB",D50)),'Run 1'!$G$4,IF(ISNUMBER(SEARCH("PTC",D50)),'Run 1'!$H$4,IF(ISNUMBER(SEARCH("PTD",D50)),'Run 1'!$I$4,""))))</f>
        <v>M3132714</v>
      </c>
      <c r="I50">
        <f>IF(ISNUMBER(SEARCH("PTA",D50)),'Run 1'!$F$5,IF(ISNUMBER(SEARCH("PTB",D50)),'Run 1'!$G$5,IF(ISNUMBER(SEARCH("PTC",D50)),'Run 1'!$H$5,IF(ISNUMBER(SEARCH("PTD",D50)),'Run 1'!$I$5,""))))</f>
        <v>42</v>
      </c>
      <c r="J50">
        <f>IF(ISBLANK('Run 1'!$I76),"",'Run 1'!$I$85)</f>
        <v>51406</v>
      </c>
      <c r="K50" s="81">
        <f>IF(ISBLANK('Run 1'!$I76),"",'Run 1'!$I$86)</f>
        <v>1349.4</v>
      </c>
      <c r="L50" s="81">
        <f>IF(ISBLANK('Run 1'!$I76),"",'Run 1'!$I$87)</f>
        <v>2.625</v>
      </c>
      <c r="M50" s="81">
        <f>IF(ISBLANK('Run 1'!$I76),"",'Run 1'!$I$89)</f>
        <v>50336</v>
      </c>
      <c r="N50" s="81">
        <f>IF(ISBLANK('Run 1'!$I76),"",'Run 1'!$I$90)</f>
        <v>1521.7</v>
      </c>
      <c r="O50" s="81">
        <f>IF(ISBLANK('Run 1'!$I76),"",'Run 1'!$I$91)</f>
        <v>3.0230999999999999</v>
      </c>
      <c r="P50" s="81" t="str">
        <f>IF(ISBLANK('Run 1'!$A$85),"",'Run 1'!$A$85)</f>
        <v>PTA1</v>
      </c>
      <c r="Q50" s="81" t="str">
        <f>IF(ISBLANK('Run 1'!$A$89),"",'Run 1'!$A$89)</f>
        <v>PTA2</v>
      </c>
      <c r="R50" s="81" t="str">
        <f>IF(ISBLANK('Run 1'!$B$76),"",'Run 1'!$B$76)</f>
        <v>PTA1_1</v>
      </c>
      <c r="S50">
        <f>IF(ISBLANK('Run 1'!I76),"",'Run 1'!$C$73)</f>
        <v>142</v>
      </c>
      <c r="T50" t="str">
        <f>IF(ISBLANK(S50),"", 'Run 1'!$B$73)</f>
        <v>Manual Gain:</v>
      </c>
      <c r="V5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1" spans="1:22" x14ac:dyDescent="0.2">
      <c r="A51" t="str">
        <f>IF(ISBLANK('Run 1'!$C$4),"",'Run 1'!$C$4)</f>
        <v>AS</v>
      </c>
      <c r="B51" s="66">
        <f>IF(ISBLANK('Run 1'!$C$3),"",'Run 1'!$C$3)</f>
        <v>45271</v>
      </c>
      <c r="C51">
        <f>IF(ISBLANK('Run 1'!$C$5),"",'Run 1'!$C$5)</f>
        <v>1</v>
      </c>
      <c r="D51" t="str">
        <f>IF(ISBLANK('Run 1'!I13),"",'Run 1'!I13)</f>
        <v>PTA1 +RT DD7</v>
      </c>
      <c r="E51" s="67">
        <f>IF(ISBLANK('Run 1'!I77),"",'Run 1'!$I$75)</f>
        <v>1.3500000000000001E-9</v>
      </c>
      <c r="F51">
        <f>IF(ISBLANK('Run 1'!I77),"",'Run 1'!I77)</f>
        <v>50812</v>
      </c>
      <c r="G51" t="str">
        <f>IF(ISNUMBER(SEARCH("PT",'Run 1'!I13)),"Y", IF(ISNUMBER(SEARCH("H2O",'Run 1'!I13)),"N",""))</f>
        <v>Y</v>
      </c>
      <c r="H51" t="str">
        <f>IF(ISNUMBER(SEARCH("PTA",D51)),'Run 1'!$F$4,IF(ISNUMBER(SEARCH("PTB",D51)),'Run 1'!$G$4,IF(ISNUMBER(SEARCH("PTC",D51)),'Run 1'!$H$4,IF(ISNUMBER(SEARCH("PTD",D51)),'Run 1'!$I$4,""))))</f>
        <v>M3132714</v>
      </c>
      <c r="I51">
        <f>IF(ISNUMBER(SEARCH("PTA",D51)),'Run 1'!$F$5,IF(ISNUMBER(SEARCH("PTB",D51)),'Run 1'!$G$5,IF(ISNUMBER(SEARCH("PTC",D51)),'Run 1'!$H$5,IF(ISNUMBER(SEARCH("PTD",D51)),'Run 1'!$I$5,""))))</f>
        <v>42</v>
      </c>
      <c r="J51">
        <f>IF(ISBLANK('Run 1'!$I77),"",'Run 1'!$I$85)</f>
        <v>51406</v>
      </c>
      <c r="K51" s="81">
        <f>IF(ISBLANK('Run 1'!$I77),"",'Run 1'!$I$86)</f>
        <v>1349.4</v>
      </c>
      <c r="L51" s="81">
        <f>IF(ISBLANK('Run 1'!$I77),"",'Run 1'!$I$87)</f>
        <v>2.625</v>
      </c>
      <c r="M51" s="81">
        <f>IF(ISBLANK('Run 1'!$I77),"",'Run 1'!$I$89)</f>
        <v>50336</v>
      </c>
      <c r="N51" s="81">
        <f>IF(ISBLANK('Run 1'!$I77),"",'Run 1'!$I$90)</f>
        <v>1521.7</v>
      </c>
      <c r="O51" s="81">
        <f>IF(ISBLANK('Run 1'!$I77),"",'Run 1'!$I$91)</f>
        <v>3.0230999999999999</v>
      </c>
      <c r="P51" s="81" t="str">
        <f>IF(ISBLANK('Run 1'!$A$85),"",'Run 1'!$A$85)</f>
        <v>PTA1</v>
      </c>
      <c r="Q51" s="81" t="str">
        <f>IF(ISBLANK('Run 1'!$A$89),"",'Run 1'!$A$89)</f>
        <v>PTA2</v>
      </c>
      <c r="R51" s="81" t="str">
        <f>IF(ISBLANK('Run 1'!$B$77),"",'Run 1'!$B$77)</f>
        <v>PTA1_2</v>
      </c>
      <c r="S51">
        <f>IF(ISBLANK('Run 1'!I77),"",'Run 1'!$C$73)</f>
        <v>142</v>
      </c>
      <c r="T51" t="str">
        <f>IF(ISBLANK(S51),"", 'Run 1'!$B$73)</f>
        <v>Manual Gain:</v>
      </c>
      <c r="V5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2" spans="1:22" x14ac:dyDescent="0.2">
      <c r="A52" t="str">
        <f>IF(ISBLANK('Run 1'!$C$4),"",'Run 1'!$C$4)</f>
        <v>AS</v>
      </c>
      <c r="B52" s="66">
        <f>IF(ISBLANK('Run 1'!$C$3),"",'Run 1'!$C$3)</f>
        <v>45271</v>
      </c>
      <c r="C52">
        <f>IF(ISBLANK('Run 1'!$C$5),"",'Run 1'!$C$5)</f>
        <v>1</v>
      </c>
      <c r="D52" t="str">
        <f>IF(ISBLANK('Run 1'!I14),"",'Run 1'!I14)</f>
        <v>PTA1 +RT DD7</v>
      </c>
      <c r="E52" s="67">
        <f>IF(ISBLANK('Run 1'!I78),"",'Run 1'!$I$75)</f>
        <v>1.3500000000000001E-9</v>
      </c>
      <c r="F52">
        <f>IF(ISBLANK('Run 1'!I78),"",'Run 1'!I78)</f>
        <v>51381</v>
      </c>
      <c r="G52" t="str">
        <f>IF(ISNUMBER(SEARCH("PT",'Run 1'!I14)),"Y", IF(ISNUMBER(SEARCH("H2O",'Run 1'!I14)),"N",""))</f>
        <v>Y</v>
      </c>
      <c r="H52" t="str">
        <f>IF(ISNUMBER(SEARCH("PTA",D52)),'Run 1'!$F$4,IF(ISNUMBER(SEARCH("PTB",D52)),'Run 1'!$G$4,IF(ISNUMBER(SEARCH("PTC",D52)),'Run 1'!$H$4,IF(ISNUMBER(SEARCH("PTD",D52)),'Run 1'!$I$4,""))))</f>
        <v>M3132714</v>
      </c>
      <c r="I52">
        <f>IF(ISNUMBER(SEARCH("PTA",D52)),'Run 1'!$F$5,IF(ISNUMBER(SEARCH("PTB",D52)),'Run 1'!$G$5,IF(ISNUMBER(SEARCH("PTC",D52)),'Run 1'!$H$5,IF(ISNUMBER(SEARCH("PTD",D52)),'Run 1'!$I$5,""))))</f>
        <v>42</v>
      </c>
      <c r="J52">
        <f>IF(ISBLANK('Run 1'!$I78),"",'Run 1'!$I$85)</f>
        <v>51406</v>
      </c>
      <c r="K52" s="81">
        <f>IF(ISBLANK('Run 1'!$I78),"",'Run 1'!$I$86)</f>
        <v>1349.4</v>
      </c>
      <c r="L52" s="81">
        <f>IF(ISBLANK('Run 1'!$I78),"",'Run 1'!$I$87)</f>
        <v>2.625</v>
      </c>
      <c r="M52" s="81">
        <f>IF(ISBLANK('Run 1'!$I78),"",'Run 1'!$I$89)</f>
        <v>50336</v>
      </c>
      <c r="N52" s="81">
        <f>IF(ISBLANK('Run 1'!$I78),"",'Run 1'!$I$90)</f>
        <v>1521.7</v>
      </c>
      <c r="O52" s="81">
        <f>IF(ISBLANK('Run 1'!$I78),"",'Run 1'!$I$91)</f>
        <v>3.0230999999999999</v>
      </c>
      <c r="P52" s="81" t="str">
        <f>IF(ISBLANK('Run 1'!$A$85),"",'Run 1'!$A$85)</f>
        <v>PTA1</v>
      </c>
      <c r="Q52" s="81" t="str">
        <f>IF(ISBLANK('Run 1'!$A$89),"",'Run 1'!$A$89)</f>
        <v>PTA2</v>
      </c>
      <c r="R52" s="81" t="str">
        <f>IF(ISBLANK('Run 1'!$B$78),"",'Run 1'!$B$78)</f>
        <v>PTA1_3</v>
      </c>
      <c r="S52">
        <f>IF(ISBLANK('Run 1'!I78),"",'Run 1'!$C$73)</f>
        <v>142</v>
      </c>
      <c r="T52" t="str">
        <f>IF(ISBLANK(S52),"", 'Run 1'!$B$73)</f>
        <v>Manual Gain:</v>
      </c>
      <c r="V5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3" spans="1:22" x14ac:dyDescent="0.2">
      <c r="A53" t="str">
        <f>IF(ISBLANK('Run 1'!$C$4),"",'Run 1'!$C$4)</f>
        <v>AS</v>
      </c>
      <c r="B53" s="66">
        <f>IF(ISBLANK('Run 1'!$C$3),"",'Run 1'!$C$3)</f>
        <v>45271</v>
      </c>
      <c r="C53">
        <f>IF(ISBLANK('Run 1'!$C$5),"",'Run 1'!$C$5)</f>
        <v>1</v>
      </c>
      <c r="D53" t="str">
        <f>IF(ISBLANK('Run 1'!I15),"",'Run 1'!I15)</f>
        <v>PTA1 +RT DD7</v>
      </c>
      <c r="E53" s="67">
        <f>IF(ISBLANK('Run 1'!I79),"",'Run 1'!$I$75)</f>
        <v>1.3500000000000001E-9</v>
      </c>
      <c r="F53">
        <f>IF(ISBLANK('Run 1'!I79),"",'Run 1'!I79)</f>
        <v>50148</v>
      </c>
      <c r="G53" t="str">
        <f>IF(ISNUMBER(SEARCH("PT",'Run 1'!I15)),"Y", IF(ISNUMBER(SEARCH("H2O",'Run 1'!I15)),"N",""))</f>
        <v>Y</v>
      </c>
      <c r="H53" t="str">
        <f>IF(ISNUMBER(SEARCH("PTA",D53)),'Run 1'!$F$4,IF(ISNUMBER(SEARCH("PTB",D53)),'Run 1'!$G$4,IF(ISNUMBER(SEARCH("PTC",D53)),'Run 1'!$H$4,IF(ISNUMBER(SEARCH("PTD",D53)),'Run 1'!$I$4,""))))</f>
        <v>M3132714</v>
      </c>
      <c r="I53">
        <f>IF(ISNUMBER(SEARCH("PTA",D53)),'Run 1'!$F$5,IF(ISNUMBER(SEARCH("PTB",D53)),'Run 1'!$G$5,IF(ISNUMBER(SEARCH("PTC",D53)),'Run 1'!$H$5,IF(ISNUMBER(SEARCH("PTD",D53)),'Run 1'!$I$5,""))))</f>
        <v>42</v>
      </c>
      <c r="J53">
        <f>IF(ISBLANK('Run 1'!$I79),"",'Run 1'!$I$85)</f>
        <v>51406</v>
      </c>
      <c r="K53" s="81">
        <f>IF(ISBLANK('Run 1'!$I79),"",'Run 1'!$I$86)</f>
        <v>1349.4</v>
      </c>
      <c r="L53" s="81">
        <f>IF(ISBLANK('Run 1'!$I79),"",'Run 1'!$I$87)</f>
        <v>2.625</v>
      </c>
      <c r="M53" s="81">
        <f>IF(ISBLANK('Run 1'!$I79),"",'Run 1'!$I$89)</f>
        <v>50336</v>
      </c>
      <c r="N53" s="81">
        <f>IF(ISBLANK('Run 1'!$I79),"",'Run 1'!$I$90)</f>
        <v>1521.7</v>
      </c>
      <c r="O53" s="81">
        <f>IF(ISBLANK('Run 1'!$I79),"",'Run 1'!$I$91)</f>
        <v>3.0230999999999999</v>
      </c>
      <c r="P53" s="81" t="str">
        <f>IF(ISBLANK('Run 1'!$A$85),"",'Run 1'!$A$85)</f>
        <v>PTA1</v>
      </c>
      <c r="Q53" s="81" t="str">
        <f>IF(ISBLANK('Run 1'!$A$89),"",'Run 1'!$A$89)</f>
        <v>PTA2</v>
      </c>
      <c r="R53" s="81" t="str">
        <f>IF(ISBLANK('Run 1'!$B$79),"",'Run 1'!$B$79)</f>
        <v>PTA1_4</v>
      </c>
      <c r="S53">
        <f>IF(ISBLANK('Run 1'!I79),"",'Run 1'!$C$73)</f>
        <v>142</v>
      </c>
      <c r="T53" t="str">
        <f>IF(ISBLANK(S53),"", 'Run 1'!$B$73)</f>
        <v>Manual Gain:</v>
      </c>
      <c r="V5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4" spans="1:22" x14ac:dyDescent="0.2">
      <c r="A54" t="str">
        <f>IF(ISBLANK('Run 1'!$C$4),"",'Run 1'!$C$4)</f>
        <v>AS</v>
      </c>
      <c r="B54" s="66">
        <f>IF(ISBLANK('Run 1'!$C$3),"",'Run 1'!$C$3)</f>
        <v>45271</v>
      </c>
      <c r="C54">
        <f>IF(ISBLANK('Run 1'!$C$5),"",'Run 1'!$C$5)</f>
        <v>1</v>
      </c>
      <c r="D54" t="str">
        <f>IF(ISBLANK('Run 1'!I16),"",'Run 1'!I16)</f>
        <v>PTA2 +RT DD7</v>
      </c>
      <c r="E54" s="67">
        <f>IF(ISBLANK('Run 1'!I80),"",'Run 1'!$I$75)</f>
        <v>1.3500000000000001E-9</v>
      </c>
      <c r="F54">
        <f>IF(ISBLANK('Run 1'!I80),"",'Run 1'!I80)</f>
        <v>51013</v>
      </c>
      <c r="G54" t="str">
        <f>IF(ISNUMBER(SEARCH("PT",'Run 1'!I16)),"Y", IF(ISNUMBER(SEARCH("H2O",'Run 1'!I16)),"N",""))</f>
        <v>Y</v>
      </c>
      <c r="H54" t="str">
        <f>IF(ISNUMBER(SEARCH("PTA",D54)),'Run 1'!$F$4,IF(ISNUMBER(SEARCH("PTB",D54)),'Run 1'!$G$4,IF(ISNUMBER(SEARCH("PTC",D54)),'Run 1'!$H$4,IF(ISNUMBER(SEARCH("PTD",D54)),'Run 1'!$I$4,""))))</f>
        <v>M3132714</v>
      </c>
      <c r="I54">
        <f>IF(ISNUMBER(SEARCH("PTA",D54)),'Run 1'!$F$5,IF(ISNUMBER(SEARCH("PTB",D54)),'Run 1'!$G$5,IF(ISNUMBER(SEARCH("PTC",D54)),'Run 1'!$H$5,IF(ISNUMBER(SEARCH("PTD",D54)),'Run 1'!$I$5,""))))</f>
        <v>42</v>
      </c>
      <c r="J54">
        <f>IF(ISBLANK('Run 1'!$I80),"",'Run 1'!$I$85)</f>
        <v>51406</v>
      </c>
      <c r="K54" s="81">
        <f>IF(ISBLANK('Run 1'!$I80),"",'Run 1'!$I$86)</f>
        <v>1349.4</v>
      </c>
      <c r="L54" s="81">
        <f>IF(ISBLANK('Run 1'!$I80),"",'Run 1'!$I$87)</f>
        <v>2.625</v>
      </c>
      <c r="M54" s="81">
        <f>IF(ISBLANK('Run 1'!$I80),"",'Run 1'!$I$89)</f>
        <v>50336</v>
      </c>
      <c r="N54" s="81">
        <f>IF(ISBLANK('Run 1'!$I80),"",'Run 1'!$I$90)</f>
        <v>1521.7</v>
      </c>
      <c r="O54" s="81">
        <f>IF(ISBLANK('Run 1'!$I80),"",'Run 1'!$I$91)</f>
        <v>3.0230999999999999</v>
      </c>
      <c r="P54" s="81" t="str">
        <f>IF(ISBLANK('Run 1'!$A$85),"",'Run 1'!$A$85)</f>
        <v>PTA1</v>
      </c>
      <c r="Q54" s="81" t="str">
        <f>IF(ISBLANK('Run 1'!$A$89),"",'Run 1'!$A$89)</f>
        <v>PTA2</v>
      </c>
      <c r="R54" s="81" t="str">
        <f>IF(ISBLANK('Run 1'!$B$80),"",'Run 1'!$B$80)</f>
        <v>PTA2_1</v>
      </c>
      <c r="S54">
        <f>IF(ISBLANK('Run 1'!I80),"",'Run 1'!$C$73)</f>
        <v>142</v>
      </c>
      <c r="T54" t="str">
        <f>IF(ISBLANK(S54),"", 'Run 1'!$B$73)</f>
        <v>Manual Gain:</v>
      </c>
      <c r="V5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5" spans="1:22" x14ac:dyDescent="0.2">
      <c r="A55" t="str">
        <f>IF(ISBLANK('Run 1'!$C$4),"",'Run 1'!$C$4)</f>
        <v>AS</v>
      </c>
      <c r="B55" s="66">
        <f>IF(ISBLANK('Run 1'!$C$3),"",'Run 1'!$C$3)</f>
        <v>45271</v>
      </c>
      <c r="C55">
        <f>IF(ISBLANK('Run 1'!$C$5),"",'Run 1'!$C$5)</f>
        <v>1</v>
      </c>
      <c r="D55" t="str">
        <f>IF(ISBLANK('Run 1'!I17),"",'Run 1'!I17)</f>
        <v>PTA2 +RT DD7</v>
      </c>
      <c r="E55" s="67">
        <f>IF(ISBLANK('Run 1'!I81),"",'Run 1'!$I$75)</f>
        <v>1.3500000000000001E-9</v>
      </c>
      <c r="F55">
        <f>IF(ISBLANK('Run 1'!I81),"",'Run 1'!I81)</f>
        <v>48396</v>
      </c>
      <c r="G55" t="str">
        <f>IF(ISNUMBER(SEARCH("PT",'Run 1'!I17)),"Y", IF(ISNUMBER(SEARCH("H2O",'Run 1'!I17)),"N",""))</f>
        <v>Y</v>
      </c>
      <c r="H55" t="str">
        <f>IF(ISNUMBER(SEARCH("PTA",D55)),'Run 1'!$F$4,IF(ISNUMBER(SEARCH("PTB",D55)),'Run 1'!$G$4,IF(ISNUMBER(SEARCH("PTC",D55)),'Run 1'!$H$4,IF(ISNUMBER(SEARCH("PTD",D55)),'Run 1'!$I$4,""))))</f>
        <v>M3132714</v>
      </c>
      <c r="I55">
        <f>IF(ISNUMBER(SEARCH("PTA",D55)),'Run 1'!$F$5,IF(ISNUMBER(SEARCH("PTB",D55)),'Run 1'!$G$5,IF(ISNUMBER(SEARCH("PTC",D55)),'Run 1'!$H$5,IF(ISNUMBER(SEARCH("PTD",D55)),'Run 1'!$I$5,""))))</f>
        <v>42</v>
      </c>
      <c r="J55">
        <f>IF(ISBLANK('Run 1'!$I81),"",'Run 1'!$I$85)</f>
        <v>51406</v>
      </c>
      <c r="K55" s="81">
        <f>IF(ISBLANK('Run 1'!$I81),"",'Run 1'!$I$86)</f>
        <v>1349.4</v>
      </c>
      <c r="L55" s="81">
        <f>IF(ISBLANK('Run 1'!$I81),"",'Run 1'!$I$87)</f>
        <v>2.625</v>
      </c>
      <c r="M55" s="81">
        <f>IF(ISBLANK('Run 1'!$I81),"",'Run 1'!$I$89)</f>
        <v>50336</v>
      </c>
      <c r="N55" s="81">
        <f>IF(ISBLANK('Run 1'!$I81),"",'Run 1'!$I$90)</f>
        <v>1521.7</v>
      </c>
      <c r="O55" s="81">
        <f>IF(ISBLANK('Run 1'!$I81),"",'Run 1'!$I$91)</f>
        <v>3.0230999999999999</v>
      </c>
      <c r="P55" s="81" t="str">
        <f>IF(ISBLANK('Run 1'!$A$85),"",'Run 1'!$A$85)</f>
        <v>PTA1</v>
      </c>
      <c r="Q55" s="81" t="str">
        <f>IF(ISBLANK('Run 1'!$A$89),"",'Run 1'!$A$89)</f>
        <v>PTA2</v>
      </c>
      <c r="R55" s="81" t="str">
        <f>IF(ISBLANK('Run 1'!$B$81),"",'Run 1'!$B$81)</f>
        <v>PTA2_2</v>
      </c>
      <c r="S55">
        <f>IF(ISBLANK('Run 1'!I81),"",'Run 1'!$C$73)</f>
        <v>142</v>
      </c>
      <c r="T55" t="str">
        <f>IF(ISBLANK(S55),"", 'Run 1'!$B$73)</f>
        <v>Manual Gain:</v>
      </c>
      <c r="V5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6" spans="1:22" x14ac:dyDescent="0.2">
      <c r="A56" t="str">
        <f>IF(ISBLANK('Run 1'!$C$4),"",'Run 1'!$C$4)</f>
        <v>AS</v>
      </c>
      <c r="B56" s="66">
        <f>IF(ISBLANK('Run 1'!$C$3),"",'Run 1'!$C$3)</f>
        <v>45271</v>
      </c>
      <c r="C56">
        <f>IF(ISBLANK('Run 1'!$C$5),"",'Run 1'!$C$5)</f>
        <v>1</v>
      </c>
      <c r="D56" t="str">
        <f>IF(ISBLANK('Run 1'!I18),"",'Run 1'!I18)</f>
        <v>PTA2 +RT DD7</v>
      </c>
      <c r="E56" s="67">
        <f>IF(ISBLANK('Run 1'!I82),"",'Run 1'!$I$75)</f>
        <v>1.3500000000000001E-9</v>
      </c>
      <c r="F56">
        <f>IF(ISBLANK('Run 1'!I82),"",'Run 1'!I82)</f>
        <v>49985</v>
      </c>
      <c r="G56" t="str">
        <f>IF(ISNUMBER(SEARCH("PT",'Run 1'!I18)),"Y", IF(ISNUMBER(SEARCH("H2O",'Run 1'!I18)),"N",""))</f>
        <v>Y</v>
      </c>
      <c r="H56" t="str">
        <f>IF(ISNUMBER(SEARCH("PTA",D56)),'Run 1'!$F$4,IF(ISNUMBER(SEARCH("PTB",D56)),'Run 1'!$G$4,IF(ISNUMBER(SEARCH("PTC",D56)),'Run 1'!$H$4,IF(ISNUMBER(SEARCH("PTD",D56)),'Run 1'!$I$4,""))))</f>
        <v>M3132714</v>
      </c>
      <c r="I56">
        <f>IF(ISNUMBER(SEARCH("PTA",D56)),'Run 1'!$F$5,IF(ISNUMBER(SEARCH("PTB",D56)),'Run 1'!$G$5,IF(ISNUMBER(SEARCH("PTC",D56)),'Run 1'!$H$5,IF(ISNUMBER(SEARCH("PTD",D56)),'Run 1'!$I$5,""))))</f>
        <v>42</v>
      </c>
      <c r="J56">
        <f>IF(ISBLANK('Run 1'!$I82),"",'Run 1'!$I$85)</f>
        <v>51406</v>
      </c>
      <c r="K56" s="81">
        <f>IF(ISBLANK('Run 1'!$I82),"",'Run 1'!$I$86)</f>
        <v>1349.4</v>
      </c>
      <c r="L56" s="81">
        <f>IF(ISBLANK('Run 1'!$I82),"",'Run 1'!$I$87)</f>
        <v>2.625</v>
      </c>
      <c r="M56" s="81">
        <f>IF(ISBLANK('Run 1'!$I82),"",'Run 1'!$I$89)</f>
        <v>50336</v>
      </c>
      <c r="N56" s="81">
        <f>IF(ISBLANK('Run 1'!$I82),"",'Run 1'!$I$90)</f>
        <v>1521.7</v>
      </c>
      <c r="O56" s="81">
        <f>IF(ISBLANK('Run 1'!$I82),"",'Run 1'!$I$91)</f>
        <v>3.0230999999999999</v>
      </c>
      <c r="P56" s="81" t="str">
        <f>IF(ISBLANK('Run 1'!$A$85),"",'Run 1'!$A$85)</f>
        <v>PTA1</v>
      </c>
      <c r="Q56" s="81" t="str">
        <f>IF(ISBLANK('Run 1'!$A$89),"",'Run 1'!$A$89)</f>
        <v>PTA2</v>
      </c>
      <c r="R56" s="81" t="str">
        <f>IF(ISBLANK('Run 1'!$B$82),"",'Run 1'!$B$82)</f>
        <v>PTA2_3</v>
      </c>
      <c r="S56">
        <f>IF(ISBLANK('Run 1'!I82),"",'Run 1'!$C$73)</f>
        <v>142</v>
      </c>
      <c r="T56" t="str">
        <f>IF(ISBLANK(S56),"", 'Run 1'!$B$73)</f>
        <v>Manual Gain:</v>
      </c>
      <c r="V5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7" spans="1:22" x14ac:dyDescent="0.2">
      <c r="A57" t="str">
        <f>IF(ISBLANK('Run 1'!$C$4),"",'Run 1'!$C$4)</f>
        <v>AS</v>
      </c>
      <c r="B57" s="66">
        <f>IF(ISBLANK('Run 1'!$C$3),"",'Run 1'!$C$3)</f>
        <v>45271</v>
      </c>
      <c r="C57">
        <f>IF(ISBLANK('Run 1'!$C$5),"",'Run 1'!$C$5)</f>
        <v>1</v>
      </c>
      <c r="D57" t="str">
        <f>IF(ISBLANK('Run 1'!I19),"",'Run 1'!I19)</f>
        <v>PTA2 +RT DD7</v>
      </c>
      <c r="E57" s="67">
        <f>IF(ISBLANK('Run 1'!I83),"",'Run 1'!$I$75)</f>
        <v>1.3500000000000001E-9</v>
      </c>
      <c r="F57">
        <f>IF(ISBLANK('Run 1'!I83),"",'Run 1'!I83)</f>
        <v>51949</v>
      </c>
      <c r="G57" t="str">
        <f>IF(ISNUMBER(SEARCH("PT",'Run 1'!I19)),"Y", IF(ISNUMBER(SEARCH("H2O",'Run 1'!I19)),"N",""))</f>
        <v>Y</v>
      </c>
      <c r="H57" t="str">
        <f>IF(ISNUMBER(SEARCH("PTA",D57)),'Run 1'!$F$4,IF(ISNUMBER(SEARCH("PTB",D57)),'Run 1'!$G$4,IF(ISNUMBER(SEARCH("PTC",D57)),'Run 1'!$H$4,IF(ISNUMBER(SEARCH("PTD",D57)),'Run 1'!$I$4,""))))</f>
        <v>M3132714</v>
      </c>
      <c r="I57">
        <f>IF(ISNUMBER(SEARCH("PTA",D57)),'Run 1'!$F$5,IF(ISNUMBER(SEARCH("PTB",D57)),'Run 1'!$G$5,IF(ISNUMBER(SEARCH("PTC",D57)),'Run 1'!$H$5,IF(ISNUMBER(SEARCH("PTD",D57)),'Run 1'!$I$5,""))))</f>
        <v>42</v>
      </c>
      <c r="J57">
        <f>IF(ISBLANK('Run 1'!$I83),"",'Run 1'!$I$85)</f>
        <v>51406</v>
      </c>
      <c r="K57" s="81">
        <f>IF(ISBLANK('Run 1'!$I83),"",'Run 1'!$I$86)</f>
        <v>1349.4</v>
      </c>
      <c r="L57" s="81">
        <f>IF(ISBLANK('Run 1'!$I83),"",'Run 1'!$I$87)</f>
        <v>2.625</v>
      </c>
      <c r="M57" s="81">
        <f>IF(ISBLANK('Run 1'!$I83),"",'Run 1'!$I$89)</f>
        <v>50336</v>
      </c>
      <c r="N57" s="81">
        <f>IF(ISBLANK('Run 1'!$I83),"",'Run 1'!$I$90)</f>
        <v>1521.7</v>
      </c>
      <c r="O57" s="81">
        <f>IF(ISBLANK('Run 1'!$I83),"",'Run 1'!$I$91)</f>
        <v>3.0230999999999999</v>
      </c>
      <c r="P57" s="81" t="str">
        <f>IF(ISBLANK('Run 1'!$A$85),"",'Run 1'!$A$85)</f>
        <v>PTA1</v>
      </c>
      <c r="Q57" s="81" t="str">
        <f>IF(ISBLANK('Run 1'!$A$89),"",'Run 1'!$A$89)</f>
        <v>PTA2</v>
      </c>
      <c r="R57" s="81" t="str">
        <f>IF(ISBLANK('Run 1'!$B$83),"",'Run 1'!$B$83)</f>
        <v>PTA2_4</v>
      </c>
      <c r="S57">
        <f>IF(ISBLANK('Run 1'!I83),"",'Run 1'!$C$73)</f>
        <v>142</v>
      </c>
      <c r="T57" t="str">
        <f>IF(ISBLANK(S57),"", 'Run 1'!$B$73)</f>
        <v>Manual Gain:</v>
      </c>
      <c r="V5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8" spans="1:22" x14ac:dyDescent="0.2">
      <c r="A58" t="str">
        <f>IF(ISBLANK('Run 1'!$C$4),"",'Run 1'!$C$4)</f>
        <v>AS</v>
      </c>
      <c r="B58" s="66">
        <f>IF(ISBLANK('Run 1'!$C$3),"",'Run 1'!$C$3)</f>
        <v>45271</v>
      </c>
      <c r="C58">
        <f>IF(ISBLANK('Run 1'!$C$5),"",'Run 1'!$C$5)</f>
        <v>1</v>
      </c>
      <c r="D58" t="str">
        <f>IF(ISBLANK('Run 1'!J12),"",'Run 1'!J12)</f>
        <v>PTA1 +RT</v>
      </c>
      <c r="E58" s="67" t="str">
        <f>IF(ISBLANK('Run 1'!J76),"",'Run 1'!$J$75)</f>
        <v>Blood +RT</v>
      </c>
      <c r="F58">
        <f>IF(ISBLANK('Run 1'!J76),"",'Run 1'!J76)</f>
        <v>55707</v>
      </c>
      <c r="G58" t="str">
        <f>IF(ISNUMBER(SEARCH("PT",'Run 1'!J12)),"Y", IF(ISNUMBER(SEARCH("H2O",'Run 1'!J12)),"N",""))</f>
        <v>Y</v>
      </c>
      <c r="H58" t="str">
        <f>IF(ISNUMBER(SEARCH("PTA",D58)),'Run 1'!$F$4,IF(ISNUMBER(SEARCH("PTB",D58)),'Run 1'!$G$4,IF(ISNUMBER(SEARCH("PTC",D58)),'Run 1'!$H$4,IF(ISNUMBER(SEARCH("PTD",D58)),'Run 1'!$I$4,""))))</f>
        <v>M3132714</v>
      </c>
      <c r="I58">
        <f>IF(ISNUMBER(SEARCH("PTA",D58)),'Run 1'!$F$5,IF(ISNUMBER(SEARCH("PTB",D58)),'Run 1'!$G$5,IF(ISNUMBER(SEARCH("PTC",D58)),'Run 1'!$H$5,IF(ISNUMBER(SEARCH("PTD",D58)),'Run 1'!$I$5,""))))</f>
        <v>42</v>
      </c>
      <c r="J58">
        <f>IF(ISBLANK('Run 1'!$J76),"",'Run 1'!$J$85)</f>
        <v>53630</v>
      </c>
      <c r="K58" s="81">
        <f>IF(ISBLANK('Run 1'!$J76),"",'Run 1'!$J$86)</f>
        <v>1481.6</v>
      </c>
      <c r="L58" s="81">
        <f>IF(ISBLANK('Run 1'!$J76),"",'Run 1'!$J$87)</f>
        <v>2.7627000000000002</v>
      </c>
      <c r="M58" s="81">
        <f>IF(ISBLANK('Run 1'!$J76),"",'Run 1'!$J$89)</f>
        <v>52929</v>
      </c>
      <c r="N58" s="81">
        <f>IF(ISBLANK('Run 1'!$J76),"",'Run 1'!$J$90)</f>
        <v>1038.2</v>
      </c>
      <c r="O58" s="81">
        <f>IF(ISBLANK('Run 1'!$J76),"",'Run 1'!$J$91)</f>
        <v>1.9615</v>
      </c>
      <c r="P58" s="81" t="str">
        <f>IF(ISBLANK('Run 1'!$A$85),"",'Run 1'!$A$85)</f>
        <v>PTA1</v>
      </c>
      <c r="Q58" s="81" t="str">
        <f>IF(ISBLANK('Run 1'!$A$89),"",'Run 1'!$A$89)</f>
        <v>PTA2</v>
      </c>
      <c r="R58" s="81" t="str">
        <f>IF(ISBLANK('Run 1'!$B$76),"",'Run 1'!$B$76)</f>
        <v>PTA1_1</v>
      </c>
      <c r="S58">
        <f>IF(ISBLANK('Run 1'!J76),"",'Run 1'!$C$73)</f>
        <v>142</v>
      </c>
      <c r="T58" t="str">
        <f>IF(ISBLANK(S58),"", 'Run 1'!$B$73)</f>
        <v>Manual Gain:</v>
      </c>
      <c r="V5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59" spans="1:22" x14ac:dyDescent="0.2">
      <c r="A59" t="str">
        <f>IF(ISBLANK('Run 1'!$C$4),"",'Run 1'!$C$4)</f>
        <v>AS</v>
      </c>
      <c r="B59" s="66">
        <f>IF(ISBLANK('Run 1'!$C$3),"",'Run 1'!$C$3)</f>
        <v>45271</v>
      </c>
      <c r="C59">
        <f>IF(ISBLANK('Run 1'!$C$5),"",'Run 1'!$C$5)</f>
        <v>1</v>
      </c>
      <c r="D59" t="str">
        <f>IF(ISBLANK('Run 1'!J13),"",'Run 1'!J13)</f>
        <v>PTA1 +RT</v>
      </c>
      <c r="E59" s="67" t="str">
        <f>IF(ISBLANK('Run 1'!J77),"",'Run 1'!$J$75)</f>
        <v>Blood +RT</v>
      </c>
      <c r="F59">
        <f>IF(ISBLANK('Run 1'!J77),"",'Run 1'!J77)</f>
        <v>53669</v>
      </c>
      <c r="G59" t="str">
        <f>IF(ISNUMBER(SEARCH("PT",'Run 1'!J13)),"Y", IF(ISNUMBER(SEARCH("H2O",'Run 1'!J13)),"N",""))</f>
        <v>Y</v>
      </c>
      <c r="H59" t="str">
        <f>IF(ISNUMBER(SEARCH("PTA",D59)),'Run 1'!$F$4,IF(ISNUMBER(SEARCH("PTB",D59)),'Run 1'!$G$4,IF(ISNUMBER(SEARCH("PTC",D59)),'Run 1'!$H$4,IF(ISNUMBER(SEARCH("PTD",D59)),'Run 1'!$I$4,""))))</f>
        <v>M3132714</v>
      </c>
      <c r="I59">
        <f>IF(ISNUMBER(SEARCH("PTA",D59)),'Run 1'!$F$5,IF(ISNUMBER(SEARCH("PTB",D59)),'Run 1'!$G$5,IF(ISNUMBER(SEARCH("PTC",D59)),'Run 1'!$H$5,IF(ISNUMBER(SEARCH("PTD",D59)),'Run 1'!$I$5,""))))</f>
        <v>42</v>
      </c>
      <c r="J59">
        <f>IF(ISBLANK('Run 1'!$J77),"",'Run 1'!$J$85)</f>
        <v>53630</v>
      </c>
      <c r="K59" s="81">
        <f>IF(ISBLANK('Run 1'!$J77),"",'Run 1'!$J$86)</f>
        <v>1481.6</v>
      </c>
      <c r="L59" s="81">
        <f>IF(ISBLANK('Run 1'!$J77),"",'Run 1'!$J$87)</f>
        <v>2.7627000000000002</v>
      </c>
      <c r="M59" s="81">
        <f>IF(ISBLANK('Run 1'!$J77),"",'Run 1'!$J$89)</f>
        <v>52929</v>
      </c>
      <c r="N59" s="81">
        <f>IF(ISBLANK('Run 1'!$J77),"",'Run 1'!$J$90)</f>
        <v>1038.2</v>
      </c>
      <c r="O59" s="81">
        <f>IF(ISBLANK('Run 1'!$J77),"",'Run 1'!$J$91)</f>
        <v>1.9615</v>
      </c>
      <c r="P59" s="81" t="str">
        <f>IF(ISBLANK('Run 1'!$A$85),"",'Run 1'!$A$85)</f>
        <v>PTA1</v>
      </c>
      <c r="Q59" s="81" t="str">
        <f>IF(ISBLANK('Run 1'!$A$89),"",'Run 1'!$A$89)</f>
        <v>PTA2</v>
      </c>
      <c r="R59" s="81" t="str">
        <f>IF(ISBLANK('Run 1'!$B$77),"",'Run 1'!$B$77)</f>
        <v>PTA1_2</v>
      </c>
      <c r="S59">
        <f>IF(ISBLANK('Run 1'!J77),"",'Run 1'!$C$73)</f>
        <v>142</v>
      </c>
      <c r="T59" t="str">
        <f>IF(ISBLANK(S59),"", 'Run 1'!$B$73)</f>
        <v>Manual Gain:</v>
      </c>
      <c r="V5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0" spans="1:22" x14ac:dyDescent="0.2">
      <c r="A60" t="str">
        <f>IF(ISBLANK('Run 1'!$C$4),"",'Run 1'!$C$4)</f>
        <v>AS</v>
      </c>
      <c r="B60" s="66">
        <f>IF(ISBLANK('Run 1'!$C$3),"",'Run 1'!$C$3)</f>
        <v>45271</v>
      </c>
      <c r="C60">
        <f>IF(ISBLANK('Run 1'!$C$5),"",'Run 1'!$C$5)</f>
        <v>1</v>
      </c>
      <c r="D60" t="str">
        <f>IF(ISBLANK('Run 1'!J14),"",'Run 1'!J14)</f>
        <v>PTA1 +RT</v>
      </c>
      <c r="E60" s="67" t="str">
        <f>IF(ISBLANK('Run 1'!J78),"",'Run 1'!$J$75)</f>
        <v>Blood +RT</v>
      </c>
      <c r="F60">
        <f>IF(ISBLANK('Run 1'!J78),"",'Run 1'!J78)</f>
        <v>52688</v>
      </c>
      <c r="G60" t="str">
        <f>IF(ISNUMBER(SEARCH("PT",'Run 1'!J14)),"Y", IF(ISNUMBER(SEARCH("H2O",'Run 1'!J14)),"N",""))</f>
        <v>Y</v>
      </c>
      <c r="H60" t="str">
        <f>IF(ISNUMBER(SEARCH("PTA",D60)),'Run 1'!$F$4,IF(ISNUMBER(SEARCH("PTB",D60)),'Run 1'!$G$4,IF(ISNUMBER(SEARCH("PTC",D60)),'Run 1'!$H$4,IF(ISNUMBER(SEARCH("PTD",D60)),'Run 1'!$I$4,""))))</f>
        <v>M3132714</v>
      </c>
      <c r="I60">
        <f>IF(ISNUMBER(SEARCH("PTA",D60)),'Run 1'!$F$5,IF(ISNUMBER(SEARCH("PTB",D60)),'Run 1'!$G$5,IF(ISNUMBER(SEARCH("PTC",D60)),'Run 1'!$H$5,IF(ISNUMBER(SEARCH("PTD",D60)),'Run 1'!$I$5,""))))</f>
        <v>42</v>
      </c>
      <c r="J60">
        <f>IF(ISBLANK('Run 1'!$J78),"",'Run 1'!$J$85)</f>
        <v>53630</v>
      </c>
      <c r="K60" s="81">
        <f>IF(ISBLANK('Run 1'!$J78),"",'Run 1'!$J$86)</f>
        <v>1481.6</v>
      </c>
      <c r="L60" s="81">
        <f>IF(ISBLANK('Run 1'!$J78),"",'Run 1'!$J$87)</f>
        <v>2.7627000000000002</v>
      </c>
      <c r="M60" s="81">
        <f>IF(ISBLANK('Run 1'!$J78),"",'Run 1'!$J$89)</f>
        <v>52929</v>
      </c>
      <c r="N60" s="81">
        <f>IF(ISBLANK('Run 1'!$J78),"",'Run 1'!$J$90)</f>
        <v>1038.2</v>
      </c>
      <c r="O60" s="81">
        <f>IF(ISBLANK('Run 1'!$J78),"",'Run 1'!$J$91)</f>
        <v>1.9615</v>
      </c>
      <c r="P60" s="81" t="str">
        <f>IF(ISBLANK('Run 1'!$A$85),"",'Run 1'!$A$85)</f>
        <v>PTA1</v>
      </c>
      <c r="Q60" s="81" t="str">
        <f>IF(ISBLANK('Run 1'!$A$89),"",'Run 1'!$A$89)</f>
        <v>PTA2</v>
      </c>
      <c r="R60" s="81" t="str">
        <f>IF(ISBLANK('Run 1'!$B$78),"",'Run 1'!$B$78)</f>
        <v>PTA1_3</v>
      </c>
      <c r="S60">
        <f>IF(ISBLANK('Run 1'!J78),"",'Run 1'!$C$73)</f>
        <v>142</v>
      </c>
      <c r="T60" t="str">
        <f>IF(ISBLANK(S60),"", 'Run 1'!$B$73)</f>
        <v>Manual Gain:</v>
      </c>
      <c r="V6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1" spans="1:22" x14ac:dyDescent="0.2">
      <c r="A61" t="str">
        <f>IF(ISBLANK('Run 1'!$C$4),"",'Run 1'!$C$4)</f>
        <v>AS</v>
      </c>
      <c r="B61" s="66">
        <f>IF(ISBLANK('Run 1'!$C$3),"",'Run 1'!$C$3)</f>
        <v>45271</v>
      </c>
      <c r="C61">
        <f>IF(ISBLANK('Run 1'!$C$5),"",'Run 1'!$C$5)</f>
        <v>1</v>
      </c>
      <c r="D61" t="str">
        <f>IF(ISBLANK('Run 1'!J15),"",'Run 1'!J15)</f>
        <v>PTA1 +RT</v>
      </c>
      <c r="E61" s="67" t="str">
        <f>IF(ISBLANK('Run 1'!J79),"",'Run 1'!$J$75)</f>
        <v>Blood +RT</v>
      </c>
      <c r="F61">
        <f>IF(ISBLANK('Run 1'!J79),"",'Run 1'!J79)</f>
        <v>52454</v>
      </c>
      <c r="G61" t="str">
        <f>IF(ISNUMBER(SEARCH("PT",'Run 1'!J15)),"Y", IF(ISNUMBER(SEARCH("H2O",'Run 1'!J15)),"N",""))</f>
        <v>Y</v>
      </c>
      <c r="H61" t="str">
        <f>IF(ISNUMBER(SEARCH("PTA",D61)),'Run 1'!$F$4,IF(ISNUMBER(SEARCH("PTB",D61)),'Run 1'!$G$4,IF(ISNUMBER(SEARCH("PTC",D61)),'Run 1'!$H$4,IF(ISNUMBER(SEARCH("PTD",D61)),'Run 1'!$I$4,""))))</f>
        <v>M3132714</v>
      </c>
      <c r="I61">
        <f>IF(ISNUMBER(SEARCH("PTA",D61)),'Run 1'!$F$5,IF(ISNUMBER(SEARCH("PTB",D61)),'Run 1'!$G$5,IF(ISNUMBER(SEARCH("PTC",D61)),'Run 1'!$H$5,IF(ISNUMBER(SEARCH("PTD",D61)),'Run 1'!$I$5,""))))</f>
        <v>42</v>
      </c>
      <c r="J61">
        <f>IF(ISBLANK('Run 1'!$J79),"",'Run 1'!$J$85)</f>
        <v>53630</v>
      </c>
      <c r="K61" s="81">
        <f>IF(ISBLANK('Run 1'!$J79),"",'Run 1'!$J$86)</f>
        <v>1481.6</v>
      </c>
      <c r="L61" s="81">
        <f>IF(ISBLANK('Run 1'!$J79),"",'Run 1'!$J$87)</f>
        <v>2.7627000000000002</v>
      </c>
      <c r="M61" s="81">
        <f>IF(ISBLANK('Run 1'!$J79),"",'Run 1'!$J$89)</f>
        <v>52929</v>
      </c>
      <c r="N61" s="81">
        <f>IF(ISBLANK('Run 1'!$J79),"",'Run 1'!$J$90)</f>
        <v>1038.2</v>
      </c>
      <c r="O61" s="81">
        <f>IF(ISBLANK('Run 1'!$J79),"",'Run 1'!$J$91)</f>
        <v>1.9615</v>
      </c>
      <c r="P61" s="81" t="str">
        <f>IF(ISBLANK('Run 1'!$A$85),"",'Run 1'!$A$85)</f>
        <v>PTA1</v>
      </c>
      <c r="Q61" s="81" t="str">
        <f>IF(ISBLANK('Run 1'!$A$89),"",'Run 1'!$A$89)</f>
        <v>PTA2</v>
      </c>
      <c r="R61" s="81" t="str">
        <f>IF(ISBLANK('Run 1'!$B$79),"",'Run 1'!$B$79)</f>
        <v>PTA1_4</v>
      </c>
      <c r="S61">
        <f>IF(ISBLANK('Run 1'!J79),"",'Run 1'!$C$73)</f>
        <v>142</v>
      </c>
      <c r="T61" t="str">
        <f>IF(ISBLANK(S61),"", 'Run 1'!$B$73)</f>
        <v>Manual Gain:</v>
      </c>
      <c r="V6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2" spans="1:22" x14ac:dyDescent="0.2">
      <c r="A62" t="str">
        <f>IF(ISBLANK('Run 1'!$C$4),"",'Run 1'!$C$4)</f>
        <v>AS</v>
      </c>
      <c r="B62" s="66">
        <f>IF(ISBLANK('Run 1'!$C$3),"",'Run 1'!$C$3)</f>
        <v>45271</v>
      </c>
      <c r="C62">
        <f>IF(ISBLANK('Run 1'!$C$5),"",'Run 1'!$C$5)</f>
        <v>1</v>
      </c>
      <c r="D62" t="str">
        <f>IF(ISBLANK('Run 1'!J16),"",'Run 1'!J16)</f>
        <v>PTA2 +RT</v>
      </c>
      <c r="E62" s="67" t="str">
        <f>IF(ISBLANK('Run 1'!J80),"",'Run 1'!$J$75)</f>
        <v>Blood +RT</v>
      </c>
      <c r="F62">
        <f>IF(ISBLANK('Run 1'!J80),"",'Run 1'!J80)</f>
        <v>52907</v>
      </c>
      <c r="G62" t="str">
        <f>IF(ISNUMBER(SEARCH("PT",'Run 1'!J16)),"Y", IF(ISNUMBER(SEARCH("H2O",'Run 1'!J16)),"N",""))</f>
        <v>Y</v>
      </c>
      <c r="H62" t="str">
        <f>IF(ISNUMBER(SEARCH("PTA",D62)),'Run 1'!$F$4,IF(ISNUMBER(SEARCH("PTB",D62)),'Run 1'!$G$4,IF(ISNUMBER(SEARCH("PTC",D62)),'Run 1'!$H$4,IF(ISNUMBER(SEARCH("PTD",D62)),'Run 1'!$I$4,""))))</f>
        <v>M3132714</v>
      </c>
      <c r="I62">
        <f>IF(ISNUMBER(SEARCH("PTA",D62)),'Run 1'!$F$5,IF(ISNUMBER(SEARCH("PTB",D62)),'Run 1'!$G$5,IF(ISNUMBER(SEARCH("PTC",D62)),'Run 1'!$H$5,IF(ISNUMBER(SEARCH("PTD",D62)),'Run 1'!$I$5,""))))</f>
        <v>42</v>
      </c>
      <c r="J62">
        <f>IF(ISBLANK('Run 1'!$J80),"",'Run 1'!$J$85)</f>
        <v>53630</v>
      </c>
      <c r="K62" s="81">
        <f>IF(ISBLANK('Run 1'!$J80),"",'Run 1'!$J$86)</f>
        <v>1481.6</v>
      </c>
      <c r="L62" s="81">
        <f>IF(ISBLANK('Run 1'!$J80),"",'Run 1'!$J$87)</f>
        <v>2.7627000000000002</v>
      </c>
      <c r="M62" s="81">
        <f>IF(ISBLANK('Run 1'!$J80),"",'Run 1'!$J$89)</f>
        <v>52929</v>
      </c>
      <c r="N62" s="81">
        <f>IF(ISBLANK('Run 1'!$J80),"",'Run 1'!$J$90)</f>
        <v>1038.2</v>
      </c>
      <c r="O62" s="81">
        <f>IF(ISBLANK('Run 1'!$J80),"",'Run 1'!$J$91)</f>
        <v>1.9615</v>
      </c>
      <c r="P62" s="81" t="str">
        <f>IF(ISBLANK('Run 1'!$A$85),"",'Run 1'!$A$85)</f>
        <v>PTA1</v>
      </c>
      <c r="Q62" s="81" t="str">
        <f>IF(ISBLANK('Run 1'!$A$89),"",'Run 1'!$A$89)</f>
        <v>PTA2</v>
      </c>
      <c r="R62" s="81" t="str">
        <f>IF(ISBLANK('Run 1'!$B$80),"",'Run 1'!$B$80)</f>
        <v>PTA2_1</v>
      </c>
      <c r="S62">
        <f>IF(ISBLANK('Run 1'!J80),"",'Run 1'!$C$73)</f>
        <v>142</v>
      </c>
      <c r="T62" t="str">
        <f>IF(ISBLANK(S62),"", 'Run 1'!$B$73)</f>
        <v>Manual Gain:</v>
      </c>
      <c r="V6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3" spans="1:22" x14ac:dyDescent="0.2">
      <c r="A63" t="str">
        <f>IF(ISBLANK('Run 1'!$C$4),"",'Run 1'!$C$4)</f>
        <v>AS</v>
      </c>
      <c r="B63" s="66">
        <f>IF(ISBLANK('Run 1'!$C$3),"",'Run 1'!$C$3)</f>
        <v>45271</v>
      </c>
      <c r="C63">
        <f>IF(ISBLANK('Run 1'!$C$5),"",'Run 1'!$C$5)</f>
        <v>1</v>
      </c>
      <c r="D63" t="str">
        <f>IF(ISBLANK('Run 1'!J17),"",'Run 1'!J17)</f>
        <v>PTA2 +RT</v>
      </c>
      <c r="E63" s="67" t="str">
        <f>IF(ISBLANK('Run 1'!J81),"",'Run 1'!$J$75)</f>
        <v>Blood +RT</v>
      </c>
      <c r="F63">
        <f>IF(ISBLANK('Run 1'!J81),"",'Run 1'!J81)</f>
        <v>51893</v>
      </c>
      <c r="G63" t="str">
        <f>IF(ISNUMBER(SEARCH("PT",'Run 1'!J17)),"Y", IF(ISNUMBER(SEARCH("H2O",'Run 1'!J17)),"N",""))</f>
        <v>Y</v>
      </c>
      <c r="H63" t="str">
        <f>IF(ISNUMBER(SEARCH("PTA",D63)),'Run 1'!$F$4,IF(ISNUMBER(SEARCH("PTB",D63)),'Run 1'!$G$4,IF(ISNUMBER(SEARCH("PTC",D63)),'Run 1'!$H$4,IF(ISNUMBER(SEARCH("PTD",D63)),'Run 1'!$I$4,""))))</f>
        <v>M3132714</v>
      </c>
      <c r="I63">
        <f>IF(ISNUMBER(SEARCH("PTA",D63)),'Run 1'!$F$5,IF(ISNUMBER(SEARCH("PTB",D63)),'Run 1'!$G$5,IF(ISNUMBER(SEARCH("PTC",D63)),'Run 1'!$H$5,IF(ISNUMBER(SEARCH("PTD",D63)),'Run 1'!$I$5,""))))</f>
        <v>42</v>
      </c>
      <c r="J63">
        <f>IF(ISBLANK('Run 1'!$J81),"",'Run 1'!$J$85)</f>
        <v>53630</v>
      </c>
      <c r="K63" s="81">
        <f>IF(ISBLANK('Run 1'!$J81),"",'Run 1'!$J$86)</f>
        <v>1481.6</v>
      </c>
      <c r="L63" s="81">
        <f>IF(ISBLANK('Run 1'!$J81),"",'Run 1'!$J$87)</f>
        <v>2.7627000000000002</v>
      </c>
      <c r="M63" s="81">
        <f>IF(ISBLANK('Run 1'!$J81),"",'Run 1'!$J$89)</f>
        <v>52929</v>
      </c>
      <c r="N63" s="81">
        <f>IF(ISBLANK('Run 1'!$J81),"",'Run 1'!$J$90)</f>
        <v>1038.2</v>
      </c>
      <c r="O63" s="81">
        <f>IF(ISBLANK('Run 1'!$J81),"",'Run 1'!$J$91)</f>
        <v>1.9615</v>
      </c>
      <c r="P63" s="81" t="str">
        <f>IF(ISBLANK('Run 1'!$A$85),"",'Run 1'!$A$85)</f>
        <v>PTA1</v>
      </c>
      <c r="Q63" s="81" t="str">
        <f>IF(ISBLANK('Run 1'!$A$89),"",'Run 1'!$A$89)</f>
        <v>PTA2</v>
      </c>
      <c r="R63" s="81" t="str">
        <f>IF(ISBLANK('Run 1'!$B$81),"",'Run 1'!$B$81)</f>
        <v>PTA2_2</v>
      </c>
      <c r="S63">
        <f>IF(ISBLANK('Run 1'!J81),"",'Run 1'!$C$73)</f>
        <v>142</v>
      </c>
      <c r="T63" t="str">
        <f>IF(ISBLANK(S63),"", 'Run 1'!$B$73)</f>
        <v>Manual Gain:</v>
      </c>
      <c r="V6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4" spans="1:22" x14ac:dyDescent="0.2">
      <c r="A64" t="str">
        <f>IF(ISBLANK('Run 1'!$C$4),"",'Run 1'!$C$4)</f>
        <v>AS</v>
      </c>
      <c r="B64" s="66">
        <f>IF(ISBLANK('Run 1'!$C$3),"",'Run 1'!$C$3)</f>
        <v>45271</v>
      </c>
      <c r="C64">
        <f>IF(ISBLANK('Run 1'!$C$5),"",'Run 1'!$C$5)</f>
        <v>1</v>
      </c>
      <c r="D64" t="str">
        <f>IF(ISBLANK('Run 1'!J18),"",'Run 1'!J18)</f>
        <v>PTA2 +RT</v>
      </c>
      <c r="E64" s="67" t="str">
        <f>IF(ISBLANK('Run 1'!J82),"",'Run 1'!$J$75)</f>
        <v>Blood +RT</v>
      </c>
      <c r="F64">
        <f>IF(ISBLANK('Run 1'!J82),"",'Run 1'!J82)</f>
        <v>52562</v>
      </c>
      <c r="G64" t="str">
        <f>IF(ISNUMBER(SEARCH("PT",'Run 1'!J18)),"Y", IF(ISNUMBER(SEARCH("H2O",'Run 1'!J18)),"N",""))</f>
        <v>Y</v>
      </c>
      <c r="H64" t="str">
        <f>IF(ISNUMBER(SEARCH("PTA",D64)),'Run 1'!$F$4,IF(ISNUMBER(SEARCH("PTB",D64)),'Run 1'!$G$4,IF(ISNUMBER(SEARCH("PTC",D64)),'Run 1'!$H$4,IF(ISNUMBER(SEARCH("PTD",D64)),'Run 1'!$I$4,""))))</f>
        <v>M3132714</v>
      </c>
      <c r="I64">
        <f>IF(ISNUMBER(SEARCH("PTA",D64)),'Run 1'!$F$5,IF(ISNUMBER(SEARCH("PTB",D64)),'Run 1'!$G$5,IF(ISNUMBER(SEARCH("PTC",D64)),'Run 1'!$H$5,IF(ISNUMBER(SEARCH("PTD",D64)),'Run 1'!$I$5,""))))</f>
        <v>42</v>
      </c>
      <c r="J64">
        <f>IF(ISBLANK('Run 1'!$J82),"",'Run 1'!$J$85)</f>
        <v>53630</v>
      </c>
      <c r="K64" s="81">
        <f>IF(ISBLANK('Run 1'!$J82),"",'Run 1'!$J$86)</f>
        <v>1481.6</v>
      </c>
      <c r="L64" s="81">
        <f>IF(ISBLANK('Run 1'!$J82),"",'Run 1'!$J$87)</f>
        <v>2.7627000000000002</v>
      </c>
      <c r="M64" s="81">
        <f>IF(ISBLANK('Run 1'!$J82),"",'Run 1'!$J$89)</f>
        <v>52929</v>
      </c>
      <c r="N64" s="81">
        <f>IF(ISBLANK('Run 1'!$J82),"",'Run 1'!$J$90)</f>
        <v>1038.2</v>
      </c>
      <c r="O64" s="81">
        <f>IF(ISBLANK('Run 1'!$J82),"",'Run 1'!$J$91)</f>
        <v>1.9615</v>
      </c>
      <c r="P64" s="81" t="str">
        <f>IF(ISBLANK('Run 1'!$A$85),"",'Run 1'!$A$85)</f>
        <v>PTA1</v>
      </c>
      <c r="Q64" s="81" t="str">
        <f>IF(ISBLANK('Run 1'!$A$89),"",'Run 1'!$A$89)</f>
        <v>PTA2</v>
      </c>
      <c r="R64" s="81" t="str">
        <f>IF(ISBLANK('Run 1'!$B$82),"",'Run 1'!$B$82)</f>
        <v>PTA2_3</v>
      </c>
      <c r="S64">
        <f>IF(ISBLANK('Run 1'!J82),"",'Run 1'!$C$73)</f>
        <v>142</v>
      </c>
      <c r="T64" t="str">
        <f>IF(ISBLANK(S64),"", 'Run 1'!$B$73)</f>
        <v>Manual Gain:</v>
      </c>
      <c r="V6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5" spans="1:22" x14ac:dyDescent="0.2">
      <c r="A65" t="str">
        <f>IF(ISBLANK('Run 1'!$C$4),"",'Run 1'!$C$4)</f>
        <v>AS</v>
      </c>
      <c r="B65" s="66">
        <f>IF(ISBLANK('Run 1'!$C$3),"",'Run 1'!$C$3)</f>
        <v>45271</v>
      </c>
      <c r="C65">
        <f>IF(ISBLANK('Run 1'!$C$5),"",'Run 1'!$C$5)</f>
        <v>1</v>
      </c>
      <c r="D65" t="str">
        <f>IF(ISBLANK('Run 1'!J19),"",'Run 1'!J19)</f>
        <v>PTA2 +RT</v>
      </c>
      <c r="E65" s="67" t="str">
        <f>IF(ISBLANK('Run 1'!J83),"",'Run 1'!$J$75)</f>
        <v>Blood +RT</v>
      </c>
      <c r="F65">
        <f>IF(ISBLANK('Run 1'!J83),"",'Run 1'!J83)</f>
        <v>54352</v>
      </c>
      <c r="G65" t="str">
        <f>IF(ISNUMBER(SEARCH("PT",'Run 1'!J19)),"Y", IF(ISNUMBER(SEARCH("H2O",'Run 1'!J19)),"N",""))</f>
        <v>Y</v>
      </c>
      <c r="H65" t="str">
        <f>IF(ISNUMBER(SEARCH("PTA",D65)),'Run 1'!$F$4,IF(ISNUMBER(SEARCH("PTB",D65)),'Run 1'!$G$4,IF(ISNUMBER(SEARCH("PTC",D65)),'Run 1'!$H$4,IF(ISNUMBER(SEARCH("PTD",D65)),'Run 1'!$I$4,""))))</f>
        <v>M3132714</v>
      </c>
      <c r="I65">
        <f>IF(ISNUMBER(SEARCH("PTA",D65)),'Run 1'!$F$5,IF(ISNUMBER(SEARCH("PTB",D65)),'Run 1'!$G$5,IF(ISNUMBER(SEARCH("PTC",D65)),'Run 1'!$H$5,IF(ISNUMBER(SEARCH("PTD",D65)),'Run 1'!$I$5,""))))</f>
        <v>42</v>
      </c>
      <c r="J65">
        <f>IF(ISBLANK('Run 1'!$J83),"",'Run 1'!$J$85)</f>
        <v>53630</v>
      </c>
      <c r="K65" s="81">
        <f>IF(ISBLANK('Run 1'!$J83),"",'Run 1'!$J$86)</f>
        <v>1481.6</v>
      </c>
      <c r="L65" s="81">
        <f>IF(ISBLANK('Run 1'!$J83),"",'Run 1'!$J$87)</f>
        <v>2.7627000000000002</v>
      </c>
      <c r="M65" s="81">
        <f>IF(ISBLANK('Run 1'!$J83),"",'Run 1'!$J$89)</f>
        <v>52929</v>
      </c>
      <c r="N65" s="81">
        <f>IF(ISBLANK('Run 1'!$J83),"",'Run 1'!$J$90)</f>
        <v>1038.2</v>
      </c>
      <c r="O65" s="81">
        <f>IF(ISBLANK('Run 1'!$J83),"",'Run 1'!$J$91)</f>
        <v>1.9615</v>
      </c>
      <c r="P65" s="81" t="str">
        <f>IF(ISBLANK('Run 1'!$A$85),"",'Run 1'!$A$85)</f>
        <v>PTA1</v>
      </c>
      <c r="Q65" s="81" t="str">
        <f>IF(ISBLANK('Run 1'!$A$89),"",'Run 1'!$A$89)</f>
        <v>PTA2</v>
      </c>
      <c r="R65" s="81" t="str">
        <f>IF(ISBLANK('Run 1'!$B$83),"",'Run 1'!$B$83)</f>
        <v>PTA2_4</v>
      </c>
      <c r="S65">
        <f>IF(ISBLANK('Run 1'!J83),"",'Run 1'!$C$73)</f>
        <v>142</v>
      </c>
      <c r="T65" t="str">
        <f>IF(ISBLANK(S65),"", 'Run 1'!$B$73)</f>
        <v>Manual Gain:</v>
      </c>
      <c r="V6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6" spans="1:22" x14ac:dyDescent="0.2">
      <c r="A66" t="str">
        <f>IF(ISBLANK('Run 1'!$C$4),"",'Run 1'!$C$4)</f>
        <v>AS</v>
      </c>
      <c r="B66" s="66">
        <f>IF(ISBLANK('Run 1'!$C$3),"",'Run 1'!$C$3)</f>
        <v>45271</v>
      </c>
      <c r="C66">
        <f>IF(ISBLANK('Run 1'!$C$5),"",'Run 1'!$C$5)</f>
        <v>1</v>
      </c>
      <c r="D66" t="str">
        <f>IF(ISBLANK('Run 1'!K12),"",'Run 1'!K12)</f>
        <v>PTA1 -RT</v>
      </c>
      <c r="E66" s="67" t="str">
        <f>IF(ISBLANK('Run 1'!K76),"",'Run 1'!$K$75)</f>
        <v>Blood -RT</v>
      </c>
      <c r="F66">
        <f>IF(ISBLANK('Run 1'!K76),"",'Run 1'!K76)</f>
        <v>28014</v>
      </c>
      <c r="G66" t="str">
        <f>IF(ISNUMBER(SEARCH("PT",'Run 1'!K12)),"Y", IF(ISNUMBER(SEARCH("H2O",'Run 1'!K12)),"N",""))</f>
        <v>Y</v>
      </c>
      <c r="H66" t="str">
        <f>IF(ISNUMBER(SEARCH("PTA",D66)),'Run 1'!$F$4,IF(ISNUMBER(SEARCH("PTB",D66)),'Run 1'!$G$4,IF(ISNUMBER(SEARCH("PTC",D66)),'Run 1'!$H$4,IF(ISNUMBER(SEARCH("PTD",D66)),'Run 1'!$I$4,""))))</f>
        <v>M3132714</v>
      </c>
      <c r="I66">
        <f>IF(ISNUMBER(SEARCH("PTA",D66)),'Run 1'!$F$5,IF(ISNUMBER(SEARCH("PTB",D66)),'Run 1'!$G$5,IF(ISNUMBER(SEARCH("PTC",D66)),'Run 1'!$H$5,IF(ISNUMBER(SEARCH("PTD",D66)),'Run 1'!$I$5,""))))</f>
        <v>42</v>
      </c>
      <c r="J66">
        <f>IF(ISBLANK('Run 1'!$K76),"",'Run 1'!$K$85)</f>
        <v>27241</v>
      </c>
      <c r="K66" s="81">
        <f>IF(ISBLANK('Run 1'!$K76),"",'Run 1'!$K$86)</f>
        <v>554.82000000000005</v>
      </c>
      <c r="L66" s="81">
        <f>IF(ISBLANK('Run 1'!$K76),"",'Run 1'!$K$87)</f>
        <v>2.0367000000000002</v>
      </c>
      <c r="M66" s="81">
        <f>IF(ISBLANK('Run 1'!$K76),"",'Run 1'!$K$89)</f>
        <v>25142</v>
      </c>
      <c r="N66" s="81">
        <f>IF(ISBLANK('Run 1'!$K76),"",'Run 1'!$K$90)</f>
        <v>753.49</v>
      </c>
      <c r="O66" s="81">
        <f>IF(ISBLANK('Run 1'!$K76),"",'Run 1'!$K$91)</f>
        <v>2.9969000000000001</v>
      </c>
      <c r="P66" s="81" t="str">
        <f>IF(ISBLANK('Run 1'!$A$85),"",'Run 1'!$A$85)</f>
        <v>PTA1</v>
      </c>
      <c r="Q66" s="81" t="str">
        <f>IF(ISBLANK('Run 1'!$A$89),"",'Run 1'!$A$89)</f>
        <v>PTA2</v>
      </c>
      <c r="R66" s="81" t="str">
        <f>IF(ISBLANK('Run 1'!$B$76),"",'Run 1'!$B$76)</f>
        <v>PTA1_1</v>
      </c>
      <c r="S66">
        <f>IF(ISBLANK('Run 1'!K76),"",'Run 1'!$C$73)</f>
        <v>142</v>
      </c>
      <c r="T66" t="str">
        <f>IF(ISBLANK(S66),"", 'Run 1'!$B$73)</f>
        <v>Manual Gain:</v>
      </c>
      <c r="V6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7" spans="1:22" x14ac:dyDescent="0.2">
      <c r="A67" t="str">
        <f>IF(ISBLANK('Run 1'!$C$4),"",'Run 1'!$C$4)</f>
        <v>AS</v>
      </c>
      <c r="B67" s="66">
        <f>IF(ISBLANK('Run 1'!$C$3),"",'Run 1'!$C$3)</f>
        <v>45271</v>
      </c>
      <c r="C67">
        <f>IF(ISBLANK('Run 1'!$C$5),"",'Run 1'!$C$5)</f>
        <v>1</v>
      </c>
      <c r="D67" t="str">
        <f>IF(ISBLANK('Run 1'!K13),"",'Run 1'!K13)</f>
        <v>PTA1 -RT</v>
      </c>
      <c r="E67" s="67" t="str">
        <f>IF(ISBLANK('Run 1'!K77),"",'Run 1'!$K$75)</f>
        <v>Blood -RT</v>
      </c>
      <c r="F67">
        <f>IF(ISBLANK('Run 1'!K77),"",'Run 1'!K77)</f>
        <v>27260</v>
      </c>
      <c r="G67" t="str">
        <f>IF(ISNUMBER(SEARCH("PT",'Run 1'!K13)),"Y", IF(ISNUMBER(SEARCH("H2O",'Run 1'!K13)),"N",""))</f>
        <v>Y</v>
      </c>
      <c r="H67" t="str">
        <f>IF(ISNUMBER(SEARCH("PTA",D67)),'Run 1'!$F$4,IF(ISNUMBER(SEARCH("PTB",D67)),'Run 1'!$G$4,IF(ISNUMBER(SEARCH("PTC",D67)),'Run 1'!$H$4,IF(ISNUMBER(SEARCH("PTD",D67)),'Run 1'!$I$4,""))))</f>
        <v>M3132714</v>
      </c>
      <c r="I67">
        <f>IF(ISNUMBER(SEARCH("PTA",D67)),'Run 1'!$F$5,IF(ISNUMBER(SEARCH("PTB",D67)),'Run 1'!$G$5,IF(ISNUMBER(SEARCH("PTC",D67)),'Run 1'!$H$5,IF(ISNUMBER(SEARCH("PTD",D67)),'Run 1'!$I$5,""))))</f>
        <v>42</v>
      </c>
      <c r="J67">
        <f>IF(ISBLANK('Run 1'!$K77),"",'Run 1'!$K$85)</f>
        <v>27241</v>
      </c>
      <c r="K67" s="81">
        <f>IF(ISBLANK('Run 1'!$K77),"",'Run 1'!$K$86)</f>
        <v>554.82000000000005</v>
      </c>
      <c r="L67" s="81">
        <f>IF(ISBLANK('Run 1'!$K77),"",'Run 1'!$K$87)</f>
        <v>2.0367000000000002</v>
      </c>
      <c r="M67" s="81">
        <f>IF(ISBLANK('Run 1'!$K77),"",'Run 1'!$K$89)</f>
        <v>25142</v>
      </c>
      <c r="N67" s="81">
        <f>IF(ISBLANK('Run 1'!$K77),"",'Run 1'!$K$90)</f>
        <v>753.49</v>
      </c>
      <c r="O67" s="81">
        <f>IF(ISBLANK('Run 1'!$K77),"",'Run 1'!$K$91)</f>
        <v>2.9969000000000001</v>
      </c>
      <c r="P67" s="81" t="str">
        <f>IF(ISBLANK('Run 1'!$A$85),"",'Run 1'!$A$85)</f>
        <v>PTA1</v>
      </c>
      <c r="Q67" s="81" t="str">
        <f>IF(ISBLANK('Run 1'!$A$89),"",'Run 1'!$A$89)</f>
        <v>PTA2</v>
      </c>
      <c r="R67" s="81" t="str">
        <f>IF(ISBLANK('Run 1'!$B$77),"",'Run 1'!$B$77)</f>
        <v>PTA1_2</v>
      </c>
      <c r="S67">
        <f>IF(ISBLANK('Run 1'!K77),"",'Run 1'!$C$73)</f>
        <v>142</v>
      </c>
      <c r="T67" t="str">
        <f>IF(ISBLANK(S67),"", 'Run 1'!$B$73)</f>
        <v>Manual Gain:</v>
      </c>
      <c r="V6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8" spans="1:22" x14ac:dyDescent="0.2">
      <c r="A68" t="str">
        <f>IF(ISBLANK('Run 1'!$C$4),"",'Run 1'!$C$4)</f>
        <v>AS</v>
      </c>
      <c r="B68" s="66">
        <f>IF(ISBLANK('Run 1'!$C$3),"",'Run 1'!$C$3)</f>
        <v>45271</v>
      </c>
      <c r="C68">
        <f>IF(ISBLANK('Run 1'!$C$5),"",'Run 1'!$C$5)</f>
        <v>1</v>
      </c>
      <c r="D68" t="str">
        <f>IF(ISBLANK('Run 1'!K14),"",'Run 1'!K14)</f>
        <v>PTA1 -RT</v>
      </c>
      <c r="E68" s="67" t="str">
        <f>IF(ISBLANK('Run 1'!K78),"",'Run 1'!$K$75)</f>
        <v>Blood -RT</v>
      </c>
      <c r="F68">
        <f>IF(ISBLANK('Run 1'!K78),"",'Run 1'!K78)</f>
        <v>26916</v>
      </c>
      <c r="G68" t="str">
        <f>IF(ISNUMBER(SEARCH("PT",'Run 1'!K14)),"Y", IF(ISNUMBER(SEARCH("H2O",'Run 1'!K14)),"N",""))</f>
        <v>Y</v>
      </c>
      <c r="H68" t="str">
        <f>IF(ISNUMBER(SEARCH("PTA",D68)),'Run 1'!$F$4,IF(ISNUMBER(SEARCH("PTB",D68)),'Run 1'!$G$4,IF(ISNUMBER(SEARCH("PTC",D68)),'Run 1'!$H$4,IF(ISNUMBER(SEARCH("PTD",D68)),'Run 1'!$I$4,""))))</f>
        <v>M3132714</v>
      </c>
      <c r="I68">
        <f>IF(ISNUMBER(SEARCH("PTA",D68)),'Run 1'!$F$5,IF(ISNUMBER(SEARCH("PTB",D68)),'Run 1'!$G$5,IF(ISNUMBER(SEARCH("PTC",D68)),'Run 1'!$H$5,IF(ISNUMBER(SEARCH("PTD",D68)),'Run 1'!$I$5,""))))</f>
        <v>42</v>
      </c>
      <c r="J68">
        <f>IF(ISBLANK('Run 1'!$K78),"",'Run 1'!$K$85)</f>
        <v>27241</v>
      </c>
      <c r="K68" s="81">
        <f>IF(ISBLANK('Run 1'!$K78),"",'Run 1'!$K$86)</f>
        <v>554.82000000000005</v>
      </c>
      <c r="L68" s="81">
        <f>IF(ISBLANK('Run 1'!$K78),"",'Run 1'!$K$87)</f>
        <v>2.0367000000000002</v>
      </c>
      <c r="M68" s="81">
        <f>IF(ISBLANK('Run 1'!$K78),"",'Run 1'!$K$89)</f>
        <v>25142</v>
      </c>
      <c r="N68" s="81">
        <f>IF(ISBLANK('Run 1'!$K78),"",'Run 1'!$K$90)</f>
        <v>753.49</v>
      </c>
      <c r="O68" s="81">
        <f>IF(ISBLANK('Run 1'!$K78),"",'Run 1'!$K$91)</f>
        <v>2.9969000000000001</v>
      </c>
      <c r="P68" s="81" t="str">
        <f>IF(ISBLANK('Run 1'!$A$85),"",'Run 1'!$A$85)</f>
        <v>PTA1</v>
      </c>
      <c r="Q68" s="81" t="str">
        <f>IF(ISBLANK('Run 1'!$A$89),"",'Run 1'!$A$89)</f>
        <v>PTA2</v>
      </c>
      <c r="R68" s="81" t="str">
        <f>IF(ISBLANK('Run 1'!$B$78),"",'Run 1'!$B$78)</f>
        <v>PTA1_3</v>
      </c>
      <c r="S68">
        <f>IF(ISBLANK('Run 1'!K78),"",'Run 1'!$C$73)</f>
        <v>142</v>
      </c>
      <c r="T68" t="str">
        <f>IF(ISBLANK(S68),"", 'Run 1'!$B$73)</f>
        <v>Manual Gain:</v>
      </c>
      <c r="V6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69" spans="1:22" x14ac:dyDescent="0.2">
      <c r="A69" t="str">
        <f>IF(ISBLANK('Run 1'!$C$4),"",'Run 1'!$C$4)</f>
        <v>AS</v>
      </c>
      <c r="B69" s="66">
        <f>IF(ISBLANK('Run 1'!$C$3),"",'Run 1'!$C$3)</f>
        <v>45271</v>
      </c>
      <c r="C69">
        <f>IF(ISBLANK('Run 1'!$C$5),"",'Run 1'!$C$5)</f>
        <v>1</v>
      </c>
      <c r="D69" t="str">
        <f>IF(ISBLANK('Run 1'!K15),"",'Run 1'!K15)</f>
        <v>PTA1 -RT</v>
      </c>
      <c r="E69" s="67" t="str">
        <f>IF(ISBLANK('Run 1'!K79),"",'Run 1'!$K$75)</f>
        <v>Blood -RT</v>
      </c>
      <c r="F69">
        <f>IF(ISBLANK('Run 1'!K79),"",'Run 1'!K79)</f>
        <v>26772</v>
      </c>
      <c r="G69" t="str">
        <f>IF(ISNUMBER(SEARCH("PT",'Run 1'!K15)),"Y", IF(ISNUMBER(SEARCH("H2O",'Run 1'!K15)),"N",""))</f>
        <v>Y</v>
      </c>
      <c r="H69" t="str">
        <f>IF(ISNUMBER(SEARCH("PTA",D69)),'Run 1'!$F$4,IF(ISNUMBER(SEARCH("PTB",D69)),'Run 1'!$G$4,IF(ISNUMBER(SEARCH("PTC",D69)),'Run 1'!$H$4,IF(ISNUMBER(SEARCH("PTD",D69)),'Run 1'!$I$4,""))))</f>
        <v>M3132714</v>
      </c>
      <c r="I69">
        <f>IF(ISNUMBER(SEARCH("PTA",D69)),'Run 1'!$F$5,IF(ISNUMBER(SEARCH("PTB",D69)),'Run 1'!$G$5,IF(ISNUMBER(SEARCH("PTC",D69)),'Run 1'!$H$5,IF(ISNUMBER(SEARCH("PTD",D69)),'Run 1'!$I$5,""))))</f>
        <v>42</v>
      </c>
      <c r="J69">
        <f>IF(ISBLANK('Run 1'!$K79),"",'Run 1'!$K$85)</f>
        <v>27241</v>
      </c>
      <c r="K69" s="81">
        <f>IF(ISBLANK('Run 1'!$K79),"",'Run 1'!$K$86)</f>
        <v>554.82000000000005</v>
      </c>
      <c r="L69" s="81">
        <f>IF(ISBLANK('Run 1'!$K79),"",'Run 1'!$K$87)</f>
        <v>2.0367000000000002</v>
      </c>
      <c r="M69" s="81">
        <f>IF(ISBLANK('Run 1'!$K79),"",'Run 1'!$K$89)</f>
        <v>25142</v>
      </c>
      <c r="N69" s="81">
        <f>IF(ISBLANK('Run 1'!$K79),"",'Run 1'!$K$90)</f>
        <v>753.49</v>
      </c>
      <c r="O69" s="81">
        <f>IF(ISBLANK('Run 1'!$K79),"",'Run 1'!$K$91)</f>
        <v>2.9969000000000001</v>
      </c>
      <c r="P69" s="81" t="str">
        <f>IF(ISBLANK('Run 1'!$A$85),"",'Run 1'!$A$85)</f>
        <v>PTA1</v>
      </c>
      <c r="Q69" s="81" t="str">
        <f>IF(ISBLANK('Run 1'!$A$89),"",'Run 1'!$A$89)</f>
        <v>PTA2</v>
      </c>
      <c r="R69" s="81" t="str">
        <f>IF(ISBLANK('Run 1'!$B$79),"",'Run 1'!$B$79)</f>
        <v>PTA1_4</v>
      </c>
      <c r="S69">
        <f>IF(ISBLANK('Run 1'!K79),"",'Run 1'!$C$73)</f>
        <v>142</v>
      </c>
      <c r="T69" t="str">
        <f>IF(ISBLANK(S69),"", 'Run 1'!$B$73)</f>
        <v>Manual Gain:</v>
      </c>
      <c r="V6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0" spans="1:22" x14ac:dyDescent="0.2">
      <c r="A70" t="str">
        <f>IF(ISBLANK('Run 1'!$C$4),"",'Run 1'!$C$4)</f>
        <v>AS</v>
      </c>
      <c r="B70" s="66">
        <f>IF(ISBLANK('Run 1'!$C$3),"",'Run 1'!$C$3)</f>
        <v>45271</v>
      </c>
      <c r="C70">
        <f>IF(ISBLANK('Run 1'!$C$5),"",'Run 1'!$C$5)</f>
        <v>1</v>
      </c>
      <c r="D70" t="str">
        <f>IF(ISBLANK('Run 1'!K16),"",'Run 1'!K16)</f>
        <v>PTA2 -RT</v>
      </c>
      <c r="E70" s="67" t="str">
        <f>IF(ISBLANK('Run 1'!K80),"",'Run 1'!$K$75)</f>
        <v>Blood -RT</v>
      </c>
      <c r="F70">
        <f>IF(ISBLANK('Run 1'!K80),"",'Run 1'!K80)</f>
        <v>25006</v>
      </c>
      <c r="G70" t="str">
        <f>IF(ISNUMBER(SEARCH("PT",'Run 1'!K16)),"Y", IF(ISNUMBER(SEARCH("H2O",'Run 1'!K16)),"N",""))</f>
        <v>Y</v>
      </c>
      <c r="H70" t="str">
        <f>IF(ISNUMBER(SEARCH("PTA",D70)),'Run 1'!$F$4,IF(ISNUMBER(SEARCH("PTB",D70)),'Run 1'!$G$4,IF(ISNUMBER(SEARCH("PTC",D70)),'Run 1'!$H$4,IF(ISNUMBER(SEARCH("PTD",D70)),'Run 1'!$I$4,""))))</f>
        <v>M3132714</v>
      </c>
      <c r="I70">
        <f>IF(ISNUMBER(SEARCH("PTA",D70)),'Run 1'!$F$5,IF(ISNUMBER(SEARCH("PTB",D70)),'Run 1'!$G$5,IF(ISNUMBER(SEARCH("PTC",D70)),'Run 1'!$H$5,IF(ISNUMBER(SEARCH("PTD",D70)),'Run 1'!$I$5,""))))</f>
        <v>42</v>
      </c>
      <c r="J70">
        <f>IF(ISBLANK('Run 1'!$K80),"",'Run 1'!$K$85)</f>
        <v>27241</v>
      </c>
      <c r="K70" s="81">
        <f>IF(ISBLANK('Run 1'!$K80),"",'Run 1'!$K$86)</f>
        <v>554.82000000000005</v>
      </c>
      <c r="L70" s="81">
        <f>IF(ISBLANK('Run 1'!$K80),"",'Run 1'!$K$87)</f>
        <v>2.0367000000000002</v>
      </c>
      <c r="M70" s="81">
        <f>IF(ISBLANK('Run 1'!$K80),"",'Run 1'!$K$89)</f>
        <v>25142</v>
      </c>
      <c r="N70" s="81">
        <f>IF(ISBLANK('Run 1'!$K80),"",'Run 1'!$K$90)</f>
        <v>753.49</v>
      </c>
      <c r="O70" s="81">
        <f>IF(ISBLANK('Run 1'!$K80),"",'Run 1'!$K$91)</f>
        <v>2.9969000000000001</v>
      </c>
      <c r="P70" s="81" t="str">
        <f>IF(ISBLANK('Run 1'!$A$85),"",'Run 1'!$A$85)</f>
        <v>PTA1</v>
      </c>
      <c r="Q70" s="81" t="str">
        <f>IF(ISBLANK('Run 1'!$A$89),"",'Run 1'!$A$89)</f>
        <v>PTA2</v>
      </c>
      <c r="R70" s="81" t="str">
        <f>IF(ISBLANK('Run 1'!$B$80),"",'Run 1'!$B$80)</f>
        <v>PTA2_1</v>
      </c>
      <c r="S70">
        <f>IF(ISBLANK('Run 1'!K80),"",'Run 1'!$C$73)</f>
        <v>142</v>
      </c>
      <c r="T70" t="str">
        <f>IF(ISBLANK(S70),"", 'Run 1'!$B$73)</f>
        <v>Manual Gain:</v>
      </c>
      <c r="V7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1" spans="1:22" x14ac:dyDescent="0.2">
      <c r="A71" t="str">
        <f>IF(ISBLANK('Run 1'!$C$4),"",'Run 1'!$C$4)</f>
        <v>AS</v>
      </c>
      <c r="B71" s="66">
        <f>IF(ISBLANK('Run 1'!$C$3),"",'Run 1'!$C$3)</f>
        <v>45271</v>
      </c>
      <c r="C71">
        <f>IF(ISBLANK('Run 1'!$C$5),"",'Run 1'!$C$5)</f>
        <v>1</v>
      </c>
      <c r="D71" t="str">
        <f>IF(ISBLANK('Run 1'!K17),"",'Run 1'!K17)</f>
        <v>PTA2 -RT</v>
      </c>
      <c r="E71" s="67" t="str">
        <f>IF(ISBLANK('Run 1'!K81),"",'Run 1'!$K$75)</f>
        <v>Blood -RT</v>
      </c>
      <c r="F71">
        <f>IF(ISBLANK('Run 1'!K81),"",'Run 1'!K81)</f>
        <v>24142</v>
      </c>
      <c r="G71" t="str">
        <f>IF(ISNUMBER(SEARCH("PT",'Run 1'!K17)),"Y", IF(ISNUMBER(SEARCH("H2O",'Run 1'!K17)),"N",""))</f>
        <v>Y</v>
      </c>
      <c r="H71" t="str">
        <f>IF(ISNUMBER(SEARCH("PTA",D71)),'Run 1'!$F$4,IF(ISNUMBER(SEARCH("PTB",D71)),'Run 1'!$G$4,IF(ISNUMBER(SEARCH("PTC",D71)),'Run 1'!$H$4,IF(ISNUMBER(SEARCH("PTD",D71)),'Run 1'!$I$4,""))))</f>
        <v>M3132714</v>
      </c>
      <c r="I71">
        <f>IF(ISNUMBER(SEARCH("PTA",D71)),'Run 1'!$F$5,IF(ISNUMBER(SEARCH("PTB",D71)),'Run 1'!$G$5,IF(ISNUMBER(SEARCH("PTC",D71)),'Run 1'!$H$5,IF(ISNUMBER(SEARCH("PTD",D71)),'Run 1'!$I$5,""))))</f>
        <v>42</v>
      </c>
      <c r="J71">
        <f>IF(ISBLANK('Run 1'!$K81),"",'Run 1'!$K$85)</f>
        <v>27241</v>
      </c>
      <c r="K71" s="81">
        <f>IF(ISBLANK('Run 1'!$K81),"",'Run 1'!$K$86)</f>
        <v>554.82000000000005</v>
      </c>
      <c r="L71" s="81">
        <f>IF(ISBLANK('Run 1'!$K81),"",'Run 1'!$K$87)</f>
        <v>2.0367000000000002</v>
      </c>
      <c r="M71" s="81">
        <f>IF(ISBLANK('Run 1'!$K81),"",'Run 1'!$K$89)</f>
        <v>25142</v>
      </c>
      <c r="N71" s="81">
        <f>IF(ISBLANK('Run 1'!$K81),"",'Run 1'!$K$90)</f>
        <v>753.49</v>
      </c>
      <c r="O71" s="81">
        <f>IF(ISBLANK('Run 1'!$K81),"",'Run 1'!$K$91)</f>
        <v>2.9969000000000001</v>
      </c>
      <c r="P71" s="81" t="str">
        <f>IF(ISBLANK('Run 1'!$A$85),"",'Run 1'!$A$85)</f>
        <v>PTA1</v>
      </c>
      <c r="Q71" s="81" t="str">
        <f>IF(ISBLANK('Run 1'!$A$89),"",'Run 1'!$A$89)</f>
        <v>PTA2</v>
      </c>
      <c r="R71" s="81" t="str">
        <f>IF(ISBLANK('Run 1'!$B$81),"",'Run 1'!$B$81)</f>
        <v>PTA2_2</v>
      </c>
      <c r="S71">
        <f>IF(ISBLANK('Run 1'!K81),"",'Run 1'!$C$73)</f>
        <v>142</v>
      </c>
      <c r="T71" t="str">
        <f>IF(ISBLANK(S71),"", 'Run 1'!$B$73)</f>
        <v>Manual Gain:</v>
      </c>
      <c r="V7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2" spans="1:22" x14ac:dyDescent="0.2">
      <c r="A72" t="str">
        <f>IF(ISBLANK('Run 1'!$C$4),"",'Run 1'!$C$4)</f>
        <v>AS</v>
      </c>
      <c r="B72" s="66">
        <f>IF(ISBLANK('Run 1'!$C$3),"",'Run 1'!$C$3)</f>
        <v>45271</v>
      </c>
      <c r="C72">
        <f>IF(ISBLANK('Run 1'!$C$5),"",'Run 1'!$C$5)</f>
        <v>1</v>
      </c>
      <c r="D72" t="str">
        <f>IF(ISBLANK('Run 1'!K18),"",'Run 1'!K18)</f>
        <v>PTA2 -RT</v>
      </c>
      <c r="E72" s="67" t="str">
        <f>IF(ISBLANK('Run 1'!K82),"",'Run 1'!$K$75)</f>
        <v>Blood -RT</v>
      </c>
      <c r="F72">
        <f>IF(ISBLANK('Run 1'!K82),"",'Run 1'!K82)</f>
        <v>25852</v>
      </c>
      <c r="G72" t="str">
        <f>IF(ISNUMBER(SEARCH("PT",'Run 1'!K18)),"Y", IF(ISNUMBER(SEARCH("H2O",'Run 1'!K18)),"N",""))</f>
        <v>Y</v>
      </c>
      <c r="H72" t="str">
        <f>IF(ISNUMBER(SEARCH("PTA",D72)),'Run 1'!$F$4,IF(ISNUMBER(SEARCH("PTB",D72)),'Run 1'!$G$4,IF(ISNUMBER(SEARCH("PTC",D72)),'Run 1'!$H$4,IF(ISNUMBER(SEARCH("PTD",D72)),'Run 1'!$I$4,""))))</f>
        <v>M3132714</v>
      </c>
      <c r="I72">
        <f>IF(ISNUMBER(SEARCH("PTA",D72)),'Run 1'!$F$5,IF(ISNUMBER(SEARCH("PTB",D72)),'Run 1'!$G$5,IF(ISNUMBER(SEARCH("PTC",D72)),'Run 1'!$H$5,IF(ISNUMBER(SEARCH("PTD",D72)),'Run 1'!$I$5,""))))</f>
        <v>42</v>
      </c>
      <c r="J72">
        <f>IF(ISBLANK('Run 1'!$K82),"",'Run 1'!$K$85)</f>
        <v>27241</v>
      </c>
      <c r="K72" s="81">
        <f>IF(ISBLANK('Run 1'!$K82),"",'Run 1'!$K$86)</f>
        <v>554.82000000000005</v>
      </c>
      <c r="L72" s="81">
        <f>IF(ISBLANK('Run 1'!$K82),"",'Run 1'!$K$87)</f>
        <v>2.0367000000000002</v>
      </c>
      <c r="M72" s="81">
        <f>IF(ISBLANK('Run 1'!$K82),"",'Run 1'!$K$89)</f>
        <v>25142</v>
      </c>
      <c r="N72" s="81">
        <f>IF(ISBLANK('Run 1'!$K82),"",'Run 1'!$K$90)</f>
        <v>753.49</v>
      </c>
      <c r="O72" s="81">
        <f>IF(ISBLANK('Run 1'!$K82),"",'Run 1'!$K$91)</f>
        <v>2.9969000000000001</v>
      </c>
      <c r="P72" s="81" t="str">
        <f>IF(ISBLANK('Run 1'!$A$85),"",'Run 1'!$A$85)</f>
        <v>PTA1</v>
      </c>
      <c r="Q72" s="81" t="str">
        <f>IF(ISBLANK('Run 1'!$A$89),"",'Run 1'!$A$89)</f>
        <v>PTA2</v>
      </c>
      <c r="R72" s="81" t="str">
        <f>IF(ISBLANK('Run 1'!$B$82),"",'Run 1'!$B$82)</f>
        <v>PTA2_3</v>
      </c>
      <c r="S72">
        <f>IF(ISBLANK('Run 1'!K82),"",'Run 1'!$C$73)</f>
        <v>142</v>
      </c>
      <c r="T72" t="str">
        <f>IF(ISBLANK(S72),"", 'Run 1'!$B$73)</f>
        <v>Manual Gain:</v>
      </c>
      <c r="V7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3" spans="1:22" x14ac:dyDescent="0.2">
      <c r="A73" t="str">
        <f>IF(ISBLANK('Run 1'!$C$4),"",'Run 1'!$C$4)</f>
        <v>AS</v>
      </c>
      <c r="B73" s="66">
        <f>IF(ISBLANK('Run 1'!$C$3),"",'Run 1'!$C$3)</f>
        <v>45271</v>
      </c>
      <c r="C73">
        <f>IF(ISBLANK('Run 1'!$C$5),"",'Run 1'!$C$5)</f>
        <v>1</v>
      </c>
      <c r="D73" t="str">
        <f>IF(ISBLANK('Run 1'!K19),"",'Run 1'!K19)</f>
        <v>PTA2 -RT</v>
      </c>
      <c r="E73" s="67" t="str">
        <f>IF(ISBLANK('Run 1'!K83),"",'Run 1'!$K$75)</f>
        <v>Blood -RT</v>
      </c>
      <c r="F73">
        <f>IF(ISBLANK('Run 1'!K83),"",'Run 1'!K83)</f>
        <v>25567</v>
      </c>
      <c r="G73" t="str">
        <f>IF(ISNUMBER(SEARCH("PT",'Run 1'!K19)),"Y", IF(ISNUMBER(SEARCH("H2O",'Run 1'!K19)),"N",""))</f>
        <v>Y</v>
      </c>
      <c r="H73" t="str">
        <f>IF(ISNUMBER(SEARCH("PTA",D73)),'Run 1'!$F$4,IF(ISNUMBER(SEARCH("PTB",D73)),'Run 1'!$G$4,IF(ISNUMBER(SEARCH("PTC",D73)),'Run 1'!$H$4,IF(ISNUMBER(SEARCH("PTD",D73)),'Run 1'!$I$4,""))))</f>
        <v>M3132714</v>
      </c>
      <c r="I73">
        <f>IF(ISNUMBER(SEARCH("PTA",D73)),'Run 1'!$F$5,IF(ISNUMBER(SEARCH("PTB",D73)),'Run 1'!$G$5,IF(ISNUMBER(SEARCH("PTC",D73)),'Run 1'!$H$5,IF(ISNUMBER(SEARCH("PTD",D73)),'Run 1'!$I$5,""))))</f>
        <v>42</v>
      </c>
      <c r="J73">
        <f>IF(ISBLANK('Run 1'!$K83),"",'Run 1'!$K$85)</f>
        <v>27241</v>
      </c>
      <c r="K73" s="81">
        <f>IF(ISBLANK('Run 1'!$K83),"",'Run 1'!$K$86)</f>
        <v>554.82000000000005</v>
      </c>
      <c r="L73" s="81">
        <f>IF(ISBLANK('Run 1'!$K83),"",'Run 1'!$K$87)</f>
        <v>2.0367000000000002</v>
      </c>
      <c r="M73" s="81">
        <f>IF(ISBLANK('Run 1'!$K83),"",'Run 1'!$K$89)</f>
        <v>25142</v>
      </c>
      <c r="N73" s="81">
        <f>IF(ISBLANK('Run 1'!$K83),"",'Run 1'!$K$90)</f>
        <v>753.49</v>
      </c>
      <c r="O73" s="81">
        <f>IF(ISBLANK('Run 1'!$K83),"",'Run 1'!$K$91)</f>
        <v>2.9969000000000001</v>
      </c>
      <c r="P73" s="81" t="str">
        <f>IF(ISBLANK('Run 1'!$A$85),"",'Run 1'!$A$85)</f>
        <v>PTA1</v>
      </c>
      <c r="Q73" s="81" t="str">
        <f>IF(ISBLANK('Run 1'!$A$89),"",'Run 1'!$A$89)</f>
        <v>PTA2</v>
      </c>
      <c r="R73" s="81" t="str">
        <f>IF(ISBLANK('Run 1'!$B$83),"",'Run 1'!$B$83)</f>
        <v>PTA2_4</v>
      </c>
      <c r="S73">
        <f>IF(ISBLANK('Run 1'!K83),"",'Run 1'!$C$73)</f>
        <v>142</v>
      </c>
      <c r="T73" t="str">
        <f>IF(ISBLANK(S73),"", 'Run 1'!$B$73)</f>
        <v>Manual Gain:</v>
      </c>
      <c r="V7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4" spans="1:22" x14ac:dyDescent="0.2">
      <c r="A74" t="str">
        <f>IF(ISBLANK('Run 1'!$C$4),"",'Run 1'!$C$4)</f>
        <v>AS</v>
      </c>
      <c r="B74" s="66">
        <f>IF(ISBLANK('Run 1'!$C$3),"",'Run 1'!$C$3)</f>
        <v>45271</v>
      </c>
      <c r="C74">
        <f>IF(ISBLANK('Run 1'!$C$5),"",'Run 1'!$C$5)</f>
        <v>1</v>
      </c>
      <c r="D74" t="str">
        <f>IF(ISBLANK('Run 1'!L12),"",'Run 1'!L12)</f>
        <v>H2O +RT</v>
      </c>
      <c r="E74" s="67" t="str">
        <f>IF(ISBLANK('Run 1'!L76),"",'Run 1'!$L$75)</f>
        <v>Water +RT</v>
      </c>
      <c r="F74">
        <f>IF(ISBLANK('Run 1'!L76),"",'Run 1'!L76)</f>
        <v>40274</v>
      </c>
      <c r="G74" t="str">
        <f>IF(ISNUMBER(SEARCH("PT",'Run 1'!L12)),"Y", IF(ISNUMBER(SEARCH("H2O",'Run 1'!L12)),"N",""))</f>
        <v>N</v>
      </c>
      <c r="H74" t="str">
        <f>IF(ISNUMBER(SEARCH("PTA",D74)),'Run 1'!$F$4,IF(ISNUMBER(SEARCH("PTB",D74)),'Run 1'!$G$4,IF(ISNUMBER(SEARCH("PTC",D74)),'Run 1'!$H$4,IF(ISNUMBER(SEARCH("PTD",D74)),'Run 1'!$I$4,""))))</f>
        <v/>
      </c>
      <c r="I74" t="str">
        <f>IF(ISNUMBER(SEARCH("PTA",D74)),'Run 1'!$F$5,IF(ISNUMBER(SEARCH("PTB",D74)),'Run 1'!$G$5,IF(ISNUMBER(SEARCH("PTC",D74)),'Run 1'!$H$5,IF(ISNUMBER(SEARCH("PTD",D74)),'Run 1'!$I$5,""))))</f>
        <v/>
      </c>
      <c r="J74">
        <f>IF(ISBLANK('Run 1'!L76),"",'Run 1'!$L$85)</f>
        <v>39651</v>
      </c>
      <c r="K74" s="81">
        <f>IF(ISBLANK('Run 1'!L76),"",'Run 1'!$L$86)</f>
        <v>507.46</v>
      </c>
      <c r="L74" s="81">
        <f>IF(ISBLANK('Run 1'!L76),"",'Run 1'!$L$87)</f>
        <v>1.2798</v>
      </c>
      <c r="M74" s="81">
        <f>IF(ISBLANK('Run 1'!L76),"",'Run 1'!$L$89)</f>
        <v>39476</v>
      </c>
      <c r="N74" s="81">
        <f>IF(ISBLANK('Run 1'!L76),"",'Run 1'!$L$90)</f>
        <v>1008.6</v>
      </c>
      <c r="O74" s="81">
        <f>IF(ISBLANK('Run 1'!$L76),"",'Run 1'!$L$91)</f>
        <v>2.5550999999999999</v>
      </c>
      <c r="P74" s="81" t="str">
        <f>IF(ISBLANK('Run 1'!$A$85),"",'Run 1'!$A$85)</f>
        <v>PTA1</v>
      </c>
      <c r="Q74" s="81" t="str">
        <f>IF(ISBLANK('Run 1'!$A$89),"",'Run 1'!$A$89)</f>
        <v>PTA2</v>
      </c>
      <c r="R74" s="81" t="str">
        <f>IF(ISBLANK('Run 1'!$B$76),"",'Run 1'!$B$76)</f>
        <v>PTA1_1</v>
      </c>
      <c r="S74">
        <f>IF(ISBLANK('Run 1'!L76),"",'Run 1'!$C$73)</f>
        <v>142</v>
      </c>
      <c r="T74" t="str">
        <f>IF(ISBLANK(S74),"", 'Run 1'!$B$73)</f>
        <v>Manual Gain:</v>
      </c>
      <c r="V7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5" spans="1:22" x14ac:dyDescent="0.2">
      <c r="A75" t="str">
        <f>IF(ISBLANK('Run 1'!$C$4),"",'Run 1'!$C$4)</f>
        <v>AS</v>
      </c>
      <c r="B75" s="66">
        <f>IF(ISBLANK('Run 1'!$C$3),"",'Run 1'!$C$3)</f>
        <v>45271</v>
      </c>
      <c r="C75">
        <f>IF(ISBLANK('Run 1'!$C$5),"",'Run 1'!$C$5)</f>
        <v>1</v>
      </c>
      <c r="D75" t="str">
        <f>IF(ISBLANK('Run 1'!L13),"",'Run 1'!L13)</f>
        <v>H2O +RT</v>
      </c>
      <c r="E75" s="67" t="str">
        <f>IF(ISBLANK('Run 1'!L77),"",'Run 1'!$L$75)</f>
        <v>Water +RT</v>
      </c>
      <c r="F75">
        <f>IF(ISBLANK('Run 1'!L77),"",'Run 1'!L77)</f>
        <v>39791</v>
      </c>
      <c r="G75" t="str">
        <f>IF(ISNUMBER(SEARCH("PT",'Run 1'!L13)),"Y", IF(ISNUMBER(SEARCH("H2O",'Run 1'!L13)),"N",""))</f>
        <v>N</v>
      </c>
      <c r="H75" t="str">
        <f>IF(ISNUMBER(SEARCH("PTA",D75)),'Run 1'!$F$4,IF(ISNUMBER(SEARCH("PTB",D75)),'Run 1'!$G$4,IF(ISNUMBER(SEARCH("PTC",D75)),'Run 1'!$H$4,IF(ISNUMBER(SEARCH("PTD",D75)),'Run 1'!$I$4,""))))</f>
        <v/>
      </c>
      <c r="I75" t="str">
        <f>IF(ISNUMBER(SEARCH("PTA",D75)),'Run 1'!$F$5,IF(ISNUMBER(SEARCH("PTB",D75)),'Run 1'!$G$5,IF(ISNUMBER(SEARCH("PTC",D75)),'Run 1'!$H$5,IF(ISNUMBER(SEARCH("PTD",D75)),'Run 1'!$I$5,""))))</f>
        <v/>
      </c>
      <c r="J75">
        <f>IF(ISBLANK('Run 1'!L77),"",'Run 1'!$L$85)</f>
        <v>39651</v>
      </c>
      <c r="K75" s="81">
        <f>IF(ISBLANK('Run 1'!L77),"",'Run 1'!$L$86)</f>
        <v>507.46</v>
      </c>
      <c r="L75" s="81">
        <f>IF(ISBLANK('Run 1'!L77),"",'Run 1'!$L$87)</f>
        <v>1.2798</v>
      </c>
      <c r="M75" s="81">
        <f>IF(ISBLANK('Run 1'!L77),"",'Run 1'!$L$89)</f>
        <v>39476</v>
      </c>
      <c r="N75" s="81">
        <f>IF(ISBLANK('Run 1'!L77),"",'Run 1'!$L$90)</f>
        <v>1008.6</v>
      </c>
      <c r="O75" s="81">
        <f>IF(ISBLANK('Run 1'!$L77),"",'Run 1'!$L$91)</f>
        <v>2.5550999999999999</v>
      </c>
      <c r="P75" s="81" t="str">
        <f>IF(ISBLANK('Run 1'!$A$85),"",'Run 1'!$A$85)</f>
        <v>PTA1</v>
      </c>
      <c r="Q75" s="81" t="str">
        <f>IF(ISBLANK('Run 1'!$A$89),"",'Run 1'!$A$89)</f>
        <v>PTA2</v>
      </c>
      <c r="R75" s="81" t="str">
        <f>IF(ISBLANK('Run 1'!$B$77),"",'Run 1'!$B$77)</f>
        <v>PTA1_2</v>
      </c>
      <c r="S75">
        <f>IF(ISBLANK('Run 1'!L77),"",'Run 1'!$C$73)</f>
        <v>142</v>
      </c>
      <c r="T75" t="str">
        <f>IF(ISBLANK(S75),"", 'Run 1'!$B$73)</f>
        <v>Manual Gain:</v>
      </c>
      <c r="V7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6" spans="1:22" x14ac:dyDescent="0.2">
      <c r="A76" t="str">
        <f>IF(ISBLANK('Run 1'!$C$4),"",'Run 1'!$C$4)</f>
        <v>AS</v>
      </c>
      <c r="B76" s="66">
        <f>IF(ISBLANK('Run 1'!$C$3),"",'Run 1'!$C$3)</f>
        <v>45271</v>
      </c>
      <c r="C76">
        <f>IF(ISBLANK('Run 1'!$C$5),"",'Run 1'!$C$5)</f>
        <v>1</v>
      </c>
      <c r="D76" t="str">
        <f>IF(ISBLANK('Run 1'!L14),"",'Run 1'!L14)</f>
        <v>H2O +RT</v>
      </c>
      <c r="E76" s="67" t="str">
        <f>IF(ISBLANK('Run 1'!L78),"",'Run 1'!$L$75)</f>
        <v>Water +RT</v>
      </c>
      <c r="F76">
        <f>IF(ISBLANK('Run 1'!L78),"",'Run 1'!L78)</f>
        <v>39463</v>
      </c>
      <c r="G76" t="str">
        <f>IF(ISNUMBER(SEARCH("PT",'Run 1'!L14)),"Y", IF(ISNUMBER(SEARCH("H2O",'Run 1'!L14)),"N",""))</f>
        <v>N</v>
      </c>
      <c r="H76" t="str">
        <f>IF(ISNUMBER(SEARCH("PTA",D76)),'Run 1'!$F$4,IF(ISNUMBER(SEARCH("PTB",D76)),'Run 1'!$G$4,IF(ISNUMBER(SEARCH("PTC",D76)),'Run 1'!$H$4,IF(ISNUMBER(SEARCH("PTD",D76)),'Run 1'!$I$4,""))))</f>
        <v/>
      </c>
      <c r="I76" t="str">
        <f>IF(ISNUMBER(SEARCH("PTA",D76)),'Run 1'!$F$5,IF(ISNUMBER(SEARCH("PTB",D76)),'Run 1'!$G$5,IF(ISNUMBER(SEARCH("PTC",D76)),'Run 1'!$H$5,IF(ISNUMBER(SEARCH("PTD",D76)),'Run 1'!$I$5,""))))</f>
        <v/>
      </c>
      <c r="J76">
        <f>IF(ISBLANK('Run 1'!L78),"",'Run 1'!$L$85)</f>
        <v>39651</v>
      </c>
      <c r="K76" s="81">
        <f>IF(ISBLANK('Run 1'!L78),"",'Run 1'!$L$86)</f>
        <v>507.46</v>
      </c>
      <c r="L76" s="81">
        <f>IF(ISBLANK('Run 1'!L78),"",'Run 1'!$L$87)</f>
        <v>1.2798</v>
      </c>
      <c r="M76" s="81">
        <f>IF(ISBLANK('Run 1'!L78),"",'Run 1'!$L$89)</f>
        <v>39476</v>
      </c>
      <c r="N76" s="81">
        <f>IF(ISBLANK('Run 1'!L78),"",'Run 1'!$L$90)</f>
        <v>1008.6</v>
      </c>
      <c r="O76" s="81">
        <f>IF(ISBLANK('Run 1'!$L78),"",'Run 1'!$L$91)</f>
        <v>2.5550999999999999</v>
      </c>
      <c r="P76" s="81" t="str">
        <f>IF(ISBLANK('Run 1'!$A$85),"",'Run 1'!$A$85)</f>
        <v>PTA1</v>
      </c>
      <c r="Q76" s="81" t="str">
        <f>IF(ISBLANK('Run 1'!$A$89),"",'Run 1'!$A$89)</f>
        <v>PTA2</v>
      </c>
      <c r="R76" s="81" t="str">
        <f>IF(ISBLANK('Run 1'!$B$78),"",'Run 1'!$B$78)</f>
        <v>PTA1_3</v>
      </c>
      <c r="S76">
        <f>IF(ISBLANK('Run 1'!L78),"",'Run 1'!$C$73)</f>
        <v>142</v>
      </c>
      <c r="T76" t="str">
        <f>IF(ISBLANK(S76),"", 'Run 1'!$B$73)</f>
        <v>Manual Gain:</v>
      </c>
      <c r="V7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7" spans="1:22" x14ac:dyDescent="0.2">
      <c r="A77" t="str">
        <f>IF(ISBLANK('Run 1'!$C$4),"",'Run 1'!$C$4)</f>
        <v>AS</v>
      </c>
      <c r="B77" s="66">
        <f>IF(ISBLANK('Run 1'!$C$3),"",'Run 1'!$C$3)</f>
        <v>45271</v>
      </c>
      <c r="C77">
        <f>IF(ISBLANK('Run 1'!$C$5),"",'Run 1'!$C$5)</f>
        <v>1</v>
      </c>
      <c r="D77" t="str">
        <f>IF(ISBLANK('Run 1'!L15),"",'Run 1'!L15)</f>
        <v>H2O +RT</v>
      </c>
      <c r="E77" s="67" t="str">
        <f>IF(ISBLANK('Run 1'!L79),"",'Run 1'!$L$75)</f>
        <v>Water +RT</v>
      </c>
      <c r="F77">
        <f>IF(ISBLANK('Run 1'!L79),"",'Run 1'!L79)</f>
        <v>39077</v>
      </c>
      <c r="G77" t="str">
        <f>IF(ISNUMBER(SEARCH("PT",'Run 1'!L15)),"Y", IF(ISNUMBER(SEARCH("H2O",'Run 1'!L15)),"N",""))</f>
        <v>N</v>
      </c>
      <c r="H77" t="str">
        <f>IF(ISNUMBER(SEARCH("PTA",D77)),'Run 1'!$F$4,IF(ISNUMBER(SEARCH("PTB",D77)),'Run 1'!$G$4,IF(ISNUMBER(SEARCH("PTC",D77)),'Run 1'!$H$4,IF(ISNUMBER(SEARCH("PTD",D77)),'Run 1'!$I$4,""))))</f>
        <v/>
      </c>
      <c r="I77" t="str">
        <f>IF(ISNUMBER(SEARCH("PTA",D77)),'Run 1'!$F$5,IF(ISNUMBER(SEARCH("PTB",D77)),'Run 1'!$G$5,IF(ISNUMBER(SEARCH("PTC",D77)),'Run 1'!$H$5,IF(ISNUMBER(SEARCH("PTD",D77)),'Run 1'!$I$5,""))))</f>
        <v/>
      </c>
      <c r="J77">
        <f>IF(ISBLANK('Run 1'!L79),"",'Run 1'!$L$85)</f>
        <v>39651</v>
      </c>
      <c r="K77" s="81">
        <f>IF(ISBLANK('Run 1'!L79),"",'Run 1'!$L$86)</f>
        <v>507.46</v>
      </c>
      <c r="L77" s="81">
        <f>IF(ISBLANK('Run 1'!L79),"",'Run 1'!$L$87)</f>
        <v>1.2798</v>
      </c>
      <c r="M77" s="81">
        <f>IF(ISBLANK('Run 1'!L79),"",'Run 1'!$L$89)</f>
        <v>39476</v>
      </c>
      <c r="N77" s="81">
        <f>IF(ISBLANK('Run 1'!L79),"",'Run 1'!$L$90)</f>
        <v>1008.6</v>
      </c>
      <c r="O77" s="81">
        <f>IF(ISBLANK('Run 1'!$L79),"",'Run 1'!$L$91)</f>
        <v>2.5550999999999999</v>
      </c>
      <c r="P77" s="81" t="str">
        <f>IF(ISBLANK('Run 1'!$A$85),"",'Run 1'!$A$85)</f>
        <v>PTA1</v>
      </c>
      <c r="Q77" s="81" t="str">
        <f>IF(ISBLANK('Run 1'!$A$89),"",'Run 1'!$A$89)</f>
        <v>PTA2</v>
      </c>
      <c r="R77" s="81" t="str">
        <f>IF(ISBLANK('Run 1'!$B$79),"",'Run 1'!$B$79)</f>
        <v>PTA1_4</v>
      </c>
      <c r="S77">
        <f>IF(ISBLANK('Run 1'!L79),"",'Run 1'!$C$73)</f>
        <v>142</v>
      </c>
      <c r="T77" t="str">
        <f>IF(ISBLANK(S77),"", 'Run 1'!$B$73)</f>
        <v>Manual Gain:</v>
      </c>
      <c r="V7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8" spans="1:22" x14ac:dyDescent="0.2">
      <c r="A78" t="str">
        <f>IF(ISBLANK('Run 1'!$C$4),"",'Run 1'!$C$4)</f>
        <v>AS</v>
      </c>
      <c r="B78" s="66">
        <f>IF(ISBLANK('Run 1'!$C$3),"",'Run 1'!$C$3)</f>
        <v>45271</v>
      </c>
      <c r="C78">
        <f>IF(ISBLANK('Run 1'!$C$5),"",'Run 1'!$C$5)</f>
        <v>1</v>
      </c>
      <c r="D78" t="str">
        <f>IF(ISBLANK('Run 1'!L16),"",'Run 1'!L16)</f>
        <v>H2O +RT</v>
      </c>
      <c r="E78" s="67" t="str">
        <f>IF(ISBLANK('Run 1'!L80),"",'Run 1'!$L$75)</f>
        <v>Water +RT</v>
      </c>
      <c r="F78">
        <f>IF(ISBLANK('Run 1'!L80),"",'Run 1'!L80)</f>
        <v>38814</v>
      </c>
      <c r="G78" t="str">
        <f>IF(ISNUMBER(SEARCH("PT",'Run 1'!L16)),"Y", IF(ISNUMBER(SEARCH("H2O",'Run 1'!L16)),"N",""))</f>
        <v>N</v>
      </c>
      <c r="H78" t="str">
        <f>IF(ISNUMBER(SEARCH("PTA",D78)),'Run 1'!$F$4,IF(ISNUMBER(SEARCH("PTB",D78)),'Run 1'!$G$4,IF(ISNUMBER(SEARCH("PTC",D78)),'Run 1'!$H$4,IF(ISNUMBER(SEARCH("PTD",D78)),'Run 1'!$I$4,""))))</f>
        <v/>
      </c>
      <c r="I78" t="str">
        <f>IF(ISNUMBER(SEARCH("PTA",D78)),'Run 1'!$F$5,IF(ISNUMBER(SEARCH("PTB",D78)),'Run 1'!$G$5,IF(ISNUMBER(SEARCH("PTC",D78)),'Run 1'!$H$5,IF(ISNUMBER(SEARCH("PTD",D78)),'Run 1'!$I$5,""))))</f>
        <v/>
      </c>
      <c r="J78">
        <f>IF(ISBLANK('Run 1'!L80),"",'Run 1'!$L$85)</f>
        <v>39651</v>
      </c>
      <c r="K78" s="81">
        <f>IF(ISBLANK('Run 1'!L80),"",'Run 1'!$L$86)</f>
        <v>507.46</v>
      </c>
      <c r="L78" s="81">
        <f>IF(ISBLANK('Run 1'!L80),"",'Run 1'!$L$87)</f>
        <v>1.2798</v>
      </c>
      <c r="M78" s="81">
        <f>IF(ISBLANK('Run 1'!L80),"",'Run 1'!$L$89)</f>
        <v>39476</v>
      </c>
      <c r="N78" s="81">
        <f>IF(ISBLANK('Run 1'!L80),"",'Run 1'!$L$90)</f>
        <v>1008.6</v>
      </c>
      <c r="O78" s="81">
        <f>IF(ISBLANK('Run 1'!$L80),"",'Run 1'!$L$91)</f>
        <v>2.5550999999999999</v>
      </c>
      <c r="P78" s="81" t="str">
        <f>IF(ISBLANK('Run 1'!$A$85),"",'Run 1'!$A$85)</f>
        <v>PTA1</v>
      </c>
      <c r="Q78" s="81" t="str">
        <f>IF(ISBLANK('Run 1'!$A$89),"",'Run 1'!$A$89)</f>
        <v>PTA2</v>
      </c>
      <c r="R78" s="81" t="str">
        <f>IF(ISBLANK('Run 1'!$B$80),"",'Run 1'!$B$80)</f>
        <v>PTA2_1</v>
      </c>
      <c r="S78">
        <f>IF(ISBLANK('Run 1'!L80),"",'Run 1'!$C$73)</f>
        <v>142</v>
      </c>
      <c r="T78" t="str">
        <f>IF(ISBLANK(S78),"", 'Run 1'!$B$73)</f>
        <v>Manual Gain:</v>
      </c>
      <c r="V7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79" spans="1:22" x14ac:dyDescent="0.2">
      <c r="A79" t="str">
        <f>IF(ISBLANK('Run 1'!$C$4),"",'Run 1'!$C$4)</f>
        <v>AS</v>
      </c>
      <c r="B79" s="66">
        <f>IF(ISBLANK('Run 1'!$C$3),"",'Run 1'!$C$3)</f>
        <v>45271</v>
      </c>
      <c r="C79">
        <f>IF(ISBLANK('Run 1'!$C$5),"",'Run 1'!$C$5)</f>
        <v>1</v>
      </c>
      <c r="D79" t="str">
        <f>IF(ISBLANK('Run 1'!L17),"",'Run 1'!L17)</f>
        <v>H2O +RT</v>
      </c>
      <c r="E79" s="67" t="str">
        <f>IF(ISBLANK('Run 1'!L81),"",'Run 1'!$L$75)</f>
        <v>Water +RT</v>
      </c>
      <c r="F79">
        <f>IF(ISBLANK('Run 1'!L81),"",'Run 1'!L81)</f>
        <v>39031</v>
      </c>
      <c r="G79" t="str">
        <f>IF(ISNUMBER(SEARCH("PT",'Run 1'!L17)),"Y", IF(ISNUMBER(SEARCH("H2O",'Run 1'!L17)),"N",""))</f>
        <v>N</v>
      </c>
      <c r="H79" t="str">
        <f>IF(ISNUMBER(SEARCH("PTA",D79)),'Run 1'!$F$4,IF(ISNUMBER(SEARCH("PTB",D79)),'Run 1'!$G$4,IF(ISNUMBER(SEARCH("PTC",D79)),'Run 1'!$H$4,IF(ISNUMBER(SEARCH("PTD",D79)),'Run 1'!$I$4,""))))</f>
        <v/>
      </c>
      <c r="I79" t="str">
        <f>IF(ISNUMBER(SEARCH("PTA",D79)),'Run 1'!$F$5,IF(ISNUMBER(SEARCH("PTB",D79)),'Run 1'!$G$5,IF(ISNUMBER(SEARCH("PTC",D79)),'Run 1'!$H$5,IF(ISNUMBER(SEARCH("PTD",D79)),'Run 1'!$I$5,""))))</f>
        <v/>
      </c>
      <c r="J79">
        <f>IF(ISBLANK('Run 1'!L81),"",'Run 1'!$L$85)</f>
        <v>39651</v>
      </c>
      <c r="K79" s="81">
        <f>IF(ISBLANK('Run 1'!L81),"",'Run 1'!$L$86)</f>
        <v>507.46</v>
      </c>
      <c r="L79" s="81">
        <f>IF(ISBLANK('Run 1'!L81),"",'Run 1'!$L$87)</f>
        <v>1.2798</v>
      </c>
      <c r="M79" s="81">
        <f>IF(ISBLANK('Run 1'!L81),"",'Run 1'!$L$89)</f>
        <v>39476</v>
      </c>
      <c r="N79" s="81">
        <f>IF(ISBLANK('Run 1'!L81),"",'Run 1'!$L$90)</f>
        <v>1008.6</v>
      </c>
      <c r="O79" s="81">
        <f>IF(ISBLANK('Run 1'!$L81),"",'Run 1'!$L$91)</f>
        <v>2.5550999999999999</v>
      </c>
      <c r="P79" s="81" t="str">
        <f>IF(ISBLANK('Run 1'!$A$85),"",'Run 1'!$A$85)</f>
        <v>PTA1</v>
      </c>
      <c r="Q79" s="81" t="str">
        <f>IF(ISBLANK('Run 1'!$A$89),"",'Run 1'!$A$89)</f>
        <v>PTA2</v>
      </c>
      <c r="R79" s="81" t="str">
        <f>IF(ISBLANK('Run 1'!$B$81),"",'Run 1'!$B$81)</f>
        <v>PTA2_2</v>
      </c>
      <c r="S79">
        <f>IF(ISBLANK('Run 1'!L81),"",'Run 1'!$C$73)</f>
        <v>142</v>
      </c>
      <c r="T79" t="str">
        <f>IF(ISBLANK(S79),"", 'Run 1'!$B$73)</f>
        <v>Manual Gain:</v>
      </c>
      <c r="V7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0" spans="1:22" x14ac:dyDescent="0.2">
      <c r="A80" t="str">
        <f>IF(ISBLANK('Run 1'!$C$4),"",'Run 1'!$C$4)</f>
        <v>AS</v>
      </c>
      <c r="B80" s="66">
        <f>IF(ISBLANK('Run 1'!$C$3),"",'Run 1'!$C$3)</f>
        <v>45271</v>
      </c>
      <c r="C80">
        <f>IF(ISBLANK('Run 1'!$C$5),"",'Run 1'!$C$5)</f>
        <v>1</v>
      </c>
      <c r="D80" t="str">
        <f>IF(ISBLANK('Run 1'!L18),"",'Run 1'!L18)</f>
        <v>H2O +RT</v>
      </c>
      <c r="E80" s="67" t="str">
        <f>IF(ISBLANK('Run 1'!L82),"",'Run 1'!$L$75)</f>
        <v>Water +RT</v>
      </c>
      <c r="F80">
        <f>IF(ISBLANK('Run 1'!L82),"",'Run 1'!L82)</f>
        <v>39080</v>
      </c>
      <c r="G80" t="str">
        <f>IF(ISNUMBER(SEARCH("PT",'Run 1'!L18)),"Y", IF(ISNUMBER(SEARCH("H2O",'Run 1'!L18)),"N",""))</f>
        <v>N</v>
      </c>
      <c r="H80" t="str">
        <f>IF(ISNUMBER(SEARCH("PTA",D80)),'Run 1'!$F$4,IF(ISNUMBER(SEARCH("PTB",D80)),'Run 1'!$G$4,IF(ISNUMBER(SEARCH("PTC",D80)),'Run 1'!$H$4,IF(ISNUMBER(SEARCH("PTD",D80)),'Run 1'!$I$4,""))))</f>
        <v/>
      </c>
      <c r="I80" t="str">
        <f>IF(ISNUMBER(SEARCH("PTA",D80)),'Run 1'!$F$5,IF(ISNUMBER(SEARCH("PTB",D80)),'Run 1'!$G$5,IF(ISNUMBER(SEARCH("PTC",D80)),'Run 1'!$H$5,IF(ISNUMBER(SEARCH("PTD",D80)),'Run 1'!$I$5,""))))</f>
        <v/>
      </c>
      <c r="J80">
        <f>IF(ISBLANK('Run 1'!L82),"",'Run 1'!$L$85)</f>
        <v>39651</v>
      </c>
      <c r="K80" s="81">
        <f>IF(ISBLANK('Run 1'!L82),"",'Run 1'!$L$86)</f>
        <v>507.46</v>
      </c>
      <c r="L80" s="81">
        <f>IF(ISBLANK('Run 1'!L82),"",'Run 1'!$L$87)</f>
        <v>1.2798</v>
      </c>
      <c r="M80" s="81">
        <f>IF(ISBLANK('Run 1'!L82),"",'Run 1'!$L$89)</f>
        <v>39476</v>
      </c>
      <c r="N80" s="81">
        <f>IF(ISBLANK('Run 1'!L82),"",'Run 1'!$L$90)</f>
        <v>1008.6</v>
      </c>
      <c r="O80" s="81">
        <f>IF(ISBLANK('Run 1'!$L82),"",'Run 1'!$L$91)</f>
        <v>2.5550999999999999</v>
      </c>
      <c r="P80" s="81" t="str">
        <f>IF(ISBLANK('Run 1'!$A$85),"",'Run 1'!$A$85)</f>
        <v>PTA1</v>
      </c>
      <c r="Q80" s="81" t="str">
        <f>IF(ISBLANK('Run 1'!$A$89),"",'Run 1'!$A$89)</f>
        <v>PTA2</v>
      </c>
      <c r="R80" s="81" t="str">
        <f>IF(ISBLANK('Run 1'!$B$82),"",'Run 1'!$B$82)</f>
        <v>PTA2_3</v>
      </c>
      <c r="S80">
        <f>IF(ISBLANK('Run 1'!L82),"",'Run 1'!$C$73)</f>
        <v>142</v>
      </c>
      <c r="T80" t="str">
        <f>IF(ISBLANK(S80),"", 'Run 1'!$B$73)</f>
        <v>Manual Gain:</v>
      </c>
      <c r="V8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1" spans="1:22" x14ac:dyDescent="0.2">
      <c r="A81" t="str">
        <f>IF(ISBLANK('Run 1'!$C$4),"",'Run 1'!$C$4)</f>
        <v>AS</v>
      </c>
      <c r="B81" s="66">
        <f>IF(ISBLANK('Run 1'!$C$3),"",'Run 1'!$C$3)</f>
        <v>45271</v>
      </c>
      <c r="C81">
        <f>IF(ISBLANK('Run 1'!$C$5),"",'Run 1'!$C$5)</f>
        <v>1</v>
      </c>
      <c r="D81" t="str">
        <f>IF(ISBLANK('Run 1'!L19),"",'Run 1'!L19)</f>
        <v>H2O +RT</v>
      </c>
      <c r="E81" s="67" t="str">
        <f>IF(ISBLANK('Run 1'!L83),"",'Run 1'!$L$75)</f>
        <v>Water +RT</v>
      </c>
      <c r="F81">
        <f>IF(ISBLANK('Run 1'!L83),"",'Run 1'!L83)</f>
        <v>40979</v>
      </c>
      <c r="G81" t="str">
        <f>IF(ISNUMBER(SEARCH("PT",'Run 1'!L19)),"Y", IF(ISNUMBER(SEARCH("H2O",'Run 1'!L19)),"N",""))</f>
        <v>N</v>
      </c>
      <c r="H81" t="str">
        <f>IF(ISNUMBER(SEARCH("PTA",D81)),'Run 1'!$F$4,IF(ISNUMBER(SEARCH("PTB",D81)),'Run 1'!$G$4,IF(ISNUMBER(SEARCH("PTC",D81)),'Run 1'!$H$4,IF(ISNUMBER(SEARCH("PTD",D81)),'Run 1'!$I$4,""))))</f>
        <v/>
      </c>
      <c r="I81" t="str">
        <f>IF(ISNUMBER(SEARCH("PTA",D81)),'Run 1'!$F$5,IF(ISNUMBER(SEARCH("PTB",D81)),'Run 1'!$G$5,IF(ISNUMBER(SEARCH("PTC",D81)),'Run 1'!$H$5,IF(ISNUMBER(SEARCH("PTD",D81)),'Run 1'!$I$5,""))))</f>
        <v/>
      </c>
      <c r="J81">
        <f>IF(ISBLANK('Run 1'!L83),"",'Run 1'!$L$85)</f>
        <v>39651</v>
      </c>
      <c r="K81" s="81">
        <f>IF(ISBLANK('Run 1'!L83),"",'Run 1'!$L$86)</f>
        <v>507.46</v>
      </c>
      <c r="L81" s="81">
        <f>IF(ISBLANK('Run 1'!L83),"",'Run 1'!$L$87)</f>
        <v>1.2798</v>
      </c>
      <c r="M81" s="81">
        <f>IF(ISBLANK('Run 1'!L83),"",'Run 1'!$L$89)</f>
        <v>39476</v>
      </c>
      <c r="N81" s="81">
        <f>IF(ISBLANK('Run 1'!L83),"",'Run 1'!$L$90)</f>
        <v>1008.6</v>
      </c>
      <c r="O81" s="81">
        <f>IF(ISBLANK('Run 1'!$L83),"",'Run 1'!$L$91)</f>
        <v>2.5550999999999999</v>
      </c>
      <c r="P81" s="81" t="str">
        <f>IF(ISBLANK('Run 1'!$A$85),"",'Run 1'!$A$85)</f>
        <v>PTA1</v>
      </c>
      <c r="Q81" s="81" t="str">
        <f>IF(ISBLANK('Run 1'!$A$89),"",'Run 1'!$A$89)</f>
        <v>PTA2</v>
      </c>
      <c r="R81" s="81" t="str">
        <f>IF(ISBLANK('Run 1'!$B$83),"",'Run 1'!$B$83)</f>
        <v>PTA2_4</v>
      </c>
      <c r="S81">
        <f>IF(ISBLANK('Run 1'!L83),"",'Run 1'!$C$73)</f>
        <v>142</v>
      </c>
      <c r="T81" t="str">
        <f>IF(ISBLANK(S81),"", 'Run 1'!$B$73)</f>
        <v>Manual Gain:</v>
      </c>
      <c r="V8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2" spans="1:22" x14ac:dyDescent="0.2">
      <c r="A82" t="str">
        <f>IF(ISBLANK('Run 1'!$C$4),"",'Run 1'!$C$4)</f>
        <v>AS</v>
      </c>
      <c r="B82" s="66">
        <f>IF(ISBLANK('Run 1'!$C$3),"",'Run 1'!$C$3)</f>
        <v>45271</v>
      </c>
      <c r="C82">
        <f>IF(ISBLANK('Run 1'!$C$5),"",'Run 1'!$C$5)</f>
        <v>1</v>
      </c>
      <c r="D82" t="str">
        <f>IF(ISBLANK('Run 1'!M12),"",'Run 1'!M12)</f>
        <v>H2O -RT</v>
      </c>
      <c r="E82" s="67" t="str">
        <f>IF(ISBLANK('Run 1'!M76),"",'Run 1'!$M$75)</f>
        <v>Water -RT</v>
      </c>
      <c r="F82">
        <f>IF(ISBLANK('Run 1'!M76),"",'Run 1'!M76)</f>
        <v>10942</v>
      </c>
      <c r="G82" t="str">
        <f>IF(ISNUMBER(SEARCH("PT",'Run 1'!M12)),"Y", IF(ISNUMBER(SEARCH("H2O",'Run 1'!M12)),"N",""))</f>
        <v>N</v>
      </c>
      <c r="H82" t="str">
        <f>IF(ISNUMBER(SEARCH("PTA",D82)),'Run 1'!$F$4,IF(ISNUMBER(SEARCH("PTB",D82)),'Run 1'!$G$4,IF(ISNUMBER(SEARCH("PTC",D82)),'Run 1'!$H$4,IF(ISNUMBER(SEARCH("PTD",D82)),'Run 1'!$I$4,""))))</f>
        <v/>
      </c>
      <c r="I82" t="str">
        <f>IF(ISNUMBER(SEARCH("PTA",D82)),'Run 1'!$F$5,IF(ISNUMBER(SEARCH("PTB",D82)),'Run 1'!$G$5,IF(ISNUMBER(SEARCH("PTC",D82)),'Run 1'!$H$5,IF(ISNUMBER(SEARCH("PTD",D82)),'Run 1'!$I$5,""))))</f>
        <v/>
      </c>
      <c r="J82">
        <f>IF(ISBLANK('Run 1'!M76),"",'Run 1'!$M$85)</f>
        <v>10907</v>
      </c>
      <c r="K82" s="81">
        <f>IF(ISBLANK('Run 1'!M76),"",'Run 1'!$M$86)</f>
        <v>32.572000000000003</v>
      </c>
      <c r="L82" s="81">
        <f>IF(ISBLANK('Run 1'!M76),"",'Run 1'!$M$87)</f>
        <v>0.29862</v>
      </c>
      <c r="M82" s="81">
        <f>IF(ISBLANK('Run 1'!M76),"",'Run 1'!$M$89)</f>
        <v>11280</v>
      </c>
      <c r="N82" s="81">
        <f>IF(ISBLANK('Run 1'!M76),"",'Run 1'!$M$90)</f>
        <v>1072</v>
      </c>
      <c r="O82" s="81">
        <f>IF(ISBLANK('Run 1'!$M76),"",'Run 1'!$M$91)</f>
        <v>9.5038999999999998</v>
      </c>
      <c r="P82" s="81" t="str">
        <f>IF(ISBLANK('Run 1'!$A$85),"",'Run 1'!$A$85)</f>
        <v>PTA1</v>
      </c>
      <c r="Q82" s="81" t="str">
        <f>IF(ISBLANK('Run 1'!$A$89),"",'Run 1'!$A$89)</f>
        <v>PTA2</v>
      </c>
      <c r="R82" s="81" t="str">
        <f>IF(ISBLANK('Run 1'!$B$76),"",'Run 1'!$B$76)</f>
        <v>PTA1_1</v>
      </c>
      <c r="S82">
        <f>IF(ISBLANK('Run 1'!M76),"",'Run 1'!$C$73)</f>
        <v>142</v>
      </c>
      <c r="T82" t="str">
        <f>IF(ISBLANK(S82),"", 'Run 1'!$B$73)</f>
        <v>Manual Gain:</v>
      </c>
      <c r="V8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3" spans="1:22" x14ac:dyDescent="0.2">
      <c r="A83" t="str">
        <f>IF(ISBLANK('Run 1'!$C$4),"",'Run 1'!$C$4)</f>
        <v>AS</v>
      </c>
      <c r="B83" s="66">
        <f>IF(ISBLANK('Run 1'!$C$3),"",'Run 1'!$C$3)</f>
        <v>45271</v>
      </c>
      <c r="C83">
        <f>IF(ISBLANK('Run 1'!$C$5),"",'Run 1'!$C$5)</f>
        <v>1</v>
      </c>
      <c r="D83" t="str">
        <f>IF(ISBLANK('Run 1'!M13),"",'Run 1'!M13)</f>
        <v>H2O -RT</v>
      </c>
      <c r="E83" s="67" t="str">
        <f>IF(ISBLANK('Run 1'!M77),"",'Run 1'!$M$75)</f>
        <v>Water -RT</v>
      </c>
      <c r="F83">
        <f>IF(ISBLANK('Run 1'!M77),"",'Run 1'!M77)</f>
        <v>10920</v>
      </c>
      <c r="G83" t="str">
        <f>IF(ISNUMBER(SEARCH("PT",'Run 1'!M13)),"Y", IF(ISNUMBER(SEARCH("H2O",'Run 1'!M13)),"N",""))</f>
        <v>N</v>
      </c>
      <c r="H83" t="str">
        <f>IF(ISNUMBER(SEARCH("PTA",D83)),'Run 1'!$F$4,IF(ISNUMBER(SEARCH("PTB",D83)),'Run 1'!$G$4,IF(ISNUMBER(SEARCH("PTC",D83)),'Run 1'!$H$4,IF(ISNUMBER(SEARCH("PTD",D83)),'Run 1'!$I$4,""))))</f>
        <v/>
      </c>
      <c r="I83" t="str">
        <f>IF(ISNUMBER(SEARCH("PTA",D83)),'Run 1'!$F$5,IF(ISNUMBER(SEARCH("PTB",D83)),'Run 1'!$G$5,IF(ISNUMBER(SEARCH("PTC",D83)),'Run 1'!$H$5,IF(ISNUMBER(SEARCH("PTD",D83)),'Run 1'!$I$5,""))))</f>
        <v/>
      </c>
      <c r="J83">
        <f>IF(ISBLANK('Run 1'!M77),"",'Run 1'!$M$85)</f>
        <v>10907</v>
      </c>
      <c r="K83" s="81">
        <f>IF(ISBLANK('Run 1'!M77),"",'Run 1'!$M$86)</f>
        <v>32.572000000000003</v>
      </c>
      <c r="L83" s="81">
        <f>IF(ISBLANK('Run 1'!M77),"",'Run 1'!$M$87)</f>
        <v>0.29862</v>
      </c>
      <c r="M83" s="81">
        <f>IF(ISBLANK('Run 1'!M77),"",'Run 1'!$M$89)</f>
        <v>11280</v>
      </c>
      <c r="N83" s="81">
        <f>IF(ISBLANK('Run 1'!M77),"",'Run 1'!$M$90)</f>
        <v>1072</v>
      </c>
      <c r="O83" s="81">
        <f>IF(ISBLANK('Run 1'!$M77),"",'Run 1'!$M$91)</f>
        <v>9.5038999999999998</v>
      </c>
      <c r="P83" s="81" t="str">
        <f>IF(ISBLANK('Run 1'!$A$85),"",'Run 1'!$A$85)</f>
        <v>PTA1</v>
      </c>
      <c r="Q83" s="81" t="str">
        <f>IF(ISBLANK('Run 1'!$A$89),"",'Run 1'!$A$89)</f>
        <v>PTA2</v>
      </c>
      <c r="R83" s="81" t="str">
        <f>IF(ISBLANK('Run 1'!$B$77),"",'Run 1'!$B$77)</f>
        <v>PTA1_2</v>
      </c>
      <c r="S83">
        <f>IF(ISBLANK('Run 1'!M77),"",'Run 1'!$C$73)</f>
        <v>142</v>
      </c>
      <c r="T83" t="str">
        <f>IF(ISBLANK(S83),"", 'Run 1'!$B$73)</f>
        <v>Manual Gain:</v>
      </c>
      <c r="V8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4" spans="1:22" x14ac:dyDescent="0.2">
      <c r="A84" t="str">
        <f>IF(ISBLANK('Run 1'!$C$4),"",'Run 1'!$C$4)</f>
        <v>AS</v>
      </c>
      <c r="B84" s="66">
        <f>IF(ISBLANK('Run 1'!$C$3),"",'Run 1'!$C$3)</f>
        <v>45271</v>
      </c>
      <c r="C84">
        <f>IF(ISBLANK('Run 1'!$C$5),"",'Run 1'!$C$5)</f>
        <v>1</v>
      </c>
      <c r="D84" t="str">
        <f>IF(ISBLANK('Run 1'!M14),"",'Run 1'!M14)</f>
        <v>H2O -RT</v>
      </c>
      <c r="E84" s="67" t="str">
        <f>IF(ISBLANK('Run 1'!M78),"",'Run 1'!$M$75)</f>
        <v>Water -RT</v>
      </c>
      <c r="F84">
        <f>IF(ISBLANK('Run 1'!M78),"",'Run 1'!M78)</f>
        <v>10902</v>
      </c>
      <c r="G84" t="str">
        <f>IF(ISNUMBER(SEARCH("PT",'Run 1'!M14)),"Y", IF(ISNUMBER(SEARCH("H2O",'Run 1'!M14)),"N",""))</f>
        <v>N</v>
      </c>
      <c r="H84" t="str">
        <f>IF(ISNUMBER(SEARCH("PTA",D84)),'Run 1'!$F$4,IF(ISNUMBER(SEARCH("PTB",D84)),'Run 1'!$G$4,IF(ISNUMBER(SEARCH("PTC",D84)),'Run 1'!$H$4,IF(ISNUMBER(SEARCH("PTD",D84)),'Run 1'!$I$4,""))))</f>
        <v/>
      </c>
      <c r="I84" t="str">
        <f>IF(ISNUMBER(SEARCH("PTA",D84)),'Run 1'!$F$5,IF(ISNUMBER(SEARCH("PTB",D84)),'Run 1'!$G$5,IF(ISNUMBER(SEARCH("PTC",D84)),'Run 1'!$H$5,IF(ISNUMBER(SEARCH("PTD",D84)),'Run 1'!$I$5,""))))</f>
        <v/>
      </c>
      <c r="J84">
        <f>IF(ISBLANK('Run 1'!M78),"",'Run 1'!$M$85)</f>
        <v>10907</v>
      </c>
      <c r="K84" s="81">
        <f>IF(ISBLANK('Run 1'!M78),"",'Run 1'!$M$86)</f>
        <v>32.572000000000003</v>
      </c>
      <c r="L84" s="81">
        <f>IF(ISBLANK('Run 1'!M78),"",'Run 1'!$M$87)</f>
        <v>0.29862</v>
      </c>
      <c r="M84" s="81">
        <f>IF(ISBLANK('Run 1'!M78),"",'Run 1'!$M$89)</f>
        <v>11280</v>
      </c>
      <c r="N84" s="81">
        <f>IF(ISBLANK('Run 1'!M78),"",'Run 1'!$M$90)</f>
        <v>1072</v>
      </c>
      <c r="O84" s="81">
        <f>IF(ISBLANK('Run 1'!$M78),"",'Run 1'!$M$91)</f>
        <v>9.5038999999999998</v>
      </c>
      <c r="P84" s="81" t="str">
        <f>IF(ISBLANK('Run 1'!$A$85),"",'Run 1'!$A$85)</f>
        <v>PTA1</v>
      </c>
      <c r="Q84" s="81" t="str">
        <f>IF(ISBLANK('Run 1'!$A$89),"",'Run 1'!$A$89)</f>
        <v>PTA2</v>
      </c>
      <c r="R84" s="81" t="str">
        <f>IF(ISBLANK('Run 1'!$B$78),"",'Run 1'!$B$78)</f>
        <v>PTA1_3</v>
      </c>
      <c r="S84">
        <f>IF(ISBLANK('Run 1'!M78),"",'Run 1'!$C$73)</f>
        <v>142</v>
      </c>
      <c r="T84" t="str">
        <f>IF(ISBLANK(S84),"", 'Run 1'!$B$73)</f>
        <v>Manual Gain:</v>
      </c>
      <c r="V8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5" spans="1:22" x14ac:dyDescent="0.2">
      <c r="A85" t="str">
        <f>IF(ISBLANK('Run 1'!$C$4),"",'Run 1'!$C$4)</f>
        <v>AS</v>
      </c>
      <c r="B85" s="66">
        <f>IF(ISBLANK('Run 1'!$C$3),"",'Run 1'!$C$3)</f>
        <v>45271</v>
      </c>
      <c r="C85">
        <f>IF(ISBLANK('Run 1'!$C$5),"",'Run 1'!$C$5)</f>
        <v>1</v>
      </c>
      <c r="D85" t="str">
        <f>IF(ISBLANK('Run 1'!M15),"",'Run 1'!M15)</f>
        <v>H2O -RT</v>
      </c>
      <c r="E85" s="67" t="str">
        <f>IF(ISBLANK('Run 1'!M79),"",'Run 1'!$M$75)</f>
        <v>Water -RT</v>
      </c>
      <c r="F85">
        <f>IF(ISBLANK('Run 1'!M79),"",'Run 1'!M79)</f>
        <v>10865</v>
      </c>
      <c r="G85" t="str">
        <f>IF(ISNUMBER(SEARCH("PT",'Run 1'!M15)),"Y", IF(ISNUMBER(SEARCH("H2O",'Run 1'!M15)),"N",""))</f>
        <v>N</v>
      </c>
      <c r="H85" t="str">
        <f>IF(ISNUMBER(SEARCH("PTA",D85)),'Run 1'!$F$4,IF(ISNUMBER(SEARCH("PTB",D85)),'Run 1'!$G$4,IF(ISNUMBER(SEARCH("PTC",D85)),'Run 1'!$H$4,IF(ISNUMBER(SEARCH("PTD",D85)),'Run 1'!$I$4,""))))</f>
        <v/>
      </c>
      <c r="I85" t="str">
        <f>IF(ISNUMBER(SEARCH("PTA",D85)),'Run 1'!$F$5,IF(ISNUMBER(SEARCH("PTB",D85)),'Run 1'!$G$5,IF(ISNUMBER(SEARCH("PTC",D85)),'Run 1'!$H$5,IF(ISNUMBER(SEARCH("PTD",D85)),'Run 1'!$I$5,""))))</f>
        <v/>
      </c>
      <c r="J85">
        <f>IF(ISBLANK('Run 1'!M79),"",'Run 1'!$M$85)</f>
        <v>10907</v>
      </c>
      <c r="K85" s="81">
        <f>IF(ISBLANK('Run 1'!M79),"",'Run 1'!$M$86)</f>
        <v>32.572000000000003</v>
      </c>
      <c r="L85" s="81">
        <f>IF(ISBLANK('Run 1'!M79),"",'Run 1'!$M$87)</f>
        <v>0.29862</v>
      </c>
      <c r="M85" s="81">
        <f>IF(ISBLANK('Run 1'!M79),"",'Run 1'!$M$89)</f>
        <v>11280</v>
      </c>
      <c r="N85" s="81">
        <f>IF(ISBLANK('Run 1'!M79),"",'Run 1'!$M$90)</f>
        <v>1072</v>
      </c>
      <c r="O85" s="81">
        <f>IF(ISBLANK('Run 1'!$M79),"",'Run 1'!$M$91)</f>
        <v>9.5038999999999998</v>
      </c>
      <c r="P85" s="81" t="str">
        <f>IF(ISBLANK('Run 1'!$A$85),"",'Run 1'!$A$85)</f>
        <v>PTA1</v>
      </c>
      <c r="Q85" s="81" t="str">
        <f>IF(ISBLANK('Run 1'!$A$89),"",'Run 1'!$A$89)</f>
        <v>PTA2</v>
      </c>
      <c r="R85" s="81" t="str">
        <f>IF(ISBLANK('Run 1'!$B$79),"",'Run 1'!$B$79)</f>
        <v>PTA1_4</v>
      </c>
      <c r="S85">
        <f>IF(ISBLANK('Run 1'!M79),"",'Run 1'!$C$73)</f>
        <v>142</v>
      </c>
      <c r="T85" t="str">
        <f>IF(ISBLANK(S85),"", 'Run 1'!$B$73)</f>
        <v>Manual Gain:</v>
      </c>
      <c r="V8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6" spans="1:22" x14ac:dyDescent="0.2">
      <c r="A86" t="str">
        <f>IF(ISBLANK('Run 1'!$C$4),"",'Run 1'!$C$4)</f>
        <v>AS</v>
      </c>
      <c r="B86" s="66">
        <f>IF(ISBLANK('Run 1'!$C$3),"",'Run 1'!$C$3)</f>
        <v>45271</v>
      </c>
      <c r="C86">
        <f>IF(ISBLANK('Run 1'!$C$5),"",'Run 1'!$C$5)</f>
        <v>1</v>
      </c>
      <c r="D86" t="str">
        <f>IF(ISBLANK('Run 1'!M16),"",'Run 1'!M16)</f>
        <v>H2O -RT</v>
      </c>
      <c r="E86" s="67" t="str">
        <f>IF(ISBLANK('Run 1'!M80),"",'Run 1'!$M$75)</f>
        <v>Water -RT</v>
      </c>
      <c r="F86">
        <f>IF(ISBLANK('Run 1'!M80),"",'Run 1'!M80)</f>
        <v>12879</v>
      </c>
      <c r="G86" t="str">
        <f>IF(ISNUMBER(SEARCH("PT",'Run 1'!M16)),"Y", IF(ISNUMBER(SEARCH("H2O",'Run 1'!M16)),"N",""))</f>
        <v>N</v>
      </c>
      <c r="H86" t="str">
        <f>IF(ISNUMBER(SEARCH("PTA",D86)),'Run 1'!$F$4,IF(ISNUMBER(SEARCH("PTB",D86)),'Run 1'!$G$4,IF(ISNUMBER(SEARCH("PTC",D86)),'Run 1'!$H$4,IF(ISNUMBER(SEARCH("PTD",D86)),'Run 1'!$I$4,""))))</f>
        <v/>
      </c>
      <c r="I86" t="str">
        <f>IF(ISNUMBER(SEARCH("PTA",D86)),'Run 1'!$F$5,IF(ISNUMBER(SEARCH("PTB",D86)),'Run 1'!$G$5,IF(ISNUMBER(SEARCH("PTC",D86)),'Run 1'!$H$5,IF(ISNUMBER(SEARCH("PTD",D86)),'Run 1'!$I$5,""))))</f>
        <v/>
      </c>
      <c r="J86">
        <f>IF(ISBLANK('Run 1'!M80),"",'Run 1'!$M$85)</f>
        <v>10907</v>
      </c>
      <c r="K86" s="81">
        <f>IF(ISBLANK('Run 1'!M80),"",'Run 1'!$M$86)</f>
        <v>32.572000000000003</v>
      </c>
      <c r="L86" s="81">
        <f>IF(ISBLANK('Run 1'!M80),"",'Run 1'!$M$87)</f>
        <v>0.29862</v>
      </c>
      <c r="M86" s="81">
        <f>IF(ISBLANK('Run 1'!M80),"",'Run 1'!$M$89)</f>
        <v>11280</v>
      </c>
      <c r="N86" s="81">
        <f>IF(ISBLANK('Run 1'!M80),"",'Run 1'!$M$90)</f>
        <v>1072</v>
      </c>
      <c r="O86" s="81">
        <f>IF(ISBLANK('Run 1'!$M80),"",'Run 1'!$M$91)</f>
        <v>9.5038999999999998</v>
      </c>
      <c r="P86" s="81" t="str">
        <f>IF(ISBLANK('Run 1'!$A$85),"",'Run 1'!$A$85)</f>
        <v>PTA1</v>
      </c>
      <c r="Q86" s="81" t="str">
        <f>IF(ISBLANK('Run 1'!$A$89),"",'Run 1'!$A$89)</f>
        <v>PTA2</v>
      </c>
      <c r="R86" s="81" t="str">
        <f>IF(ISBLANK('Run 1'!$B$80),"",'Run 1'!$B$80)</f>
        <v>PTA2_1</v>
      </c>
      <c r="S86">
        <f>IF(ISBLANK('Run 1'!M80),"",'Run 1'!$C$73)</f>
        <v>142</v>
      </c>
      <c r="T86" t="str">
        <f>IF(ISBLANK(S86),"", 'Run 1'!$B$73)</f>
        <v>Manual Gain:</v>
      </c>
      <c r="V8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7" spans="1:22" x14ac:dyDescent="0.2">
      <c r="A87" t="str">
        <f>IF(ISBLANK('Run 1'!$C$4),"",'Run 1'!$C$4)</f>
        <v>AS</v>
      </c>
      <c r="B87" s="66">
        <f>IF(ISBLANK('Run 1'!$C$3),"",'Run 1'!$C$3)</f>
        <v>45271</v>
      </c>
      <c r="C87">
        <f>IF(ISBLANK('Run 1'!$C$5),"",'Run 1'!$C$5)</f>
        <v>1</v>
      </c>
      <c r="D87" t="str">
        <f>IF(ISBLANK('Run 1'!M17),"",'Run 1'!M17)</f>
        <v>H2O -RT</v>
      </c>
      <c r="E87" s="67" t="str">
        <f>IF(ISBLANK('Run 1'!M81),"",'Run 1'!$M$75)</f>
        <v>Water -RT</v>
      </c>
      <c r="F87">
        <f>IF(ISBLANK('Run 1'!M81),"",'Run 1'!M81)</f>
        <v>10593</v>
      </c>
      <c r="G87" t="str">
        <f>IF(ISNUMBER(SEARCH("PT",'Run 1'!M17)),"Y", IF(ISNUMBER(SEARCH("H2O",'Run 1'!M17)),"N",""))</f>
        <v>N</v>
      </c>
      <c r="H87" t="str">
        <f>IF(ISNUMBER(SEARCH("PTA",D87)),'Run 1'!$F$4,IF(ISNUMBER(SEARCH("PTB",D87)),'Run 1'!$G$4,IF(ISNUMBER(SEARCH("PTC",D87)),'Run 1'!$H$4,IF(ISNUMBER(SEARCH("PTD",D87)),'Run 1'!$I$4,""))))</f>
        <v/>
      </c>
      <c r="I87" t="str">
        <f>IF(ISNUMBER(SEARCH("PTA",D87)),'Run 1'!$F$5,IF(ISNUMBER(SEARCH("PTB",D87)),'Run 1'!$G$5,IF(ISNUMBER(SEARCH("PTC",D87)),'Run 1'!$H$5,IF(ISNUMBER(SEARCH("PTD",D87)),'Run 1'!$I$5,""))))</f>
        <v/>
      </c>
      <c r="J87">
        <f>IF(ISBLANK('Run 1'!M81),"",'Run 1'!$M$85)</f>
        <v>10907</v>
      </c>
      <c r="K87" s="81">
        <f>IF(ISBLANK('Run 1'!M81),"",'Run 1'!$M$86)</f>
        <v>32.572000000000003</v>
      </c>
      <c r="L87" s="81">
        <f>IF(ISBLANK('Run 1'!M81),"",'Run 1'!$M$87)</f>
        <v>0.29862</v>
      </c>
      <c r="M87" s="81">
        <f>IF(ISBLANK('Run 1'!M81),"",'Run 1'!$M$89)</f>
        <v>11280</v>
      </c>
      <c r="N87" s="81">
        <f>IF(ISBLANK('Run 1'!M81),"",'Run 1'!$M$90)</f>
        <v>1072</v>
      </c>
      <c r="O87" s="81">
        <f>IF(ISBLANK('Run 1'!$M81),"",'Run 1'!$M$91)</f>
        <v>9.5038999999999998</v>
      </c>
      <c r="P87" s="81" t="str">
        <f>IF(ISBLANK('Run 1'!$A$85),"",'Run 1'!$A$85)</f>
        <v>PTA1</v>
      </c>
      <c r="Q87" s="81" t="str">
        <f>IF(ISBLANK('Run 1'!$A$89),"",'Run 1'!$A$89)</f>
        <v>PTA2</v>
      </c>
      <c r="R87" s="81" t="str">
        <f>IF(ISBLANK('Run 1'!$B$81),"",'Run 1'!$B$81)</f>
        <v>PTA2_2</v>
      </c>
      <c r="S87">
        <f>IF(ISBLANK('Run 1'!M81),"",'Run 1'!$C$73)</f>
        <v>142</v>
      </c>
      <c r="T87" t="str">
        <f>IF(ISBLANK(S87),"", 'Run 1'!$B$73)</f>
        <v>Manual Gain:</v>
      </c>
      <c r="V8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8" spans="1:22" x14ac:dyDescent="0.2">
      <c r="A88" t="str">
        <f>IF(ISBLANK('Run 1'!$C$4),"",'Run 1'!$C$4)</f>
        <v>AS</v>
      </c>
      <c r="B88" s="66">
        <f>IF(ISBLANK('Run 1'!$C$3),"",'Run 1'!$C$3)</f>
        <v>45271</v>
      </c>
      <c r="C88">
        <f>IF(ISBLANK('Run 1'!$C$5),"",'Run 1'!$C$5)</f>
        <v>1</v>
      </c>
      <c r="D88" t="str">
        <f>IF(ISBLANK('Run 1'!M18),"",'Run 1'!M18)</f>
        <v>H2O -RT</v>
      </c>
      <c r="E88" s="67" t="str">
        <f>IF(ISBLANK('Run 1'!M82),"",'Run 1'!$M$75)</f>
        <v>Water -RT</v>
      </c>
      <c r="F88">
        <f>IF(ISBLANK('Run 1'!M82),"",'Run 1'!M82)</f>
        <v>10856</v>
      </c>
      <c r="G88" t="str">
        <f>IF(ISNUMBER(SEARCH("PT",'Run 1'!M18)),"Y", IF(ISNUMBER(SEARCH("H2O",'Run 1'!M18)),"N",""))</f>
        <v>N</v>
      </c>
      <c r="H88" t="str">
        <f>IF(ISNUMBER(SEARCH("PTA",D88)),'Run 1'!$F$4,IF(ISNUMBER(SEARCH("PTB",D88)),'Run 1'!$G$4,IF(ISNUMBER(SEARCH("PTC",D88)),'Run 1'!$H$4,IF(ISNUMBER(SEARCH("PTD",D88)),'Run 1'!$I$4,""))))</f>
        <v/>
      </c>
      <c r="I88" t="str">
        <f>IF(ISNUMBER(SEARCH("PTA",D88)),'Run 1'!$F$5,IF(ISNUMBER(SEARCH("PTB",D88)),'Run 1'!$G$5,IF(ISNUMBER(SEARCH("PTC",D88)),'Run 1'!$H$5,IF(ISNUMBER(SEARCH("PTD",D88)),'Run 1'!$I$5,""))))</f>
        <v/>
      </c>
      <c r="J88">
        <f>IF(ISBLANK('Run 1'!M82),"",'Run 1'!$M$85)</f>
        <v>10907</v>
      </c>
      <c r="K88" s="81">
        <f>IF(ISBLANK('Run 1'!M82),"",'Run 1'!$M$86)</f>
        <v>32.572000000000003</v>
      </c>
      <c r="L88" s="81">
        <f>IF(ISBLANK('Run 1'!M82),"",'Run 1'!$M$87)</f>
        <v>0.29862</v>
      </c>
      <c r="M88" s="81">
        <f>IF(ISBLANK('Run 1'!M82),"",'Run 1'!$M$89)</f>
        <v>11280</v>
      </c>
      <c r="N88" s="81">
        <f>IF(ISBLANK('Run 1'!M82),"",'Run 1'!$M$90)</f>
        <v>1072</v>
      </c>
      <c r="O88" s="81">
        <f>IF(ISBLANK('Run 1'!$M82),"",'Run 1'!$M$91)</f>
        <v>9.5038999999999998</v>
      </c>
      <c r="P88" s="81" t="str">
        <f>IF(ISBLANK('Run 1'!$A$85),"",'Run 1'!$A$85)</f>
        <v>PTA1</v>
      </c>
      <c r="Q88" s="81" t="str">
        <f>IF(ISBLANK('Run 1'!$A$89),"",'Run 1'!$A$89)</f>
        <v>PTA2</v>
      </c>
      <c r="R88" s="81" t="str">
        <f>IF(ISBLANK('Run 1'!$B$82),"",'Run 1'!$B$82)</f>
        <v>PTA2_3</v>
      </c>
      <c r="S88">
        <f>IF(ISBLANK('Run 1'!M82),"",'Run 1'!$C$73)</f>
        <v>142</v>
      </c>
      <c r="T88" t="str">
        <f>IF(ISBLANK(S88),"", 'Run 1'!$B$73)</f>
        <v>Manual Gain:</v>
      </c>
      <c r="V88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89" spans="1:22" x14ac:dyDescent="0.2">
      <c r="A89" t="str">
        <f>IF(ISBLANK('Run 1'!$C$4),"",'Run 1'!$C$4)</f>
        <v>AS</v>
      </c>
      <c r="B89" s="66">
        <f>IF(ISBLANK('Run 1'!$C$3),"",'Run 1'!$C$3)</f>
        <v>45271</v>
      </c>
      <c r="C89">
        <f>IF(ISBLANK('Run 1'!$C$5),"",'Run 1'!$C$5)</f>
        <v>1</v>
      </c>
      <c r="D89" t="str">
        <f>IF(ISBLANK('Run 1'!M19),"",'Run 1'!M19)</f>
        <v>H2O -RT</v>
      </c>
      <c r="E89" s="67" t="str">
        <f>IF(ISBLANK('Run 1'!M83),"",'Run 1'!$M$75)</f>
        <v>Water -RT</v>
      </c>
      <c r="F89">
        <f>IF(ISBLANK('Run 1'!M83),"",'Run 1'!M83)</f>
        <v>10791</v>
      </c>
      <c r="G89" t="str">
        <f>IF(ISNUMBER(SEARCH("PT",'Run 1'!M19)),"Y", IF(ISNUMBER(SEARCH("H2O",'Run 1'!M19)),"N",""))</f>
        <v>N</v>
      </c>
      <c r="H89" t="str">
        <f>IF(ISNUMBER(SEARCH("PTA",D89)),'Run 1'!$F$4,IF(ISNUMBER(SEARCH("PTB",D89)),'Run 1'!$G$4,IF(ISNUMBER(SEARCH("PTC",D89)),'Run 1'!$H$4,IF(ISNUMBER(SEARCH("PTD",D89)),'Run 1'!$I$4,""))))</f>
        <v/>
      </c>
      <c r="I89" t="str">
        <f>IF(ISNUMBER(SEARCH("PTA",D89)),'Run 1'!$F$5,IF(ISNUMBER(SEARCH("PTB",D89)),'Run 1'!$G$5,IF(ISNUMBER(SEARCH("PTC",D89)),'Run 1'!$H$5,IF(ISNUMBER(SEARCH("PTD",D89)),'Run 1'!$I$5,""))))</f>
        <v/>
      </c>
      <c r="J89">
        <f>IF(ISBLANK('Run 1'!M83),"",'Run 1'!$M$85)</f>
        <v>10907</v>
      </c>
      <c r="K89" s="81">
        <f>IF(ISBLANK('Run 1'!M83),"",'Run 1'!$M$86)</f>
        <v>32.572000000000003</v>
      </c>
      <c r="L89" s="81">
        <f>IF(ISBLANK('Run 1'!M83),"",'Run 1'!$M$87)</f>
        <v>0.29862</v>
      </c>
      <c r="M89" s="81">
        <f>IF(ISBLANK('Run 1'!M83),"",'Run 1'!$M$89)</f>
        <v>11280</v>
      </c>
      <c r="N89" s="81">
        <f>IF(ISBLANK('Run 1'!M83),"",'Run 1'!$M$90)</f>
        <v>1072</v>
      </c>
      <c r="O89" s="81">
        <f>IF(ISBLANK('Run 1'!$M83),"",'Run 1'!$M$91)</f>
        <v>9.5038999999999998</v>
      </c>
      <c r="P89" s="81" t="str">
        <f>IF(ISBLANK('Run 1'!$A$85),"",'Run 1'!$A$85)</f>
        <v>PTA1</v>
      </c>
      <c r="Q89" s="81" t="str">
        <f>IF(ISBLANK('Run 1'!$A$89),"",'Run 1'!$A$89)</f>
        <v>PTA2</v>
      </c>
      <c r="R89" s="81" t="str">
        <f>IF(ISBLANK('Run 1'!$B$83),"",'Run 1'!$B$83)</f>
        <v>PTA2_4</v>
      </c>
      <c r="S89">
        <f>IF(ISBLANK('Run 1'!M83),"",'Run 1'!$C$73)</f>
        <v>142</v>
      </c>
      <c r="T89" t="str">
        <f>IF(ISBLANK(S89),"", 'Run 1'!$B$73)</f>
        <v>Manual Gain:</v>
      </c>
      <c r="V89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0" spans="1:22" x14ac:dyDescent="0.2">
      <c r="A90" t="str">
        <f>IF(ISBLANK('Run 1'!$C$4),"",'Run 1'!$C$4)</f>
        <v>AS</v>
      </c>
      <c r="B90" s="66">
        <f>IF(ISBLANK('Run 1'!$C$3),"",'Run 1'!$C$3)</f>
        <v>45271</v>
      </c>
      <c r="C90">
        <f>IF(ISBLANK('Run 1'!$C$5),"",'Run 1'!$C$5)</f>
        <v>1</v>
      </c>
      <c r="D90" t="str">
        <f>IF(ISBLANK('Run 1'!N12),"",'Run 1'!N12)</f>
        <v>PTA1 RST +RT</v>
      </c>
      <c r="E90" s="67" t="str">
        <f>IF(ISBLANK('Run 1'!N76),"",'Run 1'!$N$75)</f>
        <v>Blood RST +RT</v>
      </c>
      <c r="F90">
        <f>IF(ISBLANK('Run 1'!N76),"",'Run 1'!N76)</f>
        <v>38301</v>
      </c>
      <c r="G90" t="str">
        <f>IF(ISNUMBER(SEARCH("PT",'Run 1'!N12)),"Y", IF(ISNUMBER(SEARCH("H2O",'Run 1'!N12)),"N",""))</f>
        <v>Y</v>
      </c>
      <c r="H90" t="str">
        <f>IF(ISNUMBER(SEARCH("PTA",D90)),'Run 1'!$F$4,IF(ISNUMBER(SEARCH("PTB",D90)),'Run 1'!$G$4,IF(ISNUMBER(SEARCH("PTC",D90)),'Run 1'!$H$4,IF(ISNUMBER(SEARCH("PTD",D90)),'Run 1'!$I$4,""))))</f>
        <v>M3132714</v>
      </c>
      <c r="I90">
        <f>IF(ISNUMBER(SEARCH("PTA",D90)),'Run 1'!$F$5,IF(ISNUMBER(SEARCH("PTB",D90)),'Run 1'!$G$5,IF(ISNUMBER(SEARCH("PTC",D90)),'Run 1'!$H$5,IF(ISNUMBER(SEARCH("PTD",D90)),'Run 1'!$I$5,""))))</f>
        <v>42</v>
      </c>
      <c r="J90">
        <f>IF(ISBLANK('Run 1'!N76),"",'Run 1'!$N$85)</f>
        <v>35168</v>
      </c>
      <c r="K90" s="81">
        <f>IF(ISBLANK('Run 1'!N76),"",'Run 1'!$N$86)</f>
        <v>2334.1</v>
      </c>
      <c r="L90" s="81">
        <f>IF(ISBLANK('Run 1'!N76),"",'Run 1'!$N$87)</f>
        <v>6.6368999999999998</v>
      </c>
      <c r="M90" s="81">
        <f>IF(ISBLANK('Run 1'!N76),"",'Run 1'!$N$89)</f>
        <v>26269</v>
      </c>
      <c r="N90" s="81">
        <f>IF(ISBLANK('Run 1'!N76),"",'Run 1'!$N$90)</f>
        <v>1057.5</v>
      </c>
      <c r="O90" s="81">
        <f>IF(ISBLANK('Run 1'!$N76),"",'Run 1'!$N$91)</f>
        <v>4.0258000000000003</v>
      </c>
      <c r="P90" s="81" t="str">
        <f>IF(ISBLANK('Run 1'!$A$85),"",'Run 1'!$A$85)</f>
        <v>PTA1</v>
      </c>
      <c r="Q90" s="81" t="str">
        <f>IF(ISBLANK('Run 1'!$A$89),"",'Run 1'!$A$89)</f>
        <v>PTA2</v>
      </c>
      <c r="R90" s="81" t="str">
        <f>IF(ISBLANK('Run 1'!$B$76),"",'Run 1'!$B$76)</f>
        <v>PTA1_1</v>
      </c>
      <c r="S90">
        <f>IF(ISBLANK('Run 1'!N76),"",'Run 1'!$C$73)</f>
        <v>142</v>
      </c>
      <c r="T90" t="str">
        <f>IF(ISBLANK(S90),"", 'Run 1'!$B$73)</f>
        <v>Manual Gain:</v>
      </c>
      <c r="V90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1" spans="1:22" x14ac:dyDescent="0.2">
      <c r="A91" t="str">
        <f>IF(ISBLANK('Run 1'!$C$4),"",'Run 1'!$C$4)</f>
        <v>AS</v>
      </c>
      <c r="B91" s="66">
        <f>IF(ISBLANK('Run 1'!$C$3),"",'Run 1'!$C$3)</f>
        <v>45271</v>
      </c>
      <c r="C91">
        <f>IF(ISBLANK('Run 1'!$C$5),"",'Run 1'!$C$5)</f>
        <v>1</v>
      </c>
      <c r="D91" t="str">
        <f>IF(ISBLANK('Run 1'!N13),"",'Run 1'!N13)</f>
        <v>PTA1 RST +RT</v>
      </c>
      <c r="E91" s="67" t="str">
        <f>IF(ISBLANK('Run 1'!N77),"",'Run 1'!$N$75)</f>
        <v>Blood RST +RT</v>
      </c>
      <c r="F91">
        <f>IF(ISBLANK('Run 1'!N77),"",'Run 1'!N77)</f>
        <v>34492</v>
      </c>
      <c r="G91" t="str">
        <f>IF(ISNUMBER(SEARCH("PT",'Run 1'!N13)),"Y", IF(ISNUMBER(SEARCH("H2O",'Run 1'!N13)),"N",""))</f>
        <v>Y</v>
      </c>
      <c r="H91" t="str">
        <f>IF(ISNUMBER(SEARCH("PTA",D91)),'Run 1'!$F$4,IF(ISNUMBER(SEARCH("PTB",D91)),'Run 1'!$G$4,IF(ISNUMBER(SEARCH("PTC",D91)),'Run 1'!$H$4,IF(ISNUMBER(SEARCH("PTD",D91)),'Run 1'!$I$4,""))))</f>
        <v>M3132714</v>
      </c>
      <c r="I91">
        <f>IF(ISNUMBER(SEARCH("PTA",D91)),'Run 1'!$F$5,IF(ISNUMBER(SEARCH("PTB",D91)),'Run 1'!$G$5,IF(ISNUMBER(SEARCH("PTC",D91)),'Run 1'!$H$5,IF(ISNUMBER(SEARCH("PTD",D91)),'Run 1'!$I$5,""))))</f>
        <v>42</v>
      </c>
      <c r="J91">
        <f>IF(ISBLANK('Run 1'!N77),"",'Run 1'!$N$85)</f>
        <v>35168</v>
      </c>
      <c r="K91" s="81">
        <f>IF(ISBLANK('Run 1'!N77),"",'Run 1'!$N$86)</f>
        <v>2334.1</v>
      </c>
      <c r="L91" s="81">
        <f>IF(ISBLANK('Run 1'!N77),"",'Run 1'!$N$87)</f>
        <v>6.6368999999999998</v>
      </c>
      <c r="M91" s="81">
        <f>IF(ISBLANK('Run 1'!N77),"",'Run 1'!$N$89)</f>
        <v>26269</v>
      </c>
      <c r="N91" s="81">
        <f>IF(ISBLANK('Run 1'!N77),"",'Run 1'!$N$90)</f>
        <v>1057.5</v>
      </c>
      <c r="O91" s="81">
        <f>IF(ISBLANK('Run 1'!$N77),"",'Run 1'!$N$91)</f>
        <v>4.0258000000000003</v>
      </c>
      <c r="P91" s="81" t="str">
        <f>IF(ISBLANK('Run 1'!$A$85),"",'Run 1'!$A$85)</f>
        <v>PTA1</v>
      </c>
      <c r="Q91" s="81" t="str">
        <f>IF(ISBLANK('Run 1'!$A$89),"",'Run 1'!$A$89)</f>
        <v>PTA2</v>
      </c>
      <c r="R91" s="81" t="str">
        <f>IF(ISBLANK('Run 1'!$B$77),"",'Run 1'!$B$77)</f>
        <v>PTA1_2</v>
      </c>
      <c r="S91">
        <f>IF(ISBLANK('Run 1'!N77),"",'Run 1'!$C$73)</f>
        <v>142</v>
      </c>
      <c r="T91" t="str">
        <f>IF(ISBLANK(S91),"", 'Run 1'!$B$73)</f>
        <v>Manual Gain:</v>
      </c>
      <c r="V91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2" spans="1:22" x14ac:dyDescent="0.2">
      <c r="A92" t="str">
        <f>IF(ISBLANK('Run 1'!$C$4),"",'Run 1'!$C$4)</f>
        <v>AS</v>
      </c>
      <c r="B92" s="66">
        <f>IF(ISBLANK('Run 1'!$C$3),"",'Run 1'!$C$3)</f>
        <v>45271</v>
      </c>
      <c r="C92">
        <f>IF(ISBLANK('Run 1'!$C$5),"",'Run 1'!$C$5)</f>
        <v>1</v>
      </c>
      <c r="D92" t="str">
        <f>IF(ISBLANK('Run 1'!N14),"",'Run 1'!N14)</f>
        <v>PTA1 RST +RT</v>
      </c>
      <c r="E92" s="67" t="str">
        <f>IF(ISBLANK('Run 1'!N78),"",'Run 1'!$N$75)</f>
        <v>Blood RST +RT</v>
      </c>
      <c r="F92">
        <f>IF(ISBLANK('Run 1'!N78),"",'Run 1'!N78)</f>
        <v>35176</v>
      </c>
      <c r="G92" t="str">
        <f>IF(ISNUMBER(SEARCH("PT",'Run 1'!N14)),"Y", IF(ISNUMBER(SEARCH("H2O",'Run 1'!N14)),"N",""))</f>
        <v>Y</v>
      </c>
      <c r="H92" t="str">
        <f>IF(ISNUMBER(SEARCH("PTA",D92)),'Run 1'!$F$4,IF(ISNUMBER(SEARCH("PTB",D92)),'Run 1'!$G$4,IF(ISNUMBER(SEARCH("PTC",D92)),'Run 1'!$H$4,IF(ISNUMBER(SEARCH("PTD",D92)),'Run 1'!$I$4,""))))</f>
        <v>M3132714</v>
      </c>
      <c r="I92">
        <f>IF(ISNUMBER(SEARCH("PTA",D92)),'Run 1'!$F$5,IF(ISNUMBER(SEARCH("PTB",D92)),'Run 1'!$G$5,IF(ISNUMBER(SEARCH("PTC",D92)),'Run 1'!$H$5,IF(ISNUMBER(SEARCH("PTD",D92)),'Run 1'!$I$5,""))))</f>
        <v>42</v>
      </c>
      <c r="J92">
        <f>IF(ISBLANK('Run 1'!N78),"",'Run 1'!$N$85)</f>
        <v>35168</v>
      </c>
      <c r="K92" s="81">
        <f>IF(ISBLANK('Run 1'!N78),"",'Run 1'!$N$86)</f>
        <v>2334.1</v>
      </c>
      <c r="L92" s="81">
        <f>IF(ISBLANK('Run 1'!N78),"",'Run 1'!$N$87)</f>
        <v>6.6368999999999998</v>
      </c>
      <c r="M92" s="81">
        <f>IF(ISBLANK('Run 1'!N78),"",'Run 1'!$N$89)</f>
        <v>26269</v>
      </c>
      <c r="N92" s="81">
        <f>IF(ISBLANK('Run 1'!N78),"",'Run 1'!$N$90)</f>
        <v>1057.5</v>
      </c>
      <c r="O92" s="81">
        <f>IF(ISBLANK('Run 1'!$N78),"",'Run 1'!$N$91)</f>
        <v>4.0258000000000003</v>
      </c>
      <c r="P92" s="81" t="str">
        <f>IF(ISBLANK('Run 1'!$A$85),"",'Run 1'!$A$85)</f>
        <v>PTA1</v>
      </c>
      <c r="Q92" s="81" t="str">
        <f>IF(ISBLANK('Run 1'!$A$89),"",'Run 1'!$A$89)</f>
        <v>PTA2</v>
      </c>
      <c r="R92" s="81" t="str">
        <f>IF(ISBLANK('Run 1'!$B$78),"",'Run 1'!$B$78)</f>
        <v>PTA1_3</v>
      </c>
      <c r="S92">
        <f>IF(ISBLANK('Run 1'!N78),"",'Run 1'!$C$73)</f>
        <v>142</v>
      </c>
      <c r="T92" t="str">
        <f>IF(ISBLANK(S92),"", 'Run 1'!$B$73)</f>
        <v>Manual Gain:</v>
      </c>
      <c r="V92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3" spans="1:22" x14ac:dyDescent="0.2">
      <c r="A93" t="str">
        <f>IF(ISBLANK('Run 1'!$C$4),"",'Run 1'!$C$4)</f>
        <v>AS</v>
      </c>
      <c r="B93" s="66">
        <f>IF(ISBLANK('Run 1'!$C$3),"",'Run 1'!$C$3)</f>
        <v>45271</v>
      </c>
      <c r="C93">
        <f>IF(ISBLANK('Run 1'!$C$5),"",'Run 1'!$C$5)</f>
        <v>1</v>
      </c>
      <c r="D93" t="str">
        <f>IF(ISBLANK('Run 1'!N15),"",'Run 1'!N15)</f>
        <v>PTA1 RST +RT</v>
      </c>
      <c r="E93" s="67" t="str">
        <f>IF(ISBLANK('Run 1'!N79),"",'Run 1'!$N$75)</f>
        <v>Blood RST +RT</v>
      </c>
      <c r="F93">
        <f>IF(ISBLANK('Run 1'!N79),"",'Run 1'!N79)</f>
        <v>32704</v>
      </c>
      <c r="G93" t="str">
        <f>IF(ISNUMBER(SEARCH("PT",'Run 1'!N15)),"Y", IF(ISNUMBER(SEARCH("H2O",'Run 1'!N15)),"N",""))</f>
        <v>Y</v>
      </c>
      <c r="H93" t="str">
        <f>IF(ISNUMBER(SEARCH("PTA",D93)),'Run 1'!$F$4,IF(ISNUMBER(SEARCH("PTB",D93)),'Run 1'!$G$4,IF(ISNUMBER(SEARCH("PTC",D93)),'Run 1'!$H$4,IF(ISNUMBER(SEARCH("PTD",D93)),'Run 1'!$I$4,""))))</f>
        <v>M3132714</v>
      </c>
      <c r="I93">
        <f>IF(ISNUMBER(SEARCH("PTA",D93)),'Run 1'!$F$5,IF(ISNUMBER(SEARCH("PTB",D93)),'Run 1'!$G$5,IF(ISNUMBER(SEARCH("PTC",D93)),'Run 1'!$H$5,IF(ISNUMBER(SEARCH("PTD",D93)),'Run 1'!$I$5,""))))</f>
        <v>42</v>
      </c>
      <c r="J93">
        <f>IF(ISBLANK('Run 1'!N79),"",'Run 1'!$N$85)</f>
        <v>35168</v>
      </c>
      <c r="K93" s="81">
        <f>IF(ISBLANK('Run 1'!N79),"",'Run 1'!$N$86)</f>
        <v>2334.1</v>
      </c>
      <c r="L93" s="81">
        <f>IF(ISBLANK('Run 1'!N79),"",'Run 1'!$N$87)</f>
        <v>6.6368999999999998</v>
      </c>
      <c r="M93" s="81">
        <f>IF(ISBLANK('Run 1'!N79),"",'Run 1'!$N$89)</f>
        <v>26269</v>
      </c>
      <c r="N93" s="81">
        <f>IF(ISBLANK('Run 1'!N79),"",'Run 1'!$N$90)</f>
        <v>1057.5</v>
      </c>
      <c r="O93" s="81">
        <f>IF(ISBLANK('Run 1'!$N79),"",'Run 1'!$N$91)</f>
        <v>4.0258000000000003</v>
      </c>
      <c r="P93" s="81" t="str">
        <f>IF(ISBLANK('Run 1'!$A$85),"",'Run 1'!$A$85)</f>
        <v>PTA1</v>
      </c>
      <c r="Q93" s="81" t="str">
        <f>IF(ISBLANK('Run 1'!$A$89),"",'Run 1'!$A$89)</f>
        <v>PTA2</v>
      </c>
      <c r="R93" s="81" t="str">
        <f>IF(ISBLANK('Run 1'!$B$79),"",'Run 1'!$B$79)</f>
        <v>PTA1_4</v>
      </c>
      <c r="S93">
        <f>IF(ISBLANK('Run 1'!N79),"",'Run 1'!$C$73)</f>
        <v>142</v>
      </c>
      <c r="T93" t="str">
        <f>IF(ISBLANK(S93),"", 'Run 1'!$B$73)</f>
        <v>Manual Gain:</v>
      </c>
      <c r="V93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4" spans="1:22" x14ac:dyDescent="0.2">
      <c r="A94" t="str">
        <f>IF(ISBLANK('Run 1'!$C$4),"",'Run 1'!$C$4)</f>
        <v>AS</v>
      </c>
      <c r="B94" s="66">
        <f>IF(ISBLANK('Run 1'!$C$3),"",'Run 1'!$C$3)</f>
        <v>45271</v>
      </c>
      <c r="C94">
        <f>IF(ISBLANK('Run 1'!$C$5),"",'Run 1'!$C$5)</f>
        <v>1</v>
      </c>
      <c r="D94" t="str">
        <f>IF(ISBLANK('Run 1'!N16),"",'Run 1'!N16)</f>
        <v>PTA2 RST +RT</v>
      </c>
      <c r="E94" s="67" t="str">
        <f>IF(ISBLANK('Run 1'!N80),"",'Run 1'!$N$75)</f>
        <v>Blood RST +RT</v>
      </c>
      <c r="F94">
        <f>IF(ISBLANK('Run 1'!N80),"",'Run 1'!N80)</f>
        <v>25949</v>
      </c>
      <c r="G94" t="str">
        <f>IF(ISNUMBER(SEARCH("PT",'Run 1'!N16)),"Y", IF(ISNUMBER(SEARCH("H2O",'Run 1'!N16)),"N",""))</f>
        <v>Y</v>
      </c>
      <c r="H94" t="str">
        <f>IF(ISNUMBER(SEARCH("PTA",D94)),'Run 1'!$F$4,IF(ISNUMBER(SEARCH("PTB",D94)),'Run 1'!$G$4,IF(ISNUMBER(SEARCH("PTC",D94)),'Run 1'!$H$4,IF(ISNUMBER(SEARCH("PTD",D94)),'Run 1'!$I$4,""))))</f>
        <v>M3132714</v>
      </c>
      <c r="I94">
        <f>IF(ISNUMBER(SEARCH("PTA",D94)),'Run 1'!$F$5,IF(ISNUMBER(SEARCH("PTB",D94)),'Run 1'!$G$5,IF(ISNUMBER(SEARCH("PTC",D94)),'Run 1'!$H$5,IF(ISNUMBER(SEARCH("PTD",D94)),'Run 1'!$I$5,""))))</f>
        <v>42</v>
      </c>
      <c r="J94">
        <f>IF(ISBLANK('Run 1'!N80),"",'Run 1'!$N$85)</f>
        <v>35168</v>
      </c>
      <c r="K94" s="81">
        <f>IF(ISBLANK('Run 1'!N80),"",'Run 1'!$N$86)</f>
        <v>2334.1</v>
      </c>
      <c r="L94" s="81">
        <f>IF(ISBLANK('Run 1'!N80),"",'Run 1'!$N$87)</f>
        <v>6.6368999999999998</v>
      </c>
      <c r="M94" s="81">
        <f>IF(ISBLANK('Run 1'!N80),"",'Run 1'!$N$89)</f>
        <v>26269</v>
      </c>
      <c r="N94" s="81">
        <f>IF(ISBLANK('Run 1'!N80),"",'Run 1'!$N$90)</f>
        <v>1057.5</v>
      </c>
      <c r="O94" s="81">
        <f>IF(ISBLANK('Run 1'!$N80),"",'Run 1'!$N$91)</f>
        <v>4.0258000000000003</v>
      </c>
      <c r="P94" s="81" t="str">
        <f>IF(ISBLANK('Run 1'!$A$85),"",'Run 1'!$A$85)</f>
        <v>PTA1</v>
      </c>
      <c r="Q94" s="81" t="str">
        <f>IF(ISBLANK('Run 1'!$A$89),"",'Run 1'!$A$89)</f>
        <v>PTA2</v>
      </c>
      <c r="R94" s="81" t="str">
        <f>IF(ISBLANK('Run 1'!$B$80),"",'Run 1'!$B$80)</f>
        <v>PTA2_1</v>
      </c>
      <c r="S94">
        <f>IF(ISBLANK('Run 1'!N80),"",'Run 1'!$C$73)</f>
        <v>142</v>
      </c>
      <c r="T94" t="str">
        <f>IF(ISBLANK(S94),"", 'Run 1'!$B$73)</f>
        <v>Manual Gain:</v>
      </c>
      <c r="V94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5" spans="1:22" x14ac:dyDescent="0.2">
      <c r="A95" t="str">
        <f>IF(ISBLANK('Run 1'!$C$4),"",'Run 1'!$C$4)</f>
        <v>AS</v>
      </c>
      <c r="B95" s="66">
        <f>IF(ISBLANK('Run 1'!$C$3),"",'Run 1'!$C$3)</f>
        <v>45271</v>
      </c>
      <c r="C95">
        <f>IF(ISBLANK('Run 1'!$C$5),"",'Run 1'!$C$5)</f>
        <v>1</v>
      </c>
      <c r="D95" t="str">
        <f>IF(ISBLANK('Run 1'!N17),"",'Run 1'!N17)</f>
        <v>PTA2 RST +RT</v>
      </c>
      <c r="E95" s="67" t="str">
        <f>IF(ISBLANK('Run 1'!N81),"",'Run 1'!$N$75)</f>
        <v>Blood RST +RT</v>
      </c>
      <c r="F95">
        <f>IF(ISBLANK('Run 1'!N81),"",'Run 1'!N81)</f>
        <v>25290</v>
      </c>
      <c r="G95" t="str">
        <f>IF(ISNUMBER(SEARCH("PT",'Run 1'!N17)),"Y", IF(ISNUMBER(SEARCH("H2O",'Run 1'!N17)),"N",""))</f>
        <v>Y</v>
      </c>
      <c r="H95" t="str">
        <f>IF(ISNUMBER(SEARCH("PTA",D95)),'Run 1'!$F$4,IF(ISNUMBER(SEARCH("PTB",D95)),'Run 1'!$G$4,IF(ISNUMBER(SEARCH("PTC",D95)),'Run 1'!$H$4,IF(ISNUMBER(SEARCH("PTD",D95)),'Run 1'!$I$4,""))))</f>
        <v>M3132714</v>
      </c>
      <c r="I95">
        <f>IF(ISNUMBER(SEARCH("PTA",D95)),'Run 1'!$F$5,IF(ISNUMBER(SEARCH("PTB",D95)),'Run 1'!$G$5,IF(ISNUMBER(SEARCH("PTC",D95)),'Run 1'!$H$5,IF(ISNUMBER(SEARCH("PTD",D95)),'Run 1'!$I$5,""))))</f>
        <v>42</v>
      </c>
      <c r="J95">
        <f>IF(ISBLANK('Run 1'!N81),"",'Run 1'!$N$85)</f>
        <v>35168</v>
      </c>
      <c r="K95" s="81">
        <f>IF(ISBLANK('Run 1'!N81),"",'Run 1'!$N$86)</f>
        <v>2334.1</v>
      </c>
      <c r="L95" s="81">
        <f>IF(ISBLANK('Run 1'!N81),"",'Run 1'!$N$87)</f>
        <v>6.6368999999999998</v>
      </c>
      <c r="M95" s="81">
        <f>IF(ISBLANK('Run 1'!N81),"",'Run 1'!$N$89)</f>
        <v>26269</v>
      </c>
      <c r="N95" s="81">
        <f>IF(ISBLANK('Run 1'!N81),"",'Run 1'!$N$90)</f>
        <v>1057.5</v>
      </c>
      <c r="O95" s="81">
        <f>IF(ISBLANK('Run 1'!$N81),"",'Run 1'!$N$91)</f>
        <v>4.0258000000000003</v>
      </c>
      <c r="P95" s="81" t="str">
        <f>IF(ISBLANK('Run 1'!$A$85),"",'Run 1'!$A$85)</f>
        <v>PTA1</v>
      </c>
      <c r="Q95" s="81" t="str">
        <f>IF(ISBLANK('Run 1'!$A$89),"",'Run 1'!$A$89)</f>
        <v>PTA2</v>
      </c>
      <c r="R95" s="81" t="str">
        <f>IF(ISBLANK('Run 1'!$B$81),"",'Run 1'!$B$81)</f>
        <v>PTA2_2</v>
      </c>
      <c r="S95">
        <f>IF(ISBLANK('Run 1'!N81),"",'Run 1'!$C$73)</f>
        <v>142</v>
      </c>
      <c r="T95" t="str">
        <f>IF(ISBLANK(S95),"", 'Run 1'!$B$73)</f>
        <v>Manual Gain:</v>
      </c>
      <c r="V95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6" spans="1:22" x14ac:dyDescent="0.2">
      <c r="A96" t="str">
        <f>IF(ISBLANK('Run 1'!$C$4),"",'Run 1'!$C$4)</f>
        <v>AS</v>
      </c>
      <c r="B96" s="66">
        <f>IF(ISBLANK('Run 1'!$C$3),"",'Run 1'!$C$3)</f>
        <v>45271</v>
      </c>
      <c r="C96">
        <f>IF(ISBLANK('Run 1'!$C$5),"",'Run 1'!$C$5)</f>
        <v>1</v>
      </c>
      <c r="D96" t="str">
        <f>IF(ISBLANK('Run 1'!N18),"",'Run 1'!N18)</f>
        <v>PTA2 RST +RT</v>
      </c>
      <c r="E96" s="67" t="str">
        <f>IF(ISBLANK('Run 1'!N82),"",'Run 1'!$N$75)</f>
        <v>Blood RST +RT</v>
      </c>
      <c r="F96">
        <f>IF(ISBLANK('Run 1'!N82),"",'Run 1'!N82)</f>
        <v>27770</v>
      </c>
      <c r="G96" t="str">
        <f>IF(ISNUMBER(SEARCH("PT",'Run 1'!N18)),"Y", IF(ISNUMBER(SEARCH("H2O",'Run 1'!N18)),"N",""))</f>
        <v>Y</v>
      </c>
      <c r="H96" t="str">
        <f>IF(ISNUMBER(SEARCH("PTA",D96)),'Run 1'!$F$4,IF(ISNUMBER(SEARCH("PTB",D96)),'Run 1'!$G$4,IF(ISNUMBER(SEARCH("PTC",D96)),'Run 1'!$H$4,IF(ISNUMBER(SEARCH("PTD",D96)),'Run 1'!$I$4,""))))</f>
        <v>M3132714</v>
      </c>
      <c r="I96">
        <f>IF(ISNUMBER(SEARCH("PTA",D96)),'Run 1'!$F$5,IF(ISNUMBER(SEARCH("PTB",D96)),'Run 1'!$G$5,IF(ISNUMBER(SEARCH("PTC",D96)),'Run 1'!$H$5,IF(ISNUMBER(SEARCH("PTD",D96)),'Run 1'!$I$5,""))))</f>
        <v>42</v>
      </c>
      <c r="J96">
        <f>IF(ISBLANK('Run 1'!N82),"",'Run 1'!$N$85)</f>
        <v>35168</v>
      </c>
      <c r="K96" s="81">
        <f>IF(ISBLANK('Run 1'!N82),"",'Run 1'!$N$86)</f>
        <v>2334.1</v>
      </c>
      <c r="L96" s="81">
        <f>IF(ISBLANK('Run 1'!N82),"",'Run 1'!$N$87)</f>
        <v>6.6368999999999998</v>
      </c>
      <c r="M96" s="81">
        <f>IF(ISBLANK('Run 1'!N82),"",'Run 1'!$N$89)</f>
        <v>26269</v>
      </c>
      <c r="N96" s="81">
        <f>IF(ISBLANK('Run 1'!N82),"",'Run 1'!$N$90)</f>
        <v>1057.5</v>
      </c>
      <c r="O96" s="81">
        <f>IF(ISBLANK('Run 1'!$N82),"",'Run 1'!$N$91)</f>
        <v>4.0258000000000003</v>
      </c>
      <c r="P96" s="81" t="str">
        <f>IF(ISBLANK('Run 1'!$A$85),"",'Run 1'!$A$85)</f>
        <v>PTA1</v>
      </c>
      <c r="Q96" s="81" t="str">
        <f>IF(ISBLANK('Run 1'!$A$89),"",'Run 1'!$A$89)</f>
        <v>PTA2</v>
      </c>
      <c r="R96" s="81" t="str">
        <f>IF(ISBLANK('Run 1'!$B$82),"",'Run 1'!$B$82)</f>
        <v>PTA2_3</v>
      </c>
      <c r="S96">
        <f>IF(ISBLANK('Run 1'!N82),"",'Run 1'!$C$73)</f>
        <v>142</v>
      </c>
      <c r="T96" t="str">
        <f>IF(ISBLANK(S96),"", 'Run 1'!$B$73)</f>
        <v>Manual Gain:</v>
      </c>
      <c r="V96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7" spans="1:22" x14ac:dyDescent="0.2">
      <c r="A97" t="str">
        <f>IF(ISBLANK('Run 1'!$C$4),"",'Run 1'!$C$4)</f>
        <v>AS</v>
      </c>
      <c r="B97" s="66">
        <f>IF(ISBLANK('Run 1'!$C$3),"",'Run 1'!$C$3)</f>
        <v>45271</v>
      </c>
      <c r="C97">
        <f>IF(ISBLANK('Run 1'!$C$5),"",'Run 1'!$C$5)</f>
        <v>1</v>
      </c>
      <c r="D97" t="str">
        <f>IF(ISBLANK('Run 1'!N19),"",'Run 1'!N19)</f>
        <v>PTA2 RST +RT</v>
      </c>
      <c r="E97" s="67" t="str">
        <f>IF(ISBLANK('Run 1'!N83),"",'Run 1'!$N$75)</f>
        <v>Blood RST +RT</v>
      </c>
      <c r="F97">
        <f>IF(ISBLANK('Run 1'!N83),"",'Run 1'!N83)</f>
        <v>26066</v>
      </c>
      <c r="G97" t="str">
        <f>IF(ISNUMBER(SEARCH("PT",'Run 1'!N19)),"Y", IF(ISNUMBER(SEARCH("H2O",'Run 1'!N19)),"N",""))</f>
        <v>Y</v>
      </c>
      <c r="H97" t="str">
        <f>IF(ISNUMBER(SEARCH("PTA",D97)),'Run 1'!$F$4,IF(ISNUMBER(SEARCH("PTB",D97)),'Run 1'!$G$4,IF(ISNUMBER(SEARCH("PTC",D97)),'Run 1'!$H$4,IF(ISNUMBER(SEARCH("PTD",D97)),'Run 1'!$I$4,""))))</f>
        <v>M3132714</v>
      </c>
      <c r="I97">
        <f>IF(ISNUMBER(SEARCH("PTA",D97)),'Run 1'!$F$5,IF(ISNUMBER(SEARCH("PTB",D97)),'Run 1'!$G$5,IF(ISNUMBER(SEARCH("PTC",D97)),'Run 1'!$H$5,IF(ISNUMBER(SEARCH("PTD",D97)),'Run 1'!$I$5,""))))</f>
        <v>42</v>
      </c>
      <c r="J97">
        <f>IF(ISBLANK('Run 1'!N83),"",'Run 1'!$N$85)</f>
        <v>35168</v>
      </c>
      <c r="K97" s="81">
        <f>IF(ISBLANK('Run 1'!N83),"",'Run 1'!$N$86)</f>
        <v>2334.1</v>
      </c>
      <c r="L97" s="81">
        <f>IF(ISBLANK('Run 1'!N83),"",'Run 1'!$N$87)</f>
        <v>6.6368999999999998</v>
      </c>
      <c r="M97" s="81">
        <f>IF(ISBLANK('Run 1'!N83),"",'Run 1'!$N$89)</f>
        <v>26269</v>
      </c>
      <c r="N97" s="81">
        <f>IF(ISBLANK('Run 1'!N83),"",'Run 1'!$N$90)</f>
        <v>1057.5</v>
      </c>
      <c r="O97" s="81">
        <f>IF(ISBLANK('Run 1'!$N83),"",'Run 1'!$N$91)</f>
        <v>4.0258000000000003</v>
      </c>
      <c r="P97" s="81" t="str">
        <f>IF(ISBLANK('Run 1'!$A$85),"",'Run 1'!$A$85)</f>
        <v>PTA1</v>
      </c>
      <c r="Q97" s="81" t="str">
        <f>IF(ISBLANK('Run 1'!$A$89),"",'Run 1'!$A$89)</f>
        <v>PTA2</v>
      </c>
      <c r="R97" s="81" t="str">
        <f>IF(ISBLANK('Run 1'!$B$83),"",'Run 1'!$B$83)</f>
        <v>PTA2_4</v>
      </c>
      <c r="S97">
        <f>IF(ISBLANK('Run 1'!N83),"",'Run 1'!$C$73)</f>
        <v>142</v>
      </c>
      <c r="T97" t="str">
        <f>IF(ISBLANK(S97),"", 'Run 1'!$B$73)</f>
        <v>Manual Gain:</v>
      </c>
      <c r="V97" t="str">
        <f>IF(ISBLANK('Run 1'!$C$62),"",'Run 1'!$C$62)</f>
        <v xml:space="preserve">* Where PTA/B1: 50uL WB + 50uL DD# + 100uL MGW - Then Process Sample - Add 50uL Processed DD Sample with 50uL MGW - 20uL into each well
&gt;&gt;PTA/B1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
* Plate 1 - PTA - used 200uL Tips with 100uL Pipette for PT+MGW/DD sample pipetting
</v>
      </c>
    </row>
    <row r="98" spans="1:22" x14ac:dyDescent="0.2">
      <c r="A98" t="str">
        <f>IF(ISBLANK('Run 2'!$C$4),"",'Run 2'!$C$4)</f>
        <v>AS</v>
      </c>
      <c r="B98" s="66">
        <f>IF(ISBLANK('Run 2'!$C$3),"",'Run 2'!$C$3)</f>
        <v>45271</v>
      </c>
      <c r="C98">
        <f>IF(ISBLANK('Run 2'!$C$5),"",'Run 2'!$C$5)</f>
        <v>2</v>
      </c>
      <c r="D98" t="str">
        <f>IF(ISBLANK('Run 2'!C12),"",'Run 2'!C12)</f>
        <v>PTB1 +RT DD1</v>
      </c>
      <c r="E98" s="67">
        <f>IF(ISBLANK('Run 2'!C76),"",'Run 2'!$C$75)</f>
        <v>1.17E-6</v>
      </c>
      <c r="F98">
        <f>IF(ISBLANK('Run 2'!C76),"",'Run 2'!C76)</f>
        <v>28287</v>
      </c>
      <c r="G98" t="str">
        <f>IF(ISNUMBER(SEARCH("PT",'Run 2'!C12)),"Y", IF(ISNUMBER(SEARCH("H2O",'Run 2'!C12)),"N",""))</f>
        <v>Y</v>
      </c>
      <c r="H98">
        <f>IF(ISNUMBER(SEARCH("PTA",D2)),'Run 2'!$F$4,IF(ISNUMBER(SEARCH("PTB",D2)),'Run 2'!$G$4,IF(ISNUMBER(SEARCH("PTC",D2)),'Run 2'!$H$4,IF(ISNUMBER(SEARCH("PTD",D2)),'Run 2'!$I$4,""))))</f>
        <v>0</v>
      </c>
      <c r="I98">
        <f>IF(ISNUMBER(SEARCH("PTA",D2)),'Run 2'!$F$5,IF(ISNUMBER(SEARCH("PTB",D2)),'Run 2'!$G$5,IF(ISNUMBER(SEARCH("PTC",D2)),'Run 2'!$H$5,IF(ISNUMBER(SEARCH("PTD",D2)),'Run 2'!$I$5,""))))</f>
        <v>0</v>
      </c>
      <c r="J98">
        <f>IF(ISBLANK('Run 2'!$C76),"",'Run 2'!$C$85)</f>
        <v>27672</v>
      </c>
      <c r="K98" s="81">
        <f>IF(ISBLANK('Run 2'!$C76),"",'Run 2'!$C$86)</f>
        <v>512.75</v>
      </c>
      <c r="L98" s="81">
        <f>IF(ISBLANK('Run 2'!$C76),"",'Run 2'!$C$87)</f>
        <v>1.853</v>
      </c>
      <c r="M98" s="81">
        <f>IF(ISBLANK('Run 2'!$C76),"",'Run 2'!$C$89)</f>
        <v>23204</v>
      </c>
      <c r="N98" s="81">
        <f>IF(ISBLANK('Run 2'!$C76),"",'Run 2'!$C$90)</f>
        <v>244.14</v>
      </c>
      <c r="O98" s="81">
        <f>IF(ISBLANK('Run 2'!$C76),"",'Run 2'!$C$91)</f>
        <v>1.0521</v>
      </c>
      <c r="P98" s="81" t="str">
        <f>IF(ISBLANK('Run 2'!$A$85),"",'Run 2'!$A$85)</f>
        <v>PTB1</v>
      </c>
      <c r="Q98" s="81" t="str">
        <f>IF(ISBLANK('Run 2'!$A$89),"",'Run 2'!$A$89)</f>
        <v>PTB2</v>
      </c>
      <c r="R98" s="81" t="str">
        <f>IF(ISBLANK('Run 2'!$B$76),"",'Run 2'!$B$76)</f>
        <v>PTB1_1</v>
      </c>
      <c r="S98">
        <f>IF(ISBLANK('Run 2'!C76),"",'Run 2'!$C$73)</f>
        <v>142</v>
      </c>
      <c r="T98" t="str">
        <f>IF(ISBLANK(S2),"", 'Run 2'!$B$73)</f>
        <v>Manual Gain:</v>
      </c>
      <c r="V9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99" spans="1:22" x14ac:dyDescent="0.2">
      <c r="A99" t="str">
        <f>IF(ISBLANK('Run 2'!$C$4),"",'Run 2'!$C$4)</f>
        <v>AS</v>
      </c>
      <c r="B99" s="66">
        <f>IF(ISBLANK('Run 2'!$C$3),"",'Run 2'!$C$3)</f>
        <v>45271</v>
      </c>
      <c r="C99">
        <f>IF(ISBLANK('Run 2'!$C$5),"",'Run 2'!$C$5)</f>
        <v>2</v>
      </c>
      <c r="D99" t="str">
        <f>IF(ISBLANK('Run 2'!C13),"",'Run 2'!C13)</f>
        <v>PTB1 +RT DD1</v>
      </c>
      <c r="E99" s="67">
        <f>IF(ISBLANK('Run 2'!C77),"",'Run 2'!$C$75)</f>
        <v>1.17E-6</v>
      </c>
      <c r="F99">
        <f>IF(ISBLANK('Run 2'!C77),"",'Run 2'!C77)</f>
        <v>27895</v>
      </c>
      <c r="G99" t="str">
        <f>IF(ISNUMBER(SEARCH("PT",'Run 2'!C13)),"Y", IF(ISNUMBER(SEARCH("H2O",'Run 2'!C13)),"N",""))</f>
        <v>Y</v>
      </c>
      <c r="H99">
        <f>IF(ISNUMBER(SEARCH("PTA",D3)),'Run 2'!$F$4,IF(ISNUMBER(SEARCH("PTB",D3)),'Run 2'!$G$4,IF(ISNUMBER(SEARCH("PTC",D3)),'Run 2'!$H$4,IF(ISNUMBER(SEARCH("PTD",D3)),'Run 2'!$I$4,""))))</f>
        <v>0</v>
      </c>
      <c r="I99">
        <f>IF(ISNUMBER(SEARCH("PTA",D3)),'Run 2'!$F$5,IF(ISNUMBER(SEARCH("PTB",D3)),'Run 2'!$G$5,IF(ISNUMBER(SEARCH("PTC",D3)),'Run 2'!$H$5,IF(ISNUMBER(SEARCH("PTD",D3)),'Run 2'!$I$5,""))))</f>
        <v>0</v>
      </c>
      <c r="J99">
        <f>IF(ISBLANK('Run 2'!$C77),"",'Run 2'!$C$85)</f>
        <v>27672</v>
      </c>
      <c r="K99" s="81">
        <f>IF(ISBLANK('Run 2'!$C77),"",'Run 2'!$C$86)</f>
        <v>512.75</v>
      </c>
      <c r="L99" s="81">
        <f>IF(ISBLANK('Run 2'!$C77),"",'Run 2'!$C$87)</f>
        <v>1.853</v>
      </c>
      <c r="M99" s="81">
        <f>IF(ISBLANK('Run 2'!$C77),"",'Run 2'!$C$89)</f>
        <v>23204</v>
      </c>
      <c r="N99" s="81">
        <f>IF(ISBLANK('Run 2'!$C77),"",'Run 2'!$C$90)</f>
        <v>244.14</v>
      </c>
      <c r="O99" s="81">
        <f>IF(ISBLANK('Run 2'!$C77),"",'Run 2'!$C$91)</f>
        <v>1.0521</v>
      </c>
      <c r="P99" s="81" t="str">
        <f>IF(ISBLANK('Run 2'!$A$85),"",'Run 2'!$A$85)</f>
        <v>PTB1</v>
      </c>
      <c r="Q99" s="81" t="str">
        <f>IF(ISBLANK('Run 2'!$A$89),"",'Run 2'!$A$89)</f>
        <v>PTB2</v>
      </c>
      <c r="R99" s="81" t="str">
        <f>IF(ISBLANK('Run 2'!$B$77),"",'Run 2'!$B$77)</f>
        <v>PTB1_2</v>
      </c>
      <c r="S99">
        <f>IF(ISBLANK('Run 2'!C77),"",'Run 2'!$C$73)</f>
        <v>142</v>
      </c>
      <c r="T99" t="str">
        <f>IF(ISBLANK(S3),"", 'Run 2'!$B$73)</f>
        <v>Manual Gain:</v>
      </c>
      <c r="V9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0" spans="1:22" x14ac:dyDescent="0.2">
      <c r="A100" t="str">
        <f>IF(ISBLANK('Run 2'!$C$4),"",'Run 2'!$C$4)</f>
        <v>AS</v>
      </c>
      <c r="B100" s="66">
        <f>IF(ISBLANK('Run 2'!$C$3),"",'Run 2'!$C$3)</f>
        <v>45271</v>
      </c>
      <c r="C100">
        <f>IF(ISBLANK('Run 2'!$C$5),"",'Run 2'!$C$5)</f>
        <v>2</v>
      </c>
      <c r="D100" t="str">
        <f>IF(ISBLANK('Run 2'!C14),"",'Run 2'!C14)</f>
        <v>PTB1 +RT DD1</v>
      </c>
      <c r="E100" s="67">
        <f>IF(ISBLANK('Run 2'!C78),"",'Run 2'!$C$75)</f>
        <v>1.17E-6</v>
      </c>
      <c r="F100">
        <f>IF(ISBLANK('Run 2'!C78),"",'Run 2'!C78)</f>
        <v>27326</v>
      </c>
      <c r="G100" t="str">
        <f>IF(ISNUMBER(SEARCH("PT",'Run 2'!C14)),"Y", IF(ISNUMBER(SEARCH("H2O",'Run 2'!C14)),"N",""))</f>
        <v>Y</v>
      </c>
      <c r="H100">
        <f>IF(ISNUMBER(SEARCH("PTA",D4)),'Run 2'!$F$4,IF(ISNUMBER(SEARCH("PTB",D4)),'Run 2'!$G$4,IF(ISNUMBER(SEARCH("PTC",D4)),'Run 2'!$H$4,IF(ISNUMBER(SEARCH("PTD",D4)),'Run 2'!$I$4,""))))</f>
        <v>0</v>
      </c>
      <c r="I100">
        <f>IF(ISNUMBER(SEARCH("PTA",D4)),'Run 2'!$F$5,IF(ISNUMBER(SEARCH("PTB",D4)),'Run 2'!$G$5,IF(ISNUMBER(SEARCH("PTC",D4)),'Run 2'!$H$5,IF(ISNUMBER(SEARCH("PTD",D4)),'Run 2'!$I$5,""))))</f>
        <v>0</v>
      </c>
      <c r="J100">
        <f>IF(ISBLANK('Run 2'!$C78),"",'Run 2'!$C$85)</f>
        <v>27672</v>
      </c>
      <c r="K100" s="81">
        <f>IF(ISBLANK('Run 2'!$C78),"",'Run 2'!$C$86)</f>
        <v>512.75</v>
      </c>
      <c r="L100" s="81">
        <f>IF(ISBLANK('Run 2'!$C78),"",'Run 2'!$C$87)</f>
        <v>1.853</v>
      </c>
      <c r="M100" s="81">
        <f>IF(ISBLANK('Run 2'!$C78),"",'Run 2'!$C$89)</f>
        <v>23204</v>
      </c>
      <c r="N100" s="81">
        <f>IF(ISBLANK('Run 2'!$C78),"",'Run 2'!$C$90)</f>
        <v>244.14</v>
      </c>
      <c r="O100" s="81">
        <f>IF(ISBLANK('Run 2'!$C78),"",'Run 2'!$C$91)</f>
        <v>1.0521</v>
      </c>
      <c r="P100" s="81" t="str">
        <f>IF(ISBLANK('Run 2'!$A$85),"",'Run 2'!$A$85)</f>
        <v>PTB1</v>
      </c>
      <c r="Q100" s="81" t="str">
        <f>IF(ISBLANK('Run 2'!$A$89),"",'Run 2'!$A$89)</f>
        <v>PTB2</v>
      </c>
      <c r="R100" s="81" t="str">
        <f>IF(ISBLANK('Run 2'!$B$78),"",'Run 2'!$B$78)</f>
        <v>PTB1_3</v>
      </c>
      <c r="S100">
        <f>IF(ISBLANK('Run 2'!C78),"",'Run 2'!$C$73)</f>
        <v>142</v>
      </c>
      <c r="T100" t="str">
        <f>IF(ISBLANK(S4),"", 'Run 2'!$B$73)</f>
        <v>Manual Gain:</v>
      </c>
      <c r="V10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1" spans="1:22" x14ac:dyDescent="0.2">
      <c r="A101" t="str">
        <f>IF(ISBLANK('Run 2'!$C$4),"",'Run 2'!$C$4)</f>
        <v>AS</v>
      </c>
      <c r="B101" s="66">
        <f>IF(ISBLANK('Run 2'!$C$3),"",'Run 2'!$C$3)</f>
        <v>45271</v>
      </c>
      <c r="C101">
        <f>IF(ISBLANK('Run 2'!$C$5),"",'Run 2'!$C$5)</f>
        <v>2</v>
      </c>
      <c r="D101" t="str">
        <f>IF(ISBLANK('Run 2'!C15),"",'Run 2'!C15)</f>
        <v>PTB1 +RT DD1</v>
      </c>
      <c r="E101" s="67">
        <f>IF(ISBLANK('Run 2'!C79),"",'Run 2'!$C$75)</f>
        <v>1.17E-6</v>
      </c>
      <c r="F101">
        <f>IF(ISBLANK('Run 2'!C79),"",'Run 2'!C79)</f>
        <v>27181</v>
      </c>
      <c r="G101" t="str">
        <f>IF(ISNUMBER(SEARCH("PT",'Run 2'!C15)),"Y", IF(ISNUMBER(SEARCH("H2O",'Run 2'!C15)),"N",""))</f>
        <v>Y</v>
      </c>
      <c r="H101">
        <f>IF(ISNUMBER(SEARCH("PTA",D5)),'Run 2'!$F$4,IF(ISNUMBER(SEARCH("PTB",D5)),'Run 2'!$G$4,IF(ISNUMBER(SEARCH("PTC",D5)),'Run 2'!$H$4,IF(ISNUMBER(SEARCH("PTD",D5)),'Run 2'!$I$4,""))))</f>
        <v>0</v>
      </c>
      <c r="I101">
        <f>IF(ISNUMBER(SEARCH("PTA",D5)),'Run 2'!$F$5,IF(ISNUMBER(SEARCH("PTB",D5)),'Run 2'!$G$5,IF(ISNUMBER(SEARCH("PTC",D5)),'Run 2'!$H$5,IF(ISNUMBER(SEARCH("PTD",D5)),'Run 2'!$I$5,""))))</f>
        <v>0</v>
      </c>
      <c r="J101">
        <f>IF(ISBLANK('Run 2'!$C79),"",'Run 2'!$C$85)</f>
        <v>27672</v>
      </c>
      <c r="K101" s="81">
        <f>IF(ISBLANK('Run 2'!$C79),"",'Run 2'!$C$86)</f>
        <v>512.75</v>
      </c>
      <c r="L101" s="81">
        <f>IF(ISBLANK('Run 2'!$C79),"",'Run 2'!$C$87)</f>
        <v>1.853</v>
      </c>
      <c r="M101" s="81">
        <f>IF(ISBLANK('Run 2'!$C79),"",'Run 2'!$C$89)</f>
        <v>23204</v>
      </c>
      <c r="N101" s="81">
        <f>IF(ISBLANK('Run 2'!$C79),"",'Run 2'!$C$90)</f>
        <v>244.14</v>
      </c>
      <c r="O101" s="81">
        <f>IF(ISBLANK('Run 2'!$C79),"",'Run 2'!$C$91)</f>
        <v>1.0521</v>
      </c>
      <c r="P101" s="81" t="str">
        <f>IF(ISBLANK('Run 2'!$A$85),"",'Run 2'!$A$85)</f>
        <v>PTB1</v>
      </c>
      <c r="Q101" s="81" t="str">
        <f>IF(ISBLANK('Run 2'!$A$89),"",'Run 2'!$A$89)</f>
        <v>PTB2</v>
      </c>
      <c r="R101" s="81" t="str">
        <f>IF(ISBLANK('Run 2'!$B$79),"",'Run 2'!$B$79)</f>
        <v>PTB1_4</v>
      </c>
      <c r="S101">
        <f>IF(ISBLANK('Run 2'!C79),"",'Run 2'!$C$73)</f>
        <v>142</v>
      </c>
      <c r="T101" t="str">
        <f>IF(ISBLANK(S5),"", 'Run 2'!$B$73)</f>
        <v>Manual Gain:</v>
      </c>
      <c r="V10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2" spans="1:22" x14ac:dyDescent="0.2">
      <c r="A102" t="str">
        <f>IF(ISBLANK('Run 2'!$C$4),"",'Run 2'!$C$4)</f>
        <v>AS</v>
      </c>
      <c r="B102" s="66">
        <f>IF(ISBLANK('Run 2'!$C$3),"",'Run 2'!$C$3)</f>
        <v>45271</v>
      </c>
      <c r="C102">
        <f>IF(ISBLANK('Run 2'!$C$5),"",'Run 2'!$C$5)</f>
        <v>2</v>
      </c>
      <c r="D102" t="str">
        <f>IF(ISBLANK('Run 2'!C16),"",'Run 2'!C16)</f>
        <v>PTB2 +RT DD1</v>
      </c>
      <c r="E102" s="67">
        <f>IF(ISBLANK('Run 2'!C80),"",'Run 2'!$C$75)</f>
        <v>1.17E-6</v>
      </c>
      <c r="F102">
        <f>IF(ISBLANK('Run 2'!C80),"",'Run 2'!C80)</f>
        <v>22992</v>
      </c>
      <c r="G102" t="str">
        <f>IF(ISNUMBER(SEARCH("PT",'Run 2'!C16)),"Y", IF(ISNUMBER(SEARCH("H2O",'Run 2'!C16)),"N",""))</f>
        <v>Y</v>
      </c>
      <c r="H102">
        <f>IF(ISNUMBER(SEARCH("PTA",D6)),'Run 2'!$F$4,IF(ISNUMBER(SEARCH("PTB",D6)),'Run 2'!$G$4,IF(ISNUMBER(SEARCH("PTC",D6)),'Run 2'!$H$4,IF(ISNUMBER(SEARCH("PTD",D6)),'Run 2'!$I$4,""))))</f>
        <v>0</v>
      </c>
      <c r="I102">
        <f>IF(ISNUMBER(SEARCH("PTA",D6)),'Run 2'!$F$5,IF(ISNUMBER(SEARCH("PTB",D6)),'Run 2'!$G$5,IF(ISNUMBER(SEARCH("PTC",D6)),'Run 2'!$H$5,IF(ISNUMBER(SEARCH("PTD",D6)),'Run 2'!$I$5,""))))</f>
        <v>0</v>
      </c>
      <c r="J102">
        <f>IF(ISBLANK('Run 2'!$C80),"",'Run 2'!$C$85)</f>
        <v>27672</v>
      </c>
      <c r="K102" s="81">
        <f>IF(ISBLANK('Run 2'!$C80),"",'Run 2'!$C$86)</f>
        <v>512.75</v>
      </c>
      <c r="L102" s="81">
        <f>IF(ISBLANK('Run 2'!$C80),"",'Run 2'!$C$87)</f>
        <v>1.853</v>
      </c>
      <c r="M102" s="81">
        <f>IF(ISBLANK('Run 2'!$C80),"",'Run 2'!$C$89)</f>
        <v>23204</v>
      </c>
      <c r="N102" s="81">
        <f>IF(ISBLANK('Run 2'!$C80),"",'Run 2'!$C$90)</f>
        <v>244.14</v>
      </c>
      <c r="O102" s="81">
        <f>IF(ISBLANK('Run 2'!$C80),"",'Run 2'!$C$91)</f>
        <v>1.0521</v>
      </c>
      <c r="P102" s="81" t="str">
        <f>IF(ISBLANK('Run 2'!$A$85),"",'Run 2'!$A$85)</f>
        <v>PTB1</v>
      </c>
      <c r="Q102" s="81" t="str">
        <f>IF(ISBLANK('Run 2'!$A$89),"",'Run 2'!$A$89)</f>
        <v>PTB2</v>
      </c>
      <c r="R102" s="81" t="str">
        <f>IF(ISBLANK('Run 2'!$B$80),"",'Run 2'!$B$80)</f>
        <v>PTB2_1</v>
      </c>
      <c r="S102">
        <f>IF(ISBLANK('Run 2'!C80),"",'Run 2'!$C$73)</f>
        <v>142</v>
      </c>
      <c r="T102" t="str">
        <f>IF(ISBLANK(S6),"", 'Run 2'!$B$73)</f>
        <v>Manual Gain:</v>
      </c>
      <c r="V10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3" spans="1:22" x14ac:dyDescent="0.2">
      <c r="A103" t="str">
        <f>IF(ISBLANK('Run 2'!$C$4),"",'Run 2'!$C$4)</f>
        <v>AS</v>
      </c>
      <c r="B103" s="66">
        <f>IF(ISBLANK('Run 2'!$C$3),"",'Run 2'!$C$3)</f>
        <v>45271</v>
      </c>
      <c r="C103">
        <f>IF(ISBLANK('Run 2'!$C$5),"",'Run 2'!$C$5)</f>
        <v>2</v>
      </c>
      <c r="D103" t="str">
        <f>IF(ISBLANK('Run 2'!C17),"",'Run 2'!C17)</f>
        <v>PTB2 +RT DD1</v>
      </c>
      <c r="E103" s="67">
        <f>IF(ISBLANK('Run 2'!C81),"",'Run 2'!$C$75)</f>
        <v>1.17E-6</v>
      </c>
      <c r="F103">
        <f>IF(ISBLANK('Run 2'!C81),"",'Run 2'!C81)</f>
        <v>23074</v>
      </c>
      <c r="G103" t="str">
        <f>IF(ISNUMBER(SEARCH("PT",'Run 2'!C17)),"Y", IF(ISNUMBER(SEARCH("H2O",'Run 2'!C17)),"N",""))</f>
        <v>Y</v>
      </c>
      <c r="H103">
        <f>IF(ISNUMBER(SEARCH("PTA",D7)),'Run 2'!$F$4,IF(ISNUMBER(SEARCH("PTB",D7)),'Run 2'!$G$4,IF(ISNUMBER(SEARCH("PTC",D7)),'Run 2'!$H$4,IF(ISNUMBER(SEARCH("PTD",D7)),'Run 2'!$I$4,""))))</f>
        <v>0</v>
      </c>
      <c r="I103">
        <f>IF(ISNUMBER(SEARCH("PTA",D7)),'Run 2'!$F$5,IF(ISNUMBER(SEARCH("PTB",D7)),'Run 2'!$G$5,IF(ISNUMBER(SEARCH("PTC",D7)),'Run 2'!$H$5,IF(ISNUMBER(SEARCH("PTD",D7)),'Run 2'!$I$5,""))))</f>
        <v>0</v>
      </c>
      <c r="J103">
        <f>IF(ISBLANK('Run 2'!$C81),"",'Run 2'!$C$85)</f>
        <v>27672</v>
      </c>
      <c r="K103" s="81">
        <f>IF(ISBLANK('Run 2'!$C81),"",'Run 2'!$C$86)</f>
        <v>512.75</v>
      </c>
      <c r="L103" s="81">
        <f>IF(ISBLANK('Run 2'!$C81),"",'Run 2'!$C$87)</f>
        <v>1.853</v>
      </c>
      <c r="M103" s="81">
        <f>IF(ISBLANK('Run 2'!$C81),"",'Run 2'!$C$89)</f>
        <v>23204</v>
      </c>
      <c r="N103" s="81">
        <f>IF(ISBLANK('Run 2'!$C81),"",'Run 2'!$C$90)</f>
        <v>244.14</v>
      </c>
      <c r="O103" s="81">
        <f>IF(ISBLANK('Run 2'!$C81),"",'Run 2'!$C$91)</f>
        <v>1.0521</v>
      </c>
      <c r="P103" s="81" t="str">
        <f>IF(ISBLANK('Run 2'!$A$85),"",'Run 2'!$A$85)</f>
        <v>PTB1</v>
      </c>
      <c r="Q103" s="81" t="str">
        <f>IF(ISBLANK('Run 2'!$A$89),"",'Run 2'!$A$89)</f>
        <v>PTB2</v>
      </c>
      <c r="R103" s="81" t="str">
        <f>IF(ISBLANK('Run 2'!$B$81),"",'Run 2'!$B$81)</f>
        <v>PTB2_2</v>
      </c>
      <c r="S103">
        <f>IF(ISBLANK('Run 2'!C81),"",'Run 2'!$C$73)</f>
        <v>142</v>
      </c>
      <c r="T103" t="str">
        <f>IF(ISBLANK(S7),"", 'Run 2'!$B$73)</f>
        <v>Manual Gain:</v>
      </c>
      <c r="V10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4" spans="1:22" x14ac:dyDescent="0.2">
      <c r="A104" t="str">
        <f>IF(ISBLANK('Run 2'!$C$4),"",'Run 2'!$C$4)</f>
        <v>AS</v>
      </c>
      <c r="B104" s="66">
        <f>IF(ISBLANK('Run 2'!$C$3),"",'Run 2'!$C$3)</f>
        <v>45271</v>
      </c>
      <c r="C104">
        <f>IF(ISBLANK('Run 2'!$C$5),"",'Run 2'!$C$5)</f>
        <v>2</v>
      </c>
      <c r="D104" t="str">
        <f>IF(ISBLANK('Run 2'!C18),"",'Run 2'!C18)</f>
        <v>PTB2 +RT DD1</v>
      </c>
      <c r="E104" s="67">
        <f>IF(ISBLANK('Run 2'!C82),"",'Run 2'!$C$75)</f>
        <v>1.17E-6</v>
      </c>
      <c r="F104">
        <f>IF(ISBLANK('Run 2'!C82),"",'Run 2'!C82)</f>
        <v>23204</v>
      </c>
      <c r="G104" t="str">
        <f>IF(ISNUMBER(SEARCH("PT",'Run 2'!C18)),"Y", IF(ISNUMBER(SEARCH("H2O",'Run 2'!C18)),"N",""))</f>
        <v>Y</v>
      </c>
      <c r="H104">
        <f>IF(ISNUMBER(SEARCH("PTA",D8)),'Run 2'!$F$4,IF(ISNUMBER(SEARCH("PTB",D8)),'Run 2'!$G$4,IF(ISNUMBER(SEARCH("PTC",D8)),'Run 2'!$H$4,IF(ISNUMBER(SEARCH("PTD",D8)),'Run 2'!$I$4,""))))</f>
        <v>0</v>
      </c>
      <c r="I104">
        <f>IF(ISNUMBER(SEARCH("PTA",D8)),'Run 2'!$F$5,IF(ISNUMBER(SEARCH("PTB",D8)),'Run 2'!$G$5,IF(ISNUMBER(SEARCH("PTC",D8)),'Run 2'!$H$5,IF(ISNUMBER(SEARCH("PTD",D8)),'Run 2'!$I$5,""))))</f>
        <v>0</v>
      </c>
      <c r="J104">
        <f>IF(ISBLANK('Run 2'!$C82),"",'Run 2'!$C$85)</f>
        <v>27672</v>
      </c>
      <c r="K104" s="81">
        <f>IF(ISBLANK('Run 2'!$C82),"",'Run 2'!$C$86)</f>
        <v>512.75</v>
      </c>
      <c r="L104" s="81">
        <f>IF(ISBLANK('Run 2'!$C82),"",'Run 2'!$C$87)</f>
        <v>1.853</v>
      </c>
      <c r="M104" s="81">
        <f>IF(ISBLANK('Run 2'!$C82),"",'Run 2'!$C$89)</f>
        <v>23204</v>
      </c>
      <c r="N104" s="81">
        <f>IF(ISBLANK('Run 2'!$C82),"",'Run 2'!$C$90)</f>
        <v>244.14</v>
      </c>
      <c r="O104" s="81">
        <f>IF(ISBLANK('Run 2'!$C82),"",'Run 2'!$C$91)</f>
        <v>1.0521</v>
      </c>
      <c r="P104" s="81" t="str">
        <f>IF(ISBLANK('Run 2'!$A$85),"",'Run 2'!$A$85)</f>
        <v>PTB1</v>
      </c>
      <c r="Q104" s="81" t="str">
        <f>IF(ISBLANK('Run 2'!$A$89),"",'Run 2'!$A$89)</f>
        <v>PTB2</v>
      </c>
      <c r="R104" s="81" t="str">
        <f>IF(ISBLANK('Run 2'!$B$82),"",'Run 2'!$B$82)</f>
        <v>PTB2_3</v>
      </c>
      <c r="S104">
        <f>IF(ISBLANK('Run 2'!C82),"",'Run 2'!$C$73)</f>
        <v>142</v>
      </c>
      <c r="T104" t="str">
        <f>IF(ISBLANK(S8),"", 'Run 2'!$B$73)</f>
        <v>Manual Gain:</v>
      </c>
      <c r="V10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5" spans="1:22" x14ac:dyDescent="0.2">
      <c r="A105" t="str">
        <f>IF(ISBLANK('Run 2'!$C$4),"",'Run 2'!$C$4)</f>
        <v>AS</v>
      </c>
      <c r="B105" s="66">
        <f>IF(ISBLANK('Run 2'!$C$3),"",'Run 2'!$C$3)</f>
        <v>45271</v>
      </c>
      <c r="C105">
        <f>IF(ISBLANK('Run 2'!$C$5),"",'Run 2'!$C$5)</f>
        <v>2</v>
      </c>
      <c r="D105" t="str">
        <f>IF(ISBLANK('Run 2'!C19),"",'Run 2'!C19)</f>
        <v>PTB2 +RT DD1</v>
      </c>
      <c r="E105" s="67">
        <f>IF(ISBLANK('Run 2'!C83),"",'Run 2'!$C$75)</f>
        <v>1.17E-6</v>
      </c>
      <c r="F105">
        <f>IF(ISBLANK('Run 2'!C83),"",'Run 2'!C83)</f>
        <v>23546</v>
      </c>
      <c r="G105" t="str">
        <f>IF(ISNUMBER(SEARCH("PT",'Run 2'!C19)),"Y", IF(ISNUMBER(SEARCH("H2O",'Run 2'!C19)),"N",""))</f>
        <v>Y</v>
      </c>
      <c r="H105">
        <f>IF(ISNUMBER(SEARCH("PTA",D9)),'Run 2'!$F$4,IF(ISNUMBER(SEARCH("PTB",D9)),'Run 2'!$G$4,IF(ISNUMBER(SEARCH("PTC",D9)),'Run 2'!$H$4,IF(ISNUMBER(SEARCH("PTD",D9)),'Run 2'!$I$4,""))))</f>
        <v>0</v>
      </c>
      <c r="I105">
        <f>IF(ISNUMBER(SEARCH("PTA",D9)),'Run 2'!$F$5,IF(ISNUMBER(SEARCH("PTB",D9)),'Run 2'!$G$5,IF(ISNUMBER(SEARCH("PTC",D9)),'Run 2'!$H$5,IF(ISNUMBER(SEARCH("PTD",D9)),'Run 2'!$I$5,""))))</f>
        <v>0</v>
      </c>
      <c r="J105">
        <f>IF(ISBLANK('Run 2'!$C83),"",'Run 2'!$C$85)</f>
        <v>27672</v>
      </c>
      <c r="K105" s="81">
        <f>IF(ISBLANK('Run 2'!$C83),"",'Run 2'!$C$86)</f>
        <v>512.75</v>
      </c>
      <c r="L105" s="81">
        <f>IF(ISBLANK('Run 2'!$C83),"",'Run 2'!$C$87)</f>
        <v>1.853</v>
      </c>
      <c r="M105" s="81">
        <f>IF(ISBLANK('Run 2'!$C83),"",'Run 2'!$C$89)</f>
        <v>23204</v>
      </c>
      <c r="N105" s="81">
        <f>IF(ISBLANK('Run 2'!$C83),"",'Run 2'!$C$90)</f>
        <v>244.14</v>
      </c>
      <c r="O105" s="81">
        <f>IF(ISBLANK('Run 2'!$C83),"",'Run 2'!$C$91)</f>
        <v>1.0521</v>
      </c>
      <c r="P105" s="81" t="str">
        <f>IF(ISBLANK('Run 2'!$A$85),"",'Run 2'!$A$85)</f>
        <v>PTB1</v>
      </c>
      <c r="Q105" s="81" t="str">
        <f>IF(ISBLANK('Run 2'!$A$89),"",'Run 2'!$A$89)</f>
        <v>PTB2</v>
      </c>
      <c r="R105" s="81" t="str">
        <f>IF(ISBLANK('Run 2'!$B$83),"",'Run 2'!$B$83)</f>
        <v>PTB2_4</v>
      </c>
      <c r="S105">
        <f>IF(ISBLANK('Run 2'!C83),"",'Run 2'!$C$73)</f>
        <v>142</v>
      </c>
      <c r="T105" t="str">
        <f>IF(ISBLANK(S9),"", 'Run 2'!$B$73)</f>
        <v>Manual Gain:</v>
      </c>
      <c r="V10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6" spans="1:22" x14ac:dyDescent="0.2">
      <c r="A106" t="str">
        <f>IF(ISBLANK('Run 2'!$C$4),"",'Run 2'!$C$4)</f>
        <v>AS</v>
      </c>
      <c r="B106" s="66">
        <f>IF(ISBLANK('Run 2'!$C$3),"",'Run 2'!$C$3)</f>
        <v>45271</v>
      </c>
      <c r="C106">
        <f>IF(ISBLANK('Run 2'!$C$5),"",'Run 2'!$C$5)</f>
        <v>2</v>
      </c>
      <c r="D106" t="str">
        <f>IF(ISBLANK('Run 2'!D12),"",'Run 2'!D12)</f>
        <v>PTB1 +RT DD2</v>
      </c>
      <c r="E106" s="67">
        <f>IF(ISBLANK('Run 2'!D76),"",'Run 2'!$D$75)</f>
        <v>3.9099999999999999E-7</v>
      </c>
      <c r="F106">
        <f>IF(ISBLANK('Run 2'!D76),"",'Run 2'!D76)</f>
        <v>37507</v>
      </c>
      <c r="G106" t="str">
        <f>IF(ISNUMBER(SEARCH("PT",'Run 2'!D12)),"Y", IF(ISNUMBER(SEARCH("H2O",'Run 2'!D12)),"N",""))</f>
        <v>Y</v>
      </c>
      <c r="H106">
        <f>IF(ISNUMBER(SEARCH("PTA",D10)),'Run 2'!$F$4,IF(ISNUMBER(SEARCH("PTB",D10)),'Run 2'!$G$4,IF(ISNUMBER(SEARCH("PTC",D10)),'Run 2'!$H$4,IF(ISNUMBER(SEARCH("PTD",D10)),'Run 2'!$I$4,""))))</f>
        <v>0</v>
      </c>
      <c r="I106">
        <f>IF(ISNUMBER(SEARCH("PTA",D10)),'Run 2'!$F$5,IF(ISNUMBER(SEARCH("PTB",D10)),'Run 2'!$G$5,IF(ISNUMBER(SEARCH("PTC",D10)),'Run 2'!$H$5,IF(ISNUMBER(SEARCH("PTD",D10)),'Run 2'!$I$5,""))))</f>
        <v>0</v>
      </c>
      <c r="J106">
        <f>IF(ISBLANK('Run 2'!$D76),"",'Run 2'!$D$85)</f>
        <v>37545</v>
      </c>
      <c r="K106" s="81">
        <f>IF(ISBLANK('Run 2'!$D76),"",'Run 2'!$D$86)</f>
        <v>481.27</v>
      </c>
      <c r="L106" s="81">
        <f>IF(ISBLANK('Run 2'!$D76),"",'Run 2'!$D$87)</f>
        <v>1.2818000000000001</v>
      </c>
      <c r="M106" s="81">
        <f>IF(ISBLANK('Run 2'!$D76),"",'Run 2'!$D$89)</f>
        <v>23518</v>
      </c>
      <c r="N106" s="81">
        <f>IF(ISBLANK('Run 2'!$D76),"",'Run 2'!$D$90)</f>
        <v>106.63</v>
      </c>
      <c r="O106" s="81">
        <f>IF(ISBLANK('Run 2'!$D76),"",'Run 2'!$D$91)</f>
        <v>0.45339000000000002</v>
      </c>
      <c r="P106" s="81" t="str">
        <f>IF(ISBLANK('Run 2'!$A$85),"",'Run 2'!$A$85)</f>
        <v>PTB1</v>
      </c>
      <c r="Q106" s="81" t="str">
        <f>IF(ISBLANK('Run 2'!$A$89),"",'Run 2'!$A$89)</f>
        <v>PTB2</v>
      </c>
      <c r="R106" s="81" t="str">
        <f>IF(ISBLANK('Run 2'!$B$76),"",'Run 2'!$B$76)</f>
        <v>PTB1_1</v>
      </c>
      <c r="S106">
        <f>IF(ISBLANK('Run 2'!D76),"",'Run 2'!$C$73)</f>
        <v>142</v>
      </c>
      <c r="T106" t="str">
        <f>IF(ISBLANK(S10),"", 'Run 2'!$B$73)</f>
        <v>Manual Gain:</v>
      </c>
      <c r="V10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7" spans="1:22" x14ac:dyDescent="0.2">
      <c r="A107" t="str">
        <f>IF(ISBLANK('Run 2'!$C$4),"",'Run 2'!$C$4)</f>
        <v>AS</v>
      </c>
      <c r="B107" s="66">
        <f>IF(ISBLANK('Run 2'!$C$3),"",'Run 2'!$C$3)</f>
        <v>45271</v>
      </c>
      <c r="C107">
        <f>IF(ISBLANK('Run 2'!$C$5),"",'Run 2'!$C$5)</f>
        <v>2</v>
      </c>
      <c r="D107" t="str">
        <f>IF(ISBLANK('Run 2'!D13),"",'Run 2'!D13)</f>
        <v>PTB1 +RT DD2</v>
      </c>
      <c r="E107" s="67">
        <f>IF(ISBLANK('Run 2'!D77),"",'Run 2'!$D$75)</f>
        <v>3.9099999999999999E-7</v>
      </c>
      <c r="F107">
        <f>IF(ISBLANK('Run 2'!D77),"",'Run 2'!D77)</f>
        <v>38013</v>
      </c>
      <c r="G107" t="str">
        <f>IF(ISNUMBER(SEARCH("PT",'Run 2'!D13)),"Y", IF(ISNUMBER(SEARCH("H2O",'Run 2'!D13)),"N",""))</f>
        <v>Y</v>
      </c>
      <c r="H107">
        <f>IF(ISNUMBER(SEARCH("PTA",D11)),'Run 2'!$F$4,IF(ISNUMBER(SEARCH("PTB",D11)),'Run 2'!$G$4,IF(ISNUMBER(SEARCH("PTC",D11)),'Run 2'!$H$4,IF(ISNUMBER(SEARCH("PTD",D11)),'Run 2'!$I$4,""))))</f>
        <v>0</v>
      </c>
      <c r="I107">
        <f>IF(ISNUMBER(SEARCH("PTA",D11)),'Run 2'!$F$5,IF(ISNUMBER(SEARCH("PTB",D11)),'Run 2'!$G$5,IF(ISNUMBER(SEARCH("PTC",D11)),'Run 2'!$H$5,IF(ISNUMBER(SEARCH("PTD",D11)),'Run 2'!$I$5,""))))</f>
        <v>0</v>
      </c>
      <c r="J107">
        <f>IF(ISBLANK('Run 2'!$D77),"",'Run 2'!$D$85)</f>
        <v>37545</v>
      </c>
      <c r="K107" s="81">
        <f>IF(ISBLANK('Run 2'!$D77),"",'Run 2'!$D$86)</f>
        <v>481.27</v>
      </c>
      <c r="L107" s="81">
        <f>IF(ISBLANK('Run 2'!$D77),"",'Run 2'!$D$87)</f>
        <v>1.2818000000000001</v>
      </c>
      <c r="M107" s="81">
        <f>IF(ISBLANK('Run 2'!$D77),"",'Run 2'!$D$89)</f>
        <v>23518</v>
      </c>
      <c r="N107" s="81">
        <f>IF(ISBLANK('Run 2'!$D77),"",'Run 2'!$D$90)</f>
        <v>106.63</v>
      </c>
      <c r="O107" s="81">
        <f>IF(ISBLANK('Run 2'!$D77),"",'Run 2'!$D$91)</f>
        <v>0.45339000000000002</v>
      </c>
      <c r="P107" s="81" t="str">
        <f>IF(ISBLANK('Run 2'!$A$85),"",'Run 2'!$A$85)</f>
        <v>PTB1</v>
      </c>
      <c r="Q107" s="81" t="str">
        <f>IF(ISBLANK('Run 2'!$A$89),"",'Run 2'!$A$89)</f>
        <v>PTB2</v>
      </c>
      <c r="R107" s="81" t="str">
        <f>IF(ISBLANK('Run 2'!$B$77),"",'Run 2'!$B$77)</f>
        <v>PTB1_2</v>
      </c>
      <c r="S107">
        <f>IF(ISBLANK('Run 2'!D77),"",'Run 2'!$C$73)</f>
        <v>142</v>
      </c>
      <c r="T107" t="str">
        <f>IF(ISBLANK(S11),"", 'Run 2'!$B$73)</f>
        <v>Manual Gain:</v>
      </c>
      <c r="V10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8" spans="1:22" x14ac:dyDescent="0.2">
      <c r="A108" t="str">
        <f>IF(ISBLANK('Run 2'!$C$4),"",'Run 2'!$C$4)</f>
        <v>AS</v>
      </c>
      <c r="B108" s="66">
        <f>IF(ISBLANK('Run 2'!$C$3),"",'Run 2'!$C$3)</f>
        <v>45271</v>
      </c>
      <c r="C108">
        <f>IF(ISBLANK('Run 2'!$C$5),"",'Run 2'!$C$5)</f>
        <v>2</v>
      </c>
      <c r="D108" t="str">
        <f>IF(ISBLANK('Run 2'!D14),"",'Run 2'!D14)</f>
        <v>PTB1 +RT DD2</v>
      </c>
      <c r="E108" s="67">
        <f>IF(ISBLANK('Run 2'!D78),"",'Run 2'!$D$75)</f>
        <v>3.9099999999999999E-7</v>
      </c>
      <c r="F108">
        <f>IF(ISBLANK('Run 2'!D78),"",'Run 2'!D78)</f>
        <v>37767</v>
      </c>
      <c r="G108" t="str">
        <f>IF(ISNUMBER(SEARCH("PT",'Run 2'!D14)),"Y", IF(ISNUMBER(SEARCH("H2O",'Run 2'!D14)),"N",""))</f>
        <v>Y</v>
      </c>
      <c r="H108">
        <f>IF(ISNUMBER(SEARCH("PTA",D12)),'Run 2'!$F$4,IF(ISNUMBER(SEARCH("PTB",D12)),'Run 2'!$G$4,IF(ISNUMBER(SEARCH("PTC",D12)),'Run 2'!$H$4,IF(ISNUMBER(SEARCH("PTD",D12)),'Run 2'!$I$4,""))))</f>
        <v>0</v>
      </c>
      <c r="I108">
        <f>IF(ISNUMBER(SEARCH("PTA",D12)),'Run 2'!$F$5,IF(ISNUMBER(SEARCH("PTB",D12)),'Run 2'!$G$5,IF(ISNUMBER(SEARCH("PTC",D12)),'Run 2'!$H$5,IF(ISNUMBER(SEARCH("PTD",D12)),'Run 2'!$I$5,""))))</f>
        <v>0</v>
      </c>
      <c r="J108">
        <f>IF(ISBLANK('Run 2'!$D78),"",'Run 2'!$D$85)</f>
        <v>37545</v>
      </c>
      <c r="K108" s="81">
        <f>IF(ISBLANK('Run 2'!$D78),"",'Run 2'!$D$86)</f>
        <v>481.27</v>
      </c>
      <c r="L108" s="81">
        <f>IF(ISBLANK('Run 2'!$D78),"",'Run 2'!$D$87)</f>
        <v>1.2818000000000001</v>
      </c>
      <c r="M108" s="81">
        <f>IF(ISBLANK('Run 2'!$D78),"",'Run 2'!$D$89)</f>
        <v>23518</v>
      </c>
      <c r="N108" s="81">
        <f>IF(ISBLANK('Run 2'!$D78),"",'Run 2'!$D$90)</f>
        <v>106.63</v>
      </c>
      <c r="O108" s="81">
        <f>IF(ISBLANK('Run 2'!$D78),"",'Run 2'!$D$91)</f>
        <v>0.45339000000000002</v>
      </c>
      <c r="P108" s="81" t="str">
        <f>IF(ISBLANK('Run 2'!$A$85),"",'Run 2'!$A$85)</f>
        <v>PTB1</v>
      </c>
      <c r="Q108" s="81" t="str">
        <f>IF(ISBLANK('Run 2'!$A$89),"",'Run 2'!$A$89)</f>
        <v>PTB2</v>
      </c>
      <c r="R108" s="81" t="str">
        <f>IF(ISBLANK('Run 2'!$B$78),"",'Run 2'!$B$78)</f>
        <v>PTB1_3</v>
      </c>
      <c r="S108">
        <f>IF(ISBLANK('Run 2'!D78),"",'Run 2'!$C$73)</f>
        <v>142</v>
      </c>
      <c r="T108" t="str">
        <f>IF(ISBLANK(S12),"", 'Run 2'!$B$73)</f>
        <v>Manual Gain:</v>
      </c>
      <c r="V10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09" spans="1:22" x14ac:dyDescent="0.2">
      <c r="A109" t="str">
        <f>IF(ISBLANK('Run 2'!$C$4),"",'Run 2'!$C$4)</f>
        <v>AS</v>
      </c>
      <c r="B109" s="66">
        <f>IF(ISBLANK('Run 2'!$C$3),"",'Run 2'!$C$3)</f>
        <v>45271</v>
      </c>
      <c r="C109">
        <f>IF(ISBLANK('Run 2'!$C$5),"",'Run 2'!$C$5)</f>
        <v>2</v>
      </c>
      <c r="D109" t="str">
        <f>IF(ISBLANK('Run 2'!D15),"",'Run 2'!D15)</f>
        <v>PTB1 +RT DD2</v>
      </c>
      <c r="E109" s="67">
        <f>IF(ISBLANK('Run 2'!D79),"",'Run 2'!$D$75)</f>
        <v>3.9099999999999999E-7</v>
      </c>
      <c r="F109">
        <f>IF(ISBLANK('Run 2'!D79),"",'Run 2'!D79)</f>
        <v>36893</v>
      </c>
      <c r="G109" t="str">
        <f>IF(ISNUMBER(SEARCH("PT",'Run 2'!D15)),"Y", IF(ISNUMBER(SEARCH("H2O",'Run 2'!D15)),"N",""))</f>
        <v>Y</v>
      </c>
      <c r="H109">
        <f>IF(ISNUMBER(SEARCH("PTA",D13)),'Run 2'!$F$4,IF(ISNUMBER(SEARCH("PTB",D13)),'Run 2'!$G$4,IF(ISNUMBER(SEARCH("PTC",D13)),'Run 2'!$H$4,IF(ISNUMBER(SEARCH("PTD",D13)),'Run 2'!$I$4,""))))</f>
        <v>0</v>
      </c>
      <c r="I109">
        <f>IF(ISNUMBER(SEARCH("PTA",D13)),'Run 2'!$F$5,IF(ISNUMBER(SEARCH("PTB",D13)),'Run 2'!$G$5,IF(ISNUMBER(SEARCH("PTC",D13)),'Run 2'!$H$5,IF(ISNUMBER(SEARCH("PTD",D13)),'Run 2'!$I$5,""))))</f>
        <v>0</v>
      </c>
      <c r="J109">
        <f>IF(ISBLANK('Run 2'!$D79),"",'Run 2'!$D$85)</f>
        <v>37545</v>
      </c>
      <c r="K109" s="81">
        <f>IF(ISBLANK('Run 2'!$D79),"",'Run 2'!$D$86)</f>
        <v>481.27</v>
      </c>
      <c r="L109" s="81">
        <f>IF(ISBLANK('Run 2'!$D79),"",'Run 2'!$D$87)</f>
        <v>1.2818000000000001</v>
      </c>
      <c r="M109" s="81">
        <f>IF(ISBLANK('Run 2'!$D79),"",'Run 2'!$D$89)</f>
        <v>23518</v>
      </c>
      <c r="N109" s="81">
        <f>IF(ISBLANK('Run 2'!$D79),"",'Run 2'!$D$90)</f>
        <v>106.63</v>
      </c>
      <c r="O109" s="81">
        <f>IF(ISBLANK('Run 2'!$D79),"",'Run 2'!$D$91)</f>
        <v>0.45339000000000002</v>
      </c>
      <c r="P109" s="81" t="str">
        <f>IF(ISBLANK('Run 2'!$A$85),"",'Run 2'!$A$85)</f>
        <v>PTB1</v>
      </c>
      <c r="Q109" s="81" t="str">
        <f>IF(ISBLANK('Run 2'!$A$89),"",'Run 2'!$A$89)</f>
        <v>PTB2</v>
      </c>
      <c r="R109" s="81" t="str">
        <f>IF(ISBLANK('Run 2'!$B$79),"",'Run 2'!$B$79)</f>
        <v>PTB1_4</v>
      </c>
      <c r="S109">
        <f>IF(ISBLANK('Run 2'!D79),"",'Run 2'!$C$73)</f>
        <v>142</v>
      </c>
      <c r="T109" t="str">
        <f>IF(ISBLANK(S13),"", 'Run 2'!$B$73)</f>
        <v>Manual Gain:</v>
      </c>
      <c r="V10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0" spans="1:22" x14ac:dyDescent="0.2">
      <c r="A110" t="str">
        <f>IF(ISBLANK('Run 2'!$C$4),"",'Run 2'!$C$4)</f>
        <v>AS</v>
      </c>
      <c r="B110" s="66">
        <f>IF(ISBLANK('Run 2'!$C$3),"",'Run 2'!$C$3)</f>
        <v>45271</v>
      </c>
      <c r="C110">
        <f>IF(ISBLANK('Run 2'!$C$5),"",'Run 2'!$C$5)</f>
        <v>2</v>
      </c>
      <c r="D110" t="str">
        <f>IF(ISBLANK('Run 2'!D16),"",'Run 2'!D16)</f>
        <v>PTB2 +RT DD2</v>
      </c>
      <c r="E110" s="67">
        <f>IF(ISBLANK('Run 2'!D80),"",'Run 2'!$D$75)</f>
        <v>3.9099999999999999E-7</v>
      </c>
      <c r="F110">
        <f>IF(ISBLANK('Run 2'!D80),"",'Run 2'!D80)</f>
        <v>23560</v>
      </c>
      <c r="G110" t="str">
        <f>IF(ISNUMBER(SEARCH("PT",'Run 2'!D16)),"Y", IF(ISNUMBER(SEARCH("H2O",'Run 2'!D16)),"N",""))</f>
        <v>Y</v>
      </c>
      <c r="H110">
        <f>IF(ISNUMBER(SEARCH("PTA",D14)),'Run 2'!$F$4,IF(ISNUMBER(SEARCH("PTB",D14)),'Run 2'!$G$4,IF(ISNUMBER(SEARCH("PTC",D14)),'Run 2'!$H$4,IF(ISNUMBER(SEARCH("PTD",D14)),'Run 2'!$I$4,""))))</f>
        <v>0</v>
      </c>
      <c r="I110">
        <f>IF(ISNUMBER(SEARCH("PTA",D14)),'Run 2'!$F$5,IF(ISNUMBER(SEARCH("PTB",D14)),'Run 2'!$G$5,IF(ISNUMBER(SEARCH("PTC",D14)),'Run 2'!$H$5,IF(ISNUMBER(SEARCH("PTD",D14)),'Run 2'!$I$5,""))))</f>
        <v>0</v>
      </c>
      <c r="J110">
        <f>IF(ISBLANK('Run 2'!$D80),"",'Run 2'!$D$85)</f>
        <v>37545</v>
      </c>
      <c r="K110" s="81">
        <f>IF(ISBLANK('Run 2'!$D80),"",'Run 2'!$D$86)</f>
        <v>481.27</v>
      </c>
      <c r="L110" s="81">
        <f>IF(ISBLANK('Run 2'!$D80),"",'Run 2'!$D$87)</f>
        <v>1.2818000000000001</v>
      </c>
      <c r="M110" s="81">
        <f>IF(ISBLANK('Run 2'!$D80),"",'Run 2'!$D$89)</f>
        <v>23518</v>
      </c>
      <c r="N110" s="81">
        <f>IF(ISBLANK('Run 2'!$D80),"",'Run 2'!$D$90)</f>
        <v>106.63</v>
      </c>
      <c r="O110" s="81">
        <f>IF(ISBLANK('Run 2'!$D80),"",'Run 2'!$D$91)</f>
        <v>0.45339000000000002</v>
      </c>
      <c r="P110" s="81" t="str">
        <f>IF(ISBLANK('Run 2'!$A$85),"",'Run 2'!$A$85)</f>
        <v>PTB1</v>
      </c>
      <c r="Q110" s="81" t="str">
        <f>IF(ISBLANK('Run 2'!$A$89),"",'Run 2'!$A$89)</f>
        <v>PTB2</v>
      </c>
      <c r="R110" s="81" t="str">
        <f>IF(ISBLANK('Run 2'!$B$80),"",'Run 2'!$B$80)</f>
        <v>PTB2_1</v>
      </c>
      <c r="S110">
        <f>IF(ISBLANK('Run 2'!D80),"",'Run 2'!$C$73)</f>
        <v>142</v>
      </c>
      <c r="T110" t="str">
        <f>IF(ISBLANK(S14),"", 'Run 2'!$B$73)</f>
        <v>Manual Gain:</v>
      </c>
      <c r="V11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1" spans="1:22" x14ac:dyDescent="0.2">
      <c r="A111" t="str">
        <f>IF(ISBLANK('Run 2'!$C$4),"",'Run 2'!$C$4)</f>
        <v>AS</v>
      </c>
      <c r="B111" s="66">
        <f>IF(ISBLANK('Run 2'!$C$3),"",'Run 2'!$C$3)</f>
        <v>45271</v>
      </c>
      <c r="C111">
        <f>IF(ISBLANK('Run 2'!$C$5),"",'Run 2'!$C$5)</f>
        <v>2</v>
      </c>
      <c r="D111" t="str">
        <f>IF(ISBLANK('Run 2'!D17),"",'Run 2'!D17)</f>
        <v>PTB2 +RT DD2</v>
      </c>
      <c r="E111" s="67">
        <f>IF(ISBLANK('Run 2'!D81),"",'Run 2'!$D$75)</f>
        <v>3.9099999999999999E-7</v>
      </c>
      <c r="F111">
        <f>IF(ISBLANK('Run 2'!D81),"",'Run 2'!D81)</f>
        <v>23447</v>
      </c>
      <c r="G111" t="str">
        <f>IF(ISNUMBER(SEARCH("PT",'Run 2'!D17)),"Y", IF(ISNUMBER(SEARCH("H2O",'Run 2'!D17)),"N",""))</f>
        <v>Y</v>
      </c>
      <c r="H111">
        <f>IF(ISNUMBER(SEARCH("PTA",D15)),'Run 2'!$F$4,IF(ISNUMBER(SEARCH("PTB",D15)),'Run 2'!$G$4,IF(ISNUMBER(SEARCH("PTC",D15)),'Run 2'!$H$4,IF(ISNUMBER(SEARCH("PTD",D15)),'Run 2'!$I$4,""))))</f>
        <v>0</v>
      </c>
      <c r="I111">
        <f>IF(ISNUMBER(SEARCH("PTA",D15)),'Run 2'!$F$5,IF(ISNUMBER(SEARCH("PTB",D15)),'Run 2'!$G$5,IF(ISNUMBER(SEARCH("PTC",D15)),'Run 2'!$H$5,IF(ISNUMBER(SEARCH("PTD",D15)),'Run 2'!$I$5,""))))</f>
        <v>0</v>
      </c>
      <c r="J111">
        <f>IF(ISBLANK('Run 2'!$D81),"",'Run 2'!$D$85)</f>
        <v>37545</v>
      </c>
      <c r="K111" s="81">
        <f>IF(ISBLANK('Run 2'!$D81),"",'Run 2'!$D$86)</f>
        <v>481.27</v>
      </c>
      <c r="L111" s="81">
        <f>IF(ISBLANK('Run 2'!$D81),"",'Run 2'!$D$87)</f>
        <v>1.2818000000000001</v>
      </c>
      <c r="M111" s="81">
        <f>IF(ISBLANK('Run 2'!$D81),"",'Run 2'!$D$89)</f>
        <v>23518</v>
      </c>
      <c r="N111" s="81">
        <f>IF(ISBLANK('Run 2'!$D81),"",'Run 2'!$D$90)</f>
        <v>106.63</v>
      </c>
      <c r="O111" s="81">
        <f>IF(ISBLANK('Run 2'!$D81),"",'Run 2'!$D$91)</f>
        <v>0.45339000000000002</v>
      </c>
      <c r="P111" s="81" t="str">
        <f>IF(ISBLANK('Run 2'!$A$85),"",'Run 2'!$A$85)</f>
        <v>PTB1</v>
      </c>
      <c r="Q111" s="81" t="str">
        <f>IF(ISBLANK('Run 2'!$A$89),"",'Run 2'!$A$89)</f>
        <v>PTB2</v>
      </c>
      <c r="R111" s="81" t="str">
        <f>IF(ISBLANK('Run 2'!$B$81),"",'Run 2'!$B$81)</f>
        <v>PTB2_2</v>
      </c>
      <c r="S111">
        <f>IF(ISBLANK('Run 2'!D81),"",'Run 2'!$C$73)</f>
        <v>142</v>
      </c>
      <c r="T111" t="str">
        <f>IF(ISBLANK(S15),"", 'Run 2'!$B$73)</f>
        <v>Manual Gain:</v>
      </c>
      <c r="V11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2" spans="1:22" x14ac:dyDescent="0.2">
      <c r="A112" t="str">
        <f>IF(ISBLANK('Run 2'!$C$4),"",'Run 2'!$C$4)</f>
        <v>AS</v>
      </c>
      <c r="B112" s="66">
        <f>IF(ISBLANK('Run 2'!$C$3),"",'Run 2'!$C$3)</f>
        <v>45271</v>
      </c>
      <c r="C112">
        <f>IF(ISBLANK('Run 2'!$C$5),"",'Run 2'!$C$5)</f>
        <v>2</v>
      </c>
      <c r="D112" t="str">
        <f>IF(ISBLANK('Run 2'!D18),"",'Run 2'!D18)</f>
        <v>PTB2 +RT DD2</v>
      </c>
      <c r="E112" s="67">
        <f>IF(ISBLANK('Run 2'!D82),"",'Run 2'!$D$75)</f>
        <v>3.9099999999999999E-7</v>
      </c>
      <c r="F112">
        <f>IF(ISBLANK('Run 2'!D82),"",'Run 2'!D82)</f>
        <v>23648</v>
      </c>
      <c r="G112" t="str">
        <f>IF(ISNUMBER(SEARCH("PT",'Run 2'!D18)),"Y", IF(ISNUMBER(SEARCH("H2O",'Run 2'!D18)),"N",""))</f>
        <v>Y</v>
      </c>
      <c r="H112">
        <f>IF(ISNUMBER(SEARCH("PTA",D16)),'Run 2'!$F$4,IF(ISNUMBER(SEARCH("PTB",D16)),'Run 2'!$G$4,IF(ISNUMBER(SEARCH("PTC",D16)),'Run 2'!$H$4,IF(ISNUMBER(SEARCH("PTD",D16)),'Run 2'!$I$4,""))))</f>
        <v>0</v>
      </c>
      <c r="I112">
        <f>IF(ISNUMBER(SEARCH("PTA",D16)),'Run 2'!$F$5,IF(ISNUMBER(SEARCH("PTB",D16)),'Run 2'!$G$5,IF(ISNUMBER(SEARCH("PTC",D16)),'Run 2'!$H$5,IF(ISNUMBER(SEARCH("PTD",D16)),'Run 2'!$I$5,""))))</f>
        <v>0</v>
      </c>
      <c r="J112">
        <f>IF(ISBLANK('Run 2'!$D82),"",'Run 2'!$D$85)</f>
        <v>37545</v>
      </c>
      <c r="K112" s="81">
        <f>IF(ISBLANK('Run 2'!$D82),"",'Run 2'!$D$86)</f>
        <v>481.27</v>
      </c>
      <c r="L112" s="81">
        <f>IF(ISBLANK('Run 2'!$D82),"",'Run 2'!$D$87)</f>
        <v>1.2818000000000001</v>
      </c>
      <c r="M112" s="81">
        <f>IF(ISBLANK('Run 2'!$D82),"",'Run 2'!$D$89)</f>
        <v>23518</v>
      </c>
      <c r="N112" s="81">
        <f>IF(ISBLANK('Run 2'!$D82),"",'Run 2'!$D$90)</f>
        <v>106.63</v>
      </c>
      <c r="O112" s="81">
        <f>IF(ISBLANK('Run 2'!$D82),"",'Run 2'!$D$91)</f>
        <v>0.45339000000000002</v>
      </c>
      <c r="P112" s="81" t="str">
        <f>IF(ISBLANK('Run 2'!$A$85),"",'Run 2'!$A$85)</f>
        <v>PTB1</v>
      </c>
      <c r="Q112" s="81" t="str">
        <f>IF(ISBLANK('Run 2'!$A$89),"",'Run 2'!$A$89)</f>
        <v>PTB2</v>
      </c>
      <c r="R112" s="81" t="str">
        <f>IF(ISBLANK('Run 2'!$B$82),"",'Run 2'!$B$82)</f>
        <v>PTB2_3</v>
      </c>
      <c r="S112">
        <f>IF(ISBLANK('Run 2'!D82),"",'Run 2'!$C$73)</f>
        <v>142</v>
      </c>
      <c r="T112" t="str">
        <f>IF(ISBLANK(S16),"", 'Run 2'!$B$73)</f>
        <v>Manual Gain:</v>
      </c>
      <c r="V11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3" spans="1:22" x14ac:dyDescent="0.2">
      <c r="A113" t="str">
        <f>IF(ISBLANK('Run 2'!$C$4),"",'Run 2'!$C$4)</f>
        <v>AS</v>
      </c>
      <c r="B113" s="66">
        <f>IF(ISBLANK('Run 2'!$C$3),"",'Run 2'!$C$3)</f>
        <v>45271</v>
      </c>
      <c r="C113">
        <f>IF(ISBLANK('Run 2'!$C$5),"",'Run 2'!$C$5)</f>
        <v>2</v>
      </c>
      <c r="D113" t="str">
        <f>IF(ISBLANK('Run 2'!D19),"",'Run 2'!D19)</f>
        <v>PTB2 +RT DD2</v>
      </c>
      <c r="E113" s="67">
        <f>IF(ISBLANK('Run 2'!D83),"",'Run 2'!$D$75)</f>
        <v>3.9099999999999999E-7</v>
      </c>
      <c r="F113">
        <f>IF(ISBLANK('Run 2'!D83),"",'Run 2'!D83)</f>
        <v>23416</v>
      </c>
      <c r="G113" t="str">
        <f>IF(ISNUMBER(SEARCH("PT",'Run 2'!D19)),"Y", IF(ISNUMBER(SEARCH("H2O",'Run 2'!D19)),"N",""))</f>
        <v>Y</v>
      </c>
      <c r="H113">
        <f>IF(ISNUMBER(SEARCH("PTA",D17)),'Run 2'!$F$4,IF(ISNUMBER(SEARCH("PTB",D17)),'Run 2'!$G$4,IF(ISNUMBER(SEARCH("PTC",D17)),'Run 2'!$H$4,IF(ISNUMBER(SEARCH("PTD",D17)),'Run 2'!$I$4,""))))</f>
        <v>0</v>
      </c>
      <c r="I113">
        <f>IF(ISNUMBER(SEARCH("PTA",D17)),'Run 2'!$F$5,IF(ISNUMBER(SEARCH("PTB",D17)),'Run 2'!$G$5,IF(ISNUMBER(SEARCH("PTC",D17)),'Run 2'!$H$5,IF(ISNUMBER(SEARCH("PTD",D17)),'Run 2'!$I$5,""))))</f>
        <v>0</v>
      </c>
      <c r="J113">
        <f>IF(ISBLANK('Run 2'!$D83),"",'Run 2'!$D$85)</f>
        <v>37545</v>
      </c>
      <c r="K113" s="81">
        <f>IF(ISBLANK('Run 2'!$D83),"",'Run 2'!$D$86)</f>
        <v>481.27</v>
      </c>
      <c r="L113" s="81">
        <f>IF(ISBLANK('Run 2'!$D83),"",'Run 2'!$D$87)</f>
        <v>1.2818000000000001</v>
      </c>
      <c r="M113" s="81">
        <f>IF(ISBLANK('Run 2'!$D83),"",'Run 2'!$D$89)</f>
        <v>23518</v>
      </c>
      <c r="N113" s="81">
        <f>IF(ISBLANK('Run 2'!$D83),"",'Run 2'!$D$90)</f>
        <v>106.63</v>
      </c>
      <c r="O113" s="81">
        <f>IF(ISBLANK('Run 2'!$D83),"",'Run 2'!$D$91)</f>
        <v>0.45339000000000002</v>
      </c>
      <c r="P113" s="81" t="str">
        <f>IF(ISBLANK('Run 2'!$A$85),"",'Run 2'!$A$85)</f>
        <v>PTB1</v>
      </c>
      <c r="Q113" s="81" t="str">
        <f>IF(ISBLANK('Run 2'!$A$89),"",'Run 2'!$A$89)</f>
        <v>PTB2</v>
      </c>
      <c r="R113" s="81" t="str">
        <f>IF(ISBLANK('Run 2'!$B$83),"",'Run 2'!$B$83)</f>
        <v>PTB2_4</v>
      </c>
      <c r="S113">
        <f>IF(ISBLANK('Run 2'!D83),"",'Run 2'!$C$73)</f>
        <v>142</v>
      </c>
      <c r="T113" t="str">
        <f>IF(ISBLANK(S17),"", 'Run 2'!$B$73)</f>
        <v>Manual Gain:</v>
      </c>
      <c r="V11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4" spans="1:22" x14ac:dyDescent="0.2">
      <c r="A114" t="str">
        <f>IF(ISBLANK('Run 2'!$C$4),"",'Run 2'!$C$4)</f>
        <v>AS</v>
      </c>
      <c r="B114" s="66">
        <f>IF(ISBLANK('Run 2'!$C$3),"",'Run 2'!$C$3)</f>
        <v>45271</v>
      </c>
      <c r="C114">
        <f>IF(ISBLANK('Run 2'!$C$5),"",'Run 2'!$C$5)</f>
        <v>2</v>
      </c>
      <c r="D114" t="str">
        <f>IF(ISBLANK('Run 2'!E12),"",'Run 2'!E12)</f>
        <v>PTB1 +RT DD3</v>
      </c>
      <c r="E114" s="67">
        <f>IF(ISBLANK('Run 2'!E76),"",'Run 2'!$E$75)</f>
        <v>1.3E-7</v>
      </c>
      <c r="F114">
        <f>IF(ISBLANK('Run 2'!E76),"",'Run 2'!E76)</f>
        <v>29666</v>
      </c>
      <c r="G114" t="str">
        <f>IF(ISNUMBER(SEARCH("PT",'Run 2'!E12)),"Y", IF(ISNUMBER(SEARCH("H2O",'Run 2'!E12)),"N",""))</f>
        <v>Y</v>
      </c>
      <c r="H114">
        <f>IF(ISNUMBER(SEARCH("PTA",D18)),'Run 2'!$F$4,IF(ISNUMBER(SEARCH("PTB",D18)),'Run 2'!$G$4,IF(ISNUMBER(SEARCH("PTC",D18)),'Run 2'!$H$4,IF(ISNUMBER(SEARCH("PTD",D18)),'Run 2'!$I$4,""))))</f>
        <v>0</v>
      </c>
      <c r="I114">
        <f>IF(ISNUMBER(SEARCH("PTA",D18)),'Run 2'!$F$5,IF(ISNUMBER(SEARCH("PTB",D18)),'Run 2'!$G$5,IF(ISNUMBER(SEARCH("PTC",D18)),'Run 2'!$H$5,IF(ISNUMBER(SEARCH("PTD",D18)),'Run 2'!$I$5,""))))</f>
        <v>0</v>
      </c>
      <c r="J114">
        <f>IF(ISBLANK('Run 2'!$E76),"",'Run 2'!$E$85)</f>
        <v>30455</v>
      </c>
      <c r="K114" s="81">
        <f>IF(ISBLANK('Run 2'!$E76),"",'Run 2'!$E$86)</f>
        <v>819.5</v>
      </c>
      <c r="L114" s="81">
        <f>IF(ISBLANK('Run 2'!$E76),"",'Run 2'!$E$87)</f>
        <v>2.6909000000000001</v>
      </c>
      <c r="M114" s="81">
        <f>IF(ISBLANK('Run 2'!$E76),"",'Run 2'!$E$89)</f>
        <v>25674</v>
      </c>
      <c r="N114" s="81">
        <f>IF(ISBLANK('Run 2'!$E76),"",'Run 2'!$E$90)</f>
        <v>399.18</v>
      </c>
      <c r="O114" s="81">
        <f>IF(ISBLANK('Run 2'!$E76),"",'Run 2'!$E$91)</f>
        <v>1.5548</v>
      </c>
      <c r="P114" s="81" t="str">
        <f>IF(ISBLANK('Run 2'!$A$85),"",'Run 2'!$A$85)</f>
        <v>PTB1</v>
      </c>
      <c r="Q114" s="81" t="str">
        <f>IF(ISBLANK('Run 2'!$A$89),"",'Run 2'!$A$89)</f>
        <v>PTB2</v>
      </c>
      <c r="R114" s="81" t="str">
        <f>IF(ISBLANK('Run 2'!$B$76),"",'Run 2'!$B$76)</f>
        <v>PTB1_1</v>
      </c>
      <c r="S114">
        <f>IF(ISBLANK('Run 2'!E76),"",'Run 2'!$C$73)</f>
        <v>142</v>
      </c>
      <c r="T114" t="str">
        <f>IF(ISBLANK(S18),"", 'Run 2'!$B$73)</f>
        <v>Manual Gain:</v>
      </c>
      <c r="V11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5" spans="1:22" x14ac:dyDescent="0.2">
      <c r="A115" t="str">
        <f>IF(ISBLANK('Run 2'!$C$4),"",'Run 2'!$C$4)</f>
        <v>AS</v>
      </c>
      <c r="B115" s="66">
        <f>IF(ISBLANK('Run 2'!$C$3),"",'Run 2'!$C$3)</f>
        <v>45271</v>
      </c>
      <c r="C115">
        <f>IF(ISBLANK('Run 2'!$C$5),"",'Run 2'!$C$5)</f>
        <v>2</v>
      </c>
      <c r="D115" t="str">
        <f>IF(ISBLANK('Run 2'!E13),"",'Run 2'!E13)</f>
        <v>PTB1 +RT DD3</v>
      </c>
      <c r="E115" s="67">
        <f>IF(ISBLANK('Run 2'!E77),"",'Run 2'!$E$75)</f>
        <v>1.3E-7</v>
      </c>
      <c r="F115">
        <f>IF(ISBLANK('Run 2'!E77),"",'Run 2'!E77)</f>
        <v>30414</v>
      </c>
      <c r="G115" t="str">
        <f>IF(ISNUMBER(SEARCH("PT",'Run 2'!E13)),"Y", IF(ISNUMBER(SEARCH("H2O",'Run 2'!E13)),"N",""))</f>
        <v>Y</v>
      </c>
      <c r="H115">
        <f>IF(ISNUMBER(SEARCH("PTA",D19)),'Run 2'!$F$4,IF(ISNUMBER(SEARCH("PTB",D19)),'Run 2'!$G$4,IF(ISNUMBER(SEARCH("PTC",D19)),'Run 2'!$H$4,IF(ISNUMBER(SEARCH("PTD",D19)),'Run 2'!$I$4,""))))</f>
        <v>0</v>
      </c>
      <c r="I115">
        <f>IF(ISNUMBER(SEARCH("PTA",D19)),'Run 2'!$F$5,IF(ISNUMBER(SEARCH("PTB",D19)),'Run 2'!$G$5,IF(ISNUMBER(SEARCH("PTC",D19)),'Run 2'!$H$5,IF(ISNUMBER(SEARCH("PTD",D19)),'Run 2'!$I$5,""))))</f>
        <v>0</v>
      </c>
      <c r="J115">
        <f>IF(ISBLANK('Run 2'!$E77),"",'Run 2'!$E$85)</f>
        <v>30455</v>
      </c>
      <c r="K115" s="81">
        <f>IF(ISBLANK('Run 2'!$E77),"",'Run 2'!$E$86)</f>
        <v>819.5</v>
      </c>
      <c r="L115" s="81">
        <f>IF(ISBLANK('Run 2'!$E77),"",'Run 2'!$E$87)</f>
        <v>2.6909000000000001</v>
      </c>
      <c r="M115" s="81">
        <f>IF(ISBLANK('Run 2'!$E77),"",'Run 2'!$E$89)</f>
        <v>25674</v>
      </c>
      <c r="N115" s="81">
        <f>IF(ISBLANK('Run 2'!$E77),"",'Run 2'!$E$90)</f>
        <v>399.18</v>
      </c>
      <c r="O115" s="81">
        <f>IF(ISBLANK('Run 2'!$E77),"",'Run 2'!$E$91)</f>
        <v>1.5548</v>
      </c>
      <c r="P115" s="81" t="str">
        <f>IF(ISBLANK('Run 2'!$A$85),"",'Run 2'!$A$85)</f>
        <v>PTB1</v>
      </c>
      <c r="Q115" s="81" t="str">
        <f>IF(ISBLANK('Run 2'!$A$89),"",'Run 2'!$A$89)</f>
        <v>PTB2</v>
      </c>
      <c r="R115" s="81" t="str">
        <f>IF(ISBLANK('Run 2'!$B$77),"",'Run 2'!$B$77)</f>
        <v>PTB1_2</v>
      </c>
      <c r="S115">
        <f>IF(ISBLANK('Run 2'!E77),"",'Run 2'!$C$73)</f>
        <v>142</v>
      </c>
      <c r="T115" t="str">
        <f>IF(ISBLANK(S19),"", 'Run 2'!$B$73)</f>
        <v>Manual Gain:</v>
      </c>
      <c r="V11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6" spans="1:22" x14ac:dyDescent="0.2">
      <c r="A116" t="str">
        <f>IF(ISBLANK('Run 2'!$C$4),"",'Run 2'!$C$4)</f>
        <v>AS</v>
      </c>
      <c r="B116" s="66">
        <f>IF(ISBLANK('Run 2'!$C$3),"",'Run 2'!$C$3)</f>
        <v>45271</v>
      </c>
      <c r="C116">
        <f>IF(ISBLANK('Run 2'!$C$5),"",'Run 2'!$C$5)</f>
        <v>2</v>
      </c>
      <c r="D116" t="str">
        <f>IF(ISBLANK('Run 2'!E14),"",'Run 2'!E14)</f>
        <v>PTB1 +RT DD3</v>
      </c>
      <c r="E116" s="67">
        <f>IF(ISBLANK('Run 2'!E78),"",'Run 2'!$E$75)</f>
        <v>1.3E-7</v>
      </c>
      <c r="F116">
        <f>IF(ISBLANK('Run 2'!E78),"",'Run 2'!E78)</f>
        <v>31593</v>
      </c>
      <c r="G116" t="str">
        <f>IF(ISNUMBER(SEARCH("PT",'Run 2'!E14)),"Y", IF(ISNUMBER(SEARCH("H2O",'Run 2'!E14)),"N",""))</f>
        <v>Y</v>
      </c>
      <c r="H116">
        <f>IF(ISNUMBER(SEARCH("PTA",D20)),'Run 2'!$F$4,IF(ISNUMBER(SEARCH("PTB",D20)),'Run 2'!$G$4,IF(ISNUMBER(SEARCH("PTC",D20)),'Run 2'!$H$4,IF(ISNUMBER(SEARCH("PTD",D20)),'Run 2'!$I$4,""))))</f>
        <v>0</v>
      </c>
      <c r="I116">
        <f>IF(ISNUMBER(SEARCH("PTA",D20)),'Run 2'!$F$5,IF(ISNUMBER(SEARCH("PTB",D20)),'Run 2'!$G$5,IF(ISNUMBER(SEARCH("PTC",D20)),'Run 2'!$H$5,IF(ISNUMBER(SEARCH("PTD",D20)),'Run 2'!$I$5,""))))</f>
        <v>0</v>
      </c>
      <c r="J116">
        <f>IF(ISBLANK('Run 2'!$E78),"",'Run 2'!$E$85)</f>
        <v>30455</v>
      </c>
      <c r="K116" s="81">
        <f>IF(ISBLANK('Run 2'!$E78),"",'Run 2'!$E$86)</f>
        <v>819.5</v>
      </c>
      <c r="L116" s="81">
        <f>IF(ISBLANK('Run 2'!$E78),"",'Run 2'!$E$87)</f>
        <v>2.6909000000000001</v>
      </c>
      <c r="M116" s="81">
        <f>IF(ISBLANK('Run 2'!$E78),"",'Run 2'!$E$89)</f>
        <v>25674</v>
      </c>
      <c r="N116" s="81">
        <f>IF(ISBLANK('Run 2'!$E78),"",'Run 2'!$E$90)</f>
        <v>399.18</v>
      </c>
      <c r="O116" s="81">
        <f>IF(ISBLANK('Run 2'!$E78),"",'Run 2'!$E$91)</f>
        <v>1.5548</v>
      </c>
      <c r="P116" s="81" t="str">
        <f>IF(ISBLANK('Run 2'!$A$85),"",'Run 2'!$A$85)</f>
        <v>PTB1</v>
      </c>
      <c r="Q116" s="81" t="str">
        <f>IF(ISBLANK('Run 2'!$A$89),"",'Run 2'!$A$89)</f>
        <v>PTB2</v>
      </c>
      <c r="R116" s="81" t="str">
        <f>IF(ISBLANK('Run 2'!$B$78),"",'Run 2'!$B$78)</f>
        <v>PTB1_3</v>
      </c>
      <c r="S116">
        <f>IF(ISBLANK('Run 2'!E78),"",'Run 2'!$C$73)</f>
        <v>142</v>
      </c>
      <c r="T116" t="str">
        <f>IF(ISBLANK(S20),"", 'Run 2'!$B$73)</f>
        <v>Manual Gain:</v>
      </c>
      <c r="V11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7" spans="1:22" x14ac:dyDescent="0.2">
      <c r="A117" t="str">
        <f>IF(ISBLANK('Run 2'!$C$4),"",'Run 2'!$C$4)</f>
        <v>AS</v>
      </c>
      <c r="B117" s="66">
        <f>IF(ISBLANK('Run 2'!$C$3),"",'Run 2'!$C$3)</f>
        <v>45271</v>
      </c>
      <c r="C117">
        <f>IF(ISBLANK('Run 2'!$C$5),"",'Run 2'!$C$5)</f>
        <v>2</v>
      </c>
      <c r="D117" t="str">
        <f>IF(ISBLANK('Run 2'!E15),"",'Run 2'!E15)</f>
        <v>PTB1 +RT DD3</v>
      </c>
      <c r="E117" s="67">
        <f>IF(ISBLANK('Run 2'!E79),"",'Run 2'!$E$75)</f>
        <v>1.3E-7</v>
      </c>
      <c r="F117">
        <f>IF(ISBLANK('Run 2'!E79),"",'Run 2'!E79)</f>
        <v>30146</v>
      </c>
      <c r="G117" t="str">
        <f>IF(ISNUMBER(SEARCH("PT",'Run 2'!E15)),"Y", IF(ISNUMBER(SEARCH("H2O",'Run 2'!E15)),"N",""))</f>
        <v>Y</v>
      </c>
      <c r="H117">
        <f>IF(ISNUMBER(SEARCH("PTA",D21)),'Run 2'!$F$4,IF(ISNUMBER(SEARCH("PTB",D21)),'Run 2'!$G$4,IF(ISNUMBER(SEARCH("PTC",D21)),'Run 2'!$H$4,IF(ISNUMBER(SEARCH("PTD",D21)),'Run 2'!$I$4,""))))</f>
        <v>0</v>
      </c>
      <c r="I117">
        <f>IF(ISNUMBER(SEARCH("PTA",D21)),'Run 2'!$F$5,IF(ISNUMBER(SEARCH("PTB",D21)),'Run 2'!$G$5,IF(ISNUMBER(SEARCH("PTC",D21)),'Run 2'!$H$5,IF(ISNUMBER(SEARCH("PTD",D21)),'Run 2'!$I$5,""))))</f>
        <v>0</v>
      </c>
      <c r="J117">
        <f>IF(ISBLANK('Run 2'!$E79),"",'Run 2'!$E$85)</f>
        <v>30455</v>
      </c>
      <c r="K117" s="81">
        <f>IF(ISBLANK('Run 2'!$E79),"",'Run 2'!$E$86)</f>
        <v>819.5</v>
      </c>
      <c r="L117" s="81">
        <f>IF(ISBLANK('Run 2'!$E79),"",'Run 2'!$E$87)</f>
        <v>2.6909000000000001</v>
      </c>
      <c r="M117" s="81">
        <f>IF(ISBLANK('Run 2'!$E79),"",'Run 2'!$E$89)</f>
        <v>25674</v>
      </c>
      <c r="N117" s="81">
        <f>IF(ISBLANK('Run 2'!$E79),"",'Run 2'!$E$90)</f>
        <v>399.18</v>
      </c>
      <c r="O117" s="81">
        <f>IF(ISBLANK('Run 2'!$E79),"",'Run 2'!$E$91)</f>
        <v>1.5548</v>
      </c>
      <c r="P117" s="81" t="str">
        <f>IF(ISBLANK('Run 2'!$A$85),"",'Run 2'!$A$85)</f>
        <v>PTB1</v>
      </c>
      <c r="Q117" s="81" t="str">
        <f>IF(ISBLANK('Run 2'!$A$89),"",'Run 2'!$A$89)</f>
        <v>PTB2</v>
      </c>
      <c r="R117" s="81" t="str">
        <f>IF(ISBLANK('Run 2'!$B$79),"",'Run 2'!$B$79)</f>
        <v>PTB1_4</v>
      </c>
      <c r="S117">
        <f>IF(ISBLANK('Run 2'!E79),"",'Run 2'!$C$73)</f>
        <v>142</v>
      </c>
      <c r="T117" t="str">
        <f>IF(ISBLANK(S21),"", 'Run 2'!$B$73)</f>
        <v>Manual Gain:</v>
      </c>
      <c r="V11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8" spans="1:22" x14ac:dyDescent="0.2">
      <c r="A118" t="str">
        <f>IF(ISBLANK('Run 2'!$C$4),"",'Run 2'!$C$4)</f>
        <v>AS</v>
      </c>
      <c r="B118" s="66">
        <f>IF(ISBLANK('Run 2'!$C$3),"",'Run 2'!$C$3)</f>
        <v>45271</v>
      </c>
      <c r="C118">
        <f>IF(ISBLANK('Run 2'!$C$5),"",'Run 2'!$C$5)</f>
        <v>2</v>
      </c>
      <c r="D118" t="str">
        <f>IF(ISBLANK('Run 2'!E16),"",'Run 2'!E16)</f>
        <v>PTB2 +RT DD3</v>
      </c>
      <c r="E118" s="67">
        <f>IF(ISBLANK('Run 2'!E80),"",'Run 2'!$E$75)</f>
        <v>1.3E-7</v>
      </c>
      <c r="F118">
        <f>IF(ISBLANK('Run 2'!E80),"",'Run 2'!E80)</f>
        <v>25228</v>
      </c>
      <c r="G118" t="str">
        <f>IF(ISNUMBER(SEARCH("PT",'Run 2'!E16)),"Y", IF(ISNUMBER(SEARCH("H2O",'Run 2'!E16)),"N",""))</f>
        <v>Y</v>
      </c>
      <c r="H118">
        <f>IF(ISNUMBER(SEARCH("PTA",D22)),'Run 2'!$F$4,IF(ISNUMBER(SEARCH("PTB",D22)),'Run 2'!$G$4,IF(ISNUMBER(SEARCH("PTC",D22)),'Run 2'!$H$4,IF(ISNUMBER(SEARCH("PTD",D22)),'Run 2'!$I$4,""))))</f>
        <v>0</v>
      </c>
      <c r="I118">
        <f>IF(ISNUMBER(SEARCH("PTA",D22)),'Run 2'!$F$5,IF(ISNUMBER(SEARCH("PTB",D22)),'Run 2'!$G$5,IF(ISNUMBER(SEARCH("PTC",D22)),'Run 2'!$H$5,IF(ISNUMBER(SEARCH("PTD",D22)),'Run 2'!$I$5,""))))</f>
        <v>0</v>
      </c>
      <c r="J118">
        <f>IF(ISBLANK('Run 2'!$E80),"",'Run 2'!$E$85)</f>
        <v>30455</v>
      </c>
      <c r="K118" s="81">
        <f>IF(ISBLANK('Run 2'!$E80),"",'Run 2'!$E$86)</f>
        <v>819.5</v>
      </c>
      <c r="L118" s="81">
        <f>IF(ISBLANK('Run 2'!$E80),"",'Run 2'!$E$87)</f>
        <v>2.6909000000000001</v>
      </c>
      <c r="M118" s="81">
        <f>IF(ISBLANK('Run 2'!$E80),"",'Run 2'!$E$89)</f>
        <v>25674</v>
      </c>
      <c r="N118" s="81">
        <f>IF(ISBLANK('Run 2'!$E80),"",'Run 2'!$E$90)</f>
        <v>399.18</v>
      </c>
      <c r="O118" s="81">
        <f>IF(ISBLANK('Run 2'!$E80),"",'Run 2'!$E$91)</f>
        <v>1.5548</v>
      </c>
      <c r="P118" s="81" t="str">
        <f>IF(ISBLANK('Run 2'!$A$85),"",'Run 2'!$A$85)</f>
        <v>PTB1</v>
      </c>
      <c r="Q118" s="81" t="str">
        <f>IF(ISBLANK('Run 2'!$A$89),"",'Run 2'!$A$89)</f>
        <v>PTB2</v>
      </c>
      <c r="R118" s="81" t="str">
        <f>IF(ISBLANK('Run 2'!$B$80),"",'Run 2'!$B$80)</f>
        <v>PTB2_1</v>
      </c>
      <c r="S118">
        <f>IF(ISBLANK('Run 2'!E80),"",'Run 2'!$C$73)</f>
        <v>142</v>
      </c>
      <c r="T118" t="str">
        <f>IF(ISBLANK(S22),"", 'Run 2'!$B$73)</f>
        <v>Manual Gain:</v>
      </c>
      <c r="V11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19" spans="1:22" x14ac:dyDescent="0.2">
      <c r="A119" t="str">
        <f>IF(ISBLANK('Run 2'!$C$4),"",'Run 2'!$C$4)</f>
        <v>AS</v>
      </c>
      <c r="B119" s="66">
        <f>IF(ISBLANK('Run 2'!$C$3),"",'Run 2'!$C$3)</f>
        <v>45271</v>
      </c>
      <c r="C119">
        <f>IF(ISBLANK('Run 2'!$C$5),"",'Run 2'!$C$5)</f>
        <v>2</v>
      </c>
      <c r="D119" t="str">
        <f>IF(ISBLANK('Run 2'!E17),"",'Run 2'!E17)</f>
        <v>PTB2 +RT DD3</v>
      </c>
      <c r="E119" s="67">
        <f>IF(ISBLANK('Run 2'!E81),"",'Run 2'!$E$75)</f>
        <v>1.3E-7</v>
      </c>
      <c r="F119">
        <f>IF(ISBLANK('Run 2'!E81),"",'Run 2'!E81)</f>
        <v>25511</v>
      </c>
      <c r="G119" t="str">
        <f>IF(ISNUMBER(SEARCH("PT",'Run 2'!E17)),"Y", IF(ISNUMBER(SEARCH("H2O",'Run 2'!E17)),"N",""))</f>
        <v>Y</v>
      </c>
      <c r="H119">
        <f>IF(ISNUMBER(SEARCH("PTA",D23)),'Run 2'!$F$4,IF(ISNUMBER(SEARCH("PTB",D23)),'Run 2'!$G$4,IF(ISNUMBER(SEARCH("PTC",D23)),'Run 2'!$H$4,IF(ISNUMBER(SEARCH("PTD",D23)),'Run 2'!$I$4,""))))</f>
        <v>0</v>
      </c>
      <c r="I119">
        <f>IF(ISNUMBER(SEARCH("PTA",D23)),'Run 2'!$F$5,IF(ISNUMBER(SEARCH("PTB",D23)),'Run 2'!$G$5,IF(ISNUMBER(SEARCH("PTC",D23)),'Run 2'!$H$5,IF(ISNUMBER(SEARCH("PTD",D23)),'Run 2'!$I$5,""))))</f>
        <v>0</v>
      </c>
      <c r="J119">
        <f>IF(ISBLANK('Run 2'!$E81),"",'Run 2'!$E$85)</f>
        <v>30455</v>
      </c>
      <c r="K119" s="81">
        <f>IF(ISBLANK('Run 2'!$E81),"",'Run 2'!$E$86)</f>
        <v>819.5</v>
      </c>
      <c r="L119" s="81">
        <f>IF(ISBLANK('Run 2'!$E81),"",'Run 2'!$E$87)</f>
        <v>2.6909000000000001</v>
      </c>
      <c r="M119" s="81">
        <f>IF(ISBLANK('Run 2'!$E81),"",'Run 2'!$E$89)</f>
        <v>25674</v>
      </c>
      <c r="N119" s="81">
        <f>IF(ISBLANK('Run 2'!$E81),"",'Run 2'!$E$90)</f>
        <v>399.18</v>
      </c>
      <c r="O119" s="81">
        <f>IF(ISBLANK('Run 2'!$E81),"",'Run 2'!$E$91)</f>
        <v>1.5548</v>
      </c>
      <c r="P119" s="81" t="str">
        <f>IF(ISBLANK('Run 2'!$A$85),"",'Run 2'!$A$85)</f>
        <v>PTB1</v>
      </c>
      <c r="Q119" s="81" t="str">
        <f>IF(ISBLANK('Run 2'!$A$89),"",'Run 2'!$A$89)</f>
        <v>PTB2</v>
      </c>
      <c r="R119" s="81" t="str">
        <f>IF(ISBLANK('Run 2'!$B$81),"",'Run 2'!$B$81)</f>
        <v>PTB2_2</v>
      </c>
      <c r="S119">
        <f>IF(ISBLANK('Run 2'!E81),"",'Run 2'!$C$73)</f>
        <v>142</v>
      </c>
      <c r="T119" t="str">
        <f>IF(ISBLANK(S23),"", 'Run 2'!$B$73)</f>
        <v>Manual Gain:</v>
      </c>
      <c r="V11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0" spans="1:22" x14ac:dyDescent="0.2">
      <c r="A120" t="str">
        <f>IF(ISBLANK('Run 2'!$C$4),"",'Run 2'!$C$4)</f>
        <v>AS</v>
      </c>
      <c r="B120" s="66">
        <f>IF(ISBLANK('Run 2'!$C$3),"",'Run 2'!$C$3)</f>
        <v>45271</v>
      </c>
      <c r="C120">
        <f>IF(ISBLANK('Run 2'!$C$5),"",'Run 2'!$C$5)</f>
        <v>2</v>
      </c>
      <c r="D120" t="str">
        <f>IF(ISBLANK('Run 2'!E18),"",'Run 2'!E18)</f>
        <v>PTB2 +RT DD3</v>
      </c>
      <c r="E120" s="67">
        <f>IF(ISBLANK('Run 2'!E82),"",'Run 2'!$E$75)</f>
        <v>1.3E-7</v>
      </c>
      <c r="F120">
        <f>IF(ISBLANK('Run 2'!E82),"",'Run 2'!E82)</f>
        <v>25794</v>
      </c>
      <c r="G120" t="str">
        <f>IF(ISNUMBER(SEARCH("PT",'Run 2'!E18)),"Y", IF(ISNUMBER(SEARCH("H2O",'Run 2'!E18)),"N",""))</f>
        <v>Y</v>
      </c>
      <c r="H120">
        <f>IF(ISNUMBER(SEARCH("PTA",D24)),'Run 2'!$F$4,IF(ISNUMBER(SEARCH("PTB",D24)),'Run 2'!$G$4,IF(ISNUMBER(SEARCH("PTC",D24)),'Run 2'!$H$4,IF(ISNUMBER(SEARCH("PTD",D24)),'Run 2'!$I$4,""))))</f>
        <v>0</v>
      </c>
      <c r="I120">
        <f>IF(ISNUMBER(SEARCH("PTA",D24)),'Run 2'!$F$5,IF(ISNUMBER(SEARCH("PTB",D24)),'Run 2'!$G$5,IF(ISNUMBER(SEARCH("PTC",D24)),'Run 2'!$H$5,IF(ISNUMBER(SEARCH("PTD",D24)),'Run 2'!$I$5,""))))</f>
        <v>0</v>
      </c>
      <c r="J120">
        <f>IF(ISBLANK('Run 2'!$E82),"",'Run 2'!$E$85)</f>
        <v>30455</v>
      </c>
      <c r="K120" s="81">
        <f>IF(ISBLANK('Run 2'!$E82),"",'Run 2'!$E$86)</f>
        <v>819.5</v>
      </c>
      <c r="L120" s="81">
        <f>IF(ISBLANK('Run 2'!$E82),"",'Run 2'!$E$87)</f>
        <v>2.6909000000000001</v>
      </c>
      <c r="M120" s="81">
        <f>IF(ISBLANK('Run 2'!$E82),"",'Run 2'!$E$89)</f>
        <v>25674</v>
      </c>
      <c r="N120" s="81">
        <f>IF(ISBLANK('Run 2'!$E82),"",'Run 2'!$E$90)</f>
        <v>399.18</v>
      </c>
      <c r="O120" s="81">
        <f>IF(ISBLANK('Run 2'!$E82),"",'Run 2'!$E$91)</f>
        <v>1.5548</v>
      </c>
      <c r="P120" s="81" t="str">
        <f>IF(ISBLANK('Run 2'!$A$85),"",'Run 2'!$A$85)</f>
        <v>PTB1</v>
      </c>
      <c r="Q120" s="81" t="str">
        <f>IF(ISBLANK('Run 2'!$A$89),"",'Run 2'!$A$89)</f>
        <v>PTB2</v>
      </c>
      <c r="R120" s="81" t="str">
        <f>IF(ISBLANK('Run 2'!$B$82),"",'Run 2'!$B$82)</f>
        <v>PTB2_3</v>
      </c>
      <c r="S120">
        <f>IF(ISBLANK('Run 2'!E82),"",'Run 2'!$C$73)</f>
        <v>142</v>
      </c>
      <c r="T120" t="str">
        <f>IF(ISBLANK(S24),"", 'Run 2'!$B$73)</f>
        <v>Manual Gain:</v>
      </c>
      <c r="V12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1" spans="1:22" x14ac:dyDescent="0.2">
      <c r="A121" t="str">
        <f>IF(ISBLANK('Run 2'!$C$4),"",'Run 2'!$C$4)</f>
        <v>AS</v>
      </c>
      <c r="B121" s="66">
        <f>IF(ISBLANK('Run 2'!$C$3),"",'Run 2'!$C$3)</f>
        <v>45271</v>
      </c>
      <c r="C121">
        <f>IF(ISBLANK('Run 2'!$C$5),"",'Run 2'!$C$5)</f>
        <v>2</v>
      </c>
      <c r="D121" t="str">
        <f>IF(ISBLANK('Run 2'!E19),"",'Run 2'!E19)</f>
        <v>PTB2 +RT DD3</v>
      </c>
      <c r="E121" s="67">
        <f>IF(ISBLANK('Run 2'!E83),"",'Run 2'!$E$75)</f>
        <v>1.3E-7</v>
      </c>
      <c r="F121">
        <f>IF(ISBLANK('Run 2'!E83),"",'Run 2'!E83)</f>
        <v>26162</v>
      </c>
      <c r="G121" t="str">
        <f>IF(ISNUMBER(SEARCH("PT",'Run 2'!E19)),"Y", IF(ISNUMBER(SEARCH("H2O",'Run 2'!E19)),"N",""))</f>
        <v>Y</v>
      </c>
      <c r="H121">
        <f>IF(ISNUMBER(SEARCH("PTA",D25)),'Run 2'!$F$4,IF(ISNUMBER(SEARCH("PTB",D25)),'Run 2'!$G$4,IF(ISNUMBER(SEARCH("PTC",D25)),'Run 2'!$H$4,IF(ISNUMBER(SEARCH("PTD",D25)),'Run 2'!$I$4,""))))</f>
        <v>0</v>
      </c>
      <c r="I121">
        <f>IF(ISNUMBER(SEARCH("PTA",D25)),'Run 2'!$F$5,IF(ISNUMBER(SEARCH("PTB",D25)),'Run 2'!$G$5,IF(ISNUMBER(SEARCH("PTC",D25)),'Run 2'!$H$5,IF(ISNUMBER(SEARCH("PTD",D25)),'Run 2'!$I$5,""))))</f>
        <v>0</v>
      </c>
      <c r="J121">
        <f>IF(ISBLANK('Run 2'!$E83),"",'Run 2'!$E$85)</f>
        <v>30455</v>
      </c>
      <c r="K121" s="81">
        <f>IF(ISBLANK('Run 2'!$E83),"",'Run 2'!$E$86)</f>
        <v>819.5</v>
      </c>
      <c r="L121" s="81">
        <f>IF(ISBLANK('Run 2'!$E83),"",'Run 2'!$E$87)</f>
        <v>2.6909000000000001</v>
      </c>
      <c r="M121" s="81">
        <f>IF(ISBLANK('Run 2'!$E83),"",'Run 2'!$E$89)</f>
        <v>25674</v>
      </c>
      <c r="N121" s="81">
        <f>IF(ISBLANK('Run 2'!$E83),"",'Run 2'!$E$90)</f>
        <v>399.18</v>
      </c>
      <c r="O121" s="81">
        <f>IF(ISBLANK('Run 2'!$E83),"",'Run 2'!$E$91)</f>
        <v>1.5548</v>
      </c>
      <c r="P121" s="81" t="str">
        <f>IF(ISBLANK('Run 2'!$A$85),"",'Run 2'!$A$85)</f>
        <v>PTB1</v>
      </c>
      <c r="Q121" s="81" t="str">
        <f>IF(ISBLANK('Run 2'!$A$89),"",'Run 2'!$A$89)</f>
        <v>PTB2</v>
      </c>
      <c r="R121" s="81" t="str">
        <f>IF(ISBLANK('Run 2'!$B$83),"",'Run 2'!$B$83)</f>
        <v>PTB2_4</v>
      </c>
      <c r="S121">
        <f>IF(ISBLANK('Run 2'!E83),"",'Run 2'!$C$73)</f>
        <v>142</v>
      </c>
      <c r="T121" t="str">
        <f>IF(ISBLANK(S25),"", 'Run 2'!$B$73)</f>
        <v>Manual Gain:</v>
      </c>
      <c r="V12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2" spans="1:22" x14ac:dyDescent="0.2">
      <c r="A122" t="str">
        <f>IF(ISBLANK('Run 2'!$C$4),"",'Run 2'!$C$4)</f>
        <v>AS</v>
      </c>
      <c r="B122" s="66">
        <f>IF(ISBLANK('Run 2'!$C$3),"",'Run 2'!$C$3)</f>
        <v>45271</v>
      </c>
      <c r="C122">
        <f>IF(ISBLANK('Run 2'!$C$5),"",'Run 2'!$C$5)</f>
        <v>2</v>
      </c>
      <c r="D122" t="str">
        <f>IF(ISBLANK('Run 2'!F12),"",'Run 2'!F12)</f>
        <v>PTB1 +RT DD4</v>
      </c>
      <c r="E122" s="67">
        <f>IF(ISBLANK('Run 2'!F76),"",'Run 2'!$F$75)</f>
        <v>7.3000000000000005E-8</v>
      </c>
      <c r="F122">
        <f>IF(ISBLANK('Run 2'!F76),"",'Run 2'!F76)</f>
        <v>33033</v>
      </c>
      <c r="G122" t="str">
        <f>IF(ISNUMBER(SEARCH("PT",'Run 2'!F12)),"Y", IF(ISNUMBER(SEARCH("H2O",'Run 2'!F12)),"N",""))</f>
        <v>Y</v>
      </c>
      <c r="H122">
        <f>IF(ISNUMBER(SEARCH("PTA",D26)),'Run 2'!$F$4,IF(ISNUMBER(SEARCH("PTB",D26)),'Run 2'!$G$4,IF(ISNUMBER(SEARCH("PTC",D26)),'Run 2'!$H$4,IF(ISNUMBER(SEARCH("PTD",D26)),'Run 2'!$I$4,""))))</f>
        <v>0</v>
      </c>
      <c r="I122">
        <f>IF(ISNUMBER(SEARCH("PTA",D26)),'Run 2'!$F$5,IF(ISNUMBER(SEARCH("PTB",D26)),'Run 2'!$G$5,IF(ISNUMBER(SEARCH("PTC",D26)),'Run 2'!$H$5,IF(ISNUMBER(SEARCH("PTD",D26)),'Run 2'!$I$5,""))))</f>
        <v>0</v>
      </c>
      <c r="J122">
        <f>IF(ISBLANK('Run 2'!$F76),"",'Run 2'!$F$85)</f>
        <v>32418</v>
      </c>
      <c r="K122" s="81">
        <f>IF(ISBLANK('Run 2'!$F76),"",'Run 2'!$F$86)</f>
        <v>443.99</v>
      </c>
      <c r="L122" s="81">
        <f>IF(ISBLANK('Run 2'!$F76),"",'Run 2'!$F$87)</f>
        <v>1.3695999999999999</v>
      </c>
      <c r="M122" s="81">
        <f>IF(ISBLANK('Run 2'!$F76),"",'Run 2'!$F$89)</f>
        <v>26479</v>
      </c>
      <c r="N122" s="81">
        <f>IF(ISBLANK('Run 2'!$F76),"",'Run 2'!$C$90)</f>
        <v>244.14</v>
      </c>
      <c r="O122" s="81">
        <f>IF(ISBLANK('Run 2'!$F76),"",'Run 2'!$F$91)</f>
        <v>0.50087999999999999</v>
      </c>
      <c r="P122" s="81" t="str">
        <f>IF(ISBLANK('Run 2'!$A$85),"",'Run 2'!$A$85)</f>
        <v>PTB1</v>
      </c>
      <c r="Q122" s="81" t="str">
        <f>IF(ISBLANK('Run 2'!$A$89),"",'Run 2'!$A$89)</f>
        <v>PTB2</v>
      </c>
      <c r="R122" s="81" t="str">
        <f>IF(ISBLANK('Run 2'!$B$76),"",'Run 2'!$B$76)</f>
        <v>PTB1_1</v>
      </c>
      <c r="S122">
        <f>IF(ISBLANK('Run 2'!F76),"",'Run 2'!$C$73)</f>
        <v>142</v>
      </c>
      <c r="T122" t="str">
        <f>IF(ISBLANK(S26),"", 'Run 2'!$B$73)</f>
        <v>Manual Gain:</v>
      </c>
      <c r="V12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3" spans="1:22" x14ac:dyDescent="0.2">
      <c r="A123" t="str">
        <f>IF(ISBLANK('Run 2'!$C$4),"",'Run 2'!$C$4)</f>
        <v>AS</v>
      </c>
      <c r="B123" s="66">
        <f>IF(ISBLANK('Run 2'!$C$3),"",'Run 2'!$C$3)</f>
        <v>45271</v>
      </c>
      <c r="C123">
        <f>IF(ISBLANK('Run 2'!$C$5),"",'Run 2'!$C$5)</f>
        <v>2</v>
      </c>
      <c r="D123" t="str">
        <f>IF(ISBLANK('Run 2'!F13),"",'Run 2'!F13)</f>
        <v>PTB1 +RT DD4</v>
      </c>
      <c r="E123" s="67">
        <f>IF(ISBLANK('Run 2'!F77),"",'Run 2'!$F$75)</f>
        <v>7.3000000000000005E-8</v>
      </c>
      <c r="F123">
        <f>IF(ISBLANK('Run 2'!F77),"",'Run 2'!F77)</f>
        <v>32120</v>
      </c>
      <c r="G123" t="str">
        <f>IF(ISNUMBER(SEARCH("PT",'Run 2'!F13)),"Y", IF(ISNUMBER(SEARCH("H2O",'Run 2'!F13)),"N",""))</f>
        <v>Y</v>
      </c>
      <c r="H123">
        <f>IF(ISNUMBER(SEARCH("PTA",D27)),'Run 2'!$F$4,IF(ISNUMBER(SEARCH("PTB",D27)),'Run 2'!$G$4,IF(ISNUMBER(SEARCH("PTC",D27)),'Run 2'!$H$4,IF(ISNUMBER(SEARCH("PTD",D27)),'Run 2'!$I$4,""))))</f>
        <v>0</v>
      </c>
      <c r="I123">
        <f>IF(ISNUMBER(SEARCH("PTA",D27)),'Run 2'!$F$5,IF(ISNUMBER(SEARCH("PTB",D27)),'Run 2'!$G$5,IF(ISNUMBER(SEARCH("PTC",D27)),'Run 2'!$H$5,IF(ISNUMBER(SEARCH("PTD",D27)),'Run 2'!$I$5,""))))</f>
        <v>0</v>
      </c>
      <c r="J123">
        <f>IF(ISBLANK('Run 2'!$F77),"",'Run 2'!$F$85)</f>
        <v>32418</v>
      </c>
      <c r="K123" s="81">
        <f>IF(ISBLANK('Run 2'!$F77),"",'Run 2'!$F$86)</f>
        <v>443.99</v>
      </c>
      <c r="L123" s="81">
        <f>IF(ISBLANK('Run 2'!$F77),"",'Run 2'!$F$87)</f>
        <v>1.3695999999999999</v>
      </c>
      <c r="M123" s="81">
        <f>IF(ISBLANK('Run 2'!$F77),"",'Run 2'!$F$89)</f>
        <v>26479</v>
      </c>
      <c r="N123" s="81">
        <f>IF(ISBLANK('Run 2'!$F77),"",'Run 2'!$C$90)</f>
        <v>244.14</v>
      </c>
      <c r="O123" s="81">
        <f>IF(ISBLANK('Run 2'!$F77),"",'Run 2'!$F$91)</f>
        <v>0.50087999999999999</v>
      </c>
      <c r="P123" s="81" t="str">
        <f>IF(ISBLANK('Run 2'!$A$85),"",'Run 2'!$A$85)</f>
        <v>PTB1</v>
      </c>
      <c r="Q123" s="81" t="str">
        <f>IF(ISBLANK('Run 2'!$A$89),"",'Run 2'!$A$89)</f>
        <v>PTB2</v>
      </c>
      <c r="R123" s="81" t="str">
        <f>IF(ISBLANK('Run 2'!$B$77),"",'Run 2'!$B$77)</f>
        <v>PTB1_2</v>
      </c>
      <c r="S123">
        <f>IF(ISBLANK('Run 2'!F77),"",'Run 2'!$C$73)</f>
        <v>142</v>
      </c>
      <c r="T123" t="str">
        <f>IF(ISBLANK(S27),"", 'Run 2'!$B$73)</f>
        <v>Manual Gain:</v>
      </c>
      <c r="V12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4" spans="1:22" x14ac:dyDescent="0.2">
      <c r="A124" t="str">
        <f>IF(ISBLANK('Run 2'!$C$4),"",'Run 2'!$C$4)</f>
        <v>AS</v>
      </c>
      <c r="B124" s="66">
        <f>IF(ISBLANK('Run 2'!$C$3),"",'Run 2'!$C$3)</f>
        <v>45271</v>
      </c>
      <c r="C124">
        <f>IF(ISBLANK('Run 2'!$C$5),"",'Run 2'!$C$5)</f>
        <v>2</v>
      </c>
      <c r="D124" t="str">
        <f>IF(ISBLANK('Run 2'!F14),"",'Run 2'!F14)</f>
        <v>PTB1 +RT DD4</v>
      </c>
      <c r="E124" s="67">
        <f>IF(ISBLANK('Run 2'!F78),"",'Run 2'!$F$75)</f>
        <v>7.3000000000000005E-8</v>
      </c>
      <c r="F124">
        <f>IF(ISBLANK('Run 2'!F78),"",'Run 2'!F78)</f>
        <v>32067</v>
      </c>
      <c r="G124" t="str">
        <f>IF(ISNUMBER(SEARCH("PT",'Run 2'!F14)),"Y", IF(ISNUMBER(SEARCH("H2O",'Run 2'!F14)),"N",""))</f>
        <v>Y</v>
      </c>
      <c r="H124">
        <f>IF(ISNUMBER(SEARCH("PTA",D28)),'Run 2'!$F$4,IF(ISNUMBER(SEARCH("PTB",D28)),'Run 2'!$G$4,IF(ISNUMBER(SEARCH("PTC",D28)),'Run 2'!$H$4,IF(ISNUMBER(SEARCH("PTD",D28)),'Run 2'!$I$4,""))))</f>
        <v>0</v>
      </c>
      <c r="I124">
        <f>IF(ISNUMBER(SEARCH("PTA",D28)),'Run 2'!$F$5,IF(ISNUMBER(SEARCH("PTB",D28)),'Run 2'!$G$5,IF(ISNUMBER(SEARCH("PTC",D28)),'Run 2'!$H$5,IF(ISNUMBER(SEARCH("PTD",D28)),'Run 2'!$I$5,""))))</f>
        <v>0</v>
      </c>
      <c r="J124">
        <f>IF(ISBLANK('Run 2'!$F78),"",'Run 2'!$F$85)</f>
        <v>32418</v>
      </c>
      <c r="K124" s="81">
        <f>IF(ISBLANK('Run 2'!$F78),"",'Run 2'!$F$86)</f>
        <v>443.99</v>
      </c>
      <c r="L124" s="81">
        <f>IF(ISBLANK('Run 2'!$F78),"",'Run 2'!$F$87)</f>
        <v>1.3695999999999999</v>
      </c>
      <c r="M124" s="81">
        <f>IF(ISBLANK('Run 2'!$F78),"",'Run 2'!$F$89)</f>
        <v>26479</v>
      </c>
      <c r="N124" s="81">
        <f>IF(ISBLANK('Run 2'!$F78),"",'Run 2'!$C$90)</f>
        <v>244.14</v>
      </c>
      <c r="O124" s="81">
        <f>IF(ISBLANK('Run 2'!$F78),"",'Run 2'!$F$91)</f>
        <v>0.50087999999999999</v>
      </c>
      <c r="P124" s="81" t="str">
        <f>IF(ISBLANK('Run 2'!$A$85),"",'Run 2'!$A$85)</f>
        <v>PTB1</v>
      </c>
      <c r="Q124" s="81" t="str">
        <f>IF(ISBLANK('Run 2'!$A$89),"",'Run 2'!$A$89)</f>
        <v>PTB2</v>
      </c>
      <c r="R124" s="81" t="str">
        <f>IF(ISBLANK('Run 2'!$B$78),"",'Run 2'!$B$78)</f>
        <v>PTB1_3</v>
      </c>
      <c r="S124">
        <f>IF(ISBLANK('Run 2'!F78),"",'Run 2'!$C$73)</f>
        <v>142</v>
      </c>
      <c r="T124" t="str">
        <f>IF(ISBLANK(S28),"", 'Run 2'!$B$73)</f>
        <v>Manual Gain:</v>
      </c>
      <c r="V12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5" spans="1:22" x14ac:dyDescent="0.2">
      <c r="A125" t="str">
        <f>IF(ISBLANK('Run 2'!$C$4),"",'Run 2'!$C$4)</f>
        <v>AS</v>
      </c>
      <c r="B125" s="66">
        <f>IF(ISBLANK('Run 2'!$C$3),"",'Run 2'!$C$3)</f>
        <v>45271</v>
      </c>
      <c r="C125">
        <f>IF(ISBLANK('Run 2'!$C$5),"",'Run 2'!$C$5)</f>
        <v>2</v>
      </c>
      <c r="D125" t="str">
        <f>IF(ISBLANK('Run 2'!F15),"",'Run 2'!F15)</f>
        <v>PTB1 +RT DD4</v>
      </c>
      <c r="E125" s="67">
        <f>IF(ISBLANK('Run 2'!F79),"",'Run 2'!$F$75)</f>
        <v>7.3000000000000005E-8</v>
      </c>
      <c r="F125">
        <f>IF(ISBLANK('Run 2'!F79),"",'Run 2'!F79)</f>
        <v>32452</v>
      </c>
      <c r="G125" t="str">
        <f>IF(ISNUMBER(SEARCH("PT",'Run 2'!F15)),"Y", IF(ISNUMBER(SEARCH("H2O",'Run 2'!F15)),"N",""))</f>
        <v>Y</v>
      </c>
      <c r="H125">
        <f>IF(ISNUMBER(SEARCH("PTA",D29)),'Run 2'!$F$4,IF(ISNUMBER(SEARCH("PTB",D29)),'Run 2'!$G$4,IF(ISNUMBER(SEARCH("PTC",D29)),'Run 2'!$H$4,IF(ISNUMBER(SEARCH("PTD",D29)),'Run 2'!$I$4,""))))</f>
        <v>0</v>
      </c>
      <c r="I125">
        <f>IF(ISNUMBER(SEARCH("PTA",D29)),'Run 2'!$F$5,IF(ISNUMBER(SEARCH("PTB",D29)),'Run 2'!$G$5,IF(ISNUMBER(SEARCH("PTC",D29)),'Run 2'!$H$5,IF(ISNUMBER(SEARCH("PTD",D29)),'Run 2'!$I$5,""))))</f>
        <v>0</v>
      </c>
      <c r="J125">
        <f>IF(ISBLANK('Run 2'!$F79),"",'Run 2'!$F$85)</f>
        <v>32418</v>
      </c>
      <c r="K125" s="81">
        <f>IF(ISBLANK('Run 2'!$F79),"",'Run 2'!$F$86)</f>
        <v>443.99</v>
      </c>
      <c r="L125" s="81">
        <f>IF(ISBLANK('Run 2'!$F79),"",'Run 2'!$F$87)</f>
        <v>1.3695999999999999</v>
      </c>
      <c r="M125" s="81">
        <f>IF(ISBLANK('Run 2'!$F79),"",'Run 2'!$F$89)</f>
        <v>26479</v>
      </c>
      <c r="N125" s="81">
        <f>IF(ISBLANK('Run 2'!$F79),"",'Run 2'!$C$90)</f>
        <v>244.14</v>
      </c>
      <c r="O125" s="81">
        <f>IF(ISBLANK('Run 2'!$F79),"",'Run 2'!$F$91)</f>
        <v>0.50087999999999999</v>
      </c>
      <c r="P125" s="81" t="str">
        <f>IF(ISBLANK('Run 2'!$A$85),"",'Run 2'!$A$85)</f>
        <v>PTB1</v>
      </c>
      <c r="Q125" s="81" t="str">
        <f>IF(ISBLANK('Run 2'!$A$89),"",'Run 2'!$A$89)</f>
        <v>PTB2</v>
      </c>
      <c r="R125" s="81" t="str">
        <f>IF(ISBLANK('Run 2'!$B$79),"",'Run 2'!$B$79)</f>
        <v>PTB1_4</v>
      </c>
      <c r="S125">
        <f>IF(ISBLANK('Run 2'!F79),"",'Run 2'!$C$73)</f>
        <v>142</v>
      </c>
      <c r="T125" t="str">
        <f>IF(ISBLANK(S29),"", 'Run 2'!$B$73)</f>
        <v>Manual Gain:</v>
      </c>
      <c r="V12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6" spans="1:22" x14ac:dyDescent="0.2">
      <c r="A126" t="str">
        <f>IF(ISBLANK('Run 2'!$C$4),"",'Run 2'!$C$4)</f>
        <v>AS</v>
      </c>
      <c r="B126" s="66">
        <f>IF(ISBLANK('Run 2'!$C$3),"",'Run 2'!$C$3)</f>
        <v>45271</v>
      </c>
      <c r="C126">
        <f>IF(ISBLANK('Run 2'!$C$5),"",'Run 2'!$C$5)</f>
        <v>2</v>
      </c>
      <c r="D126" t="str">
        <f>IF(ISBLANK('Run 2'!F16),"",'Run 2'!F16)</f>
        <v>PTB2 +RT DD4</v>
      </c>
      <c r="E126" s="67">
        <f>IF(ISBLANK('Run 2'!F80),"",'Run 2'!$F$75)</f>
        <v>7.3000000000000005E-8</v>
      </c>
      <c r="F126">
        <f>IF(ISBLANK('Run 2'!F80),"",'Run 2'!F80)</f>
        <v>26512</v>
      </c>
      <c r="G126" t="str">
        <f>IF(ISNUMBER(SEARCH("PT",'Run 2'!F16)),"Y", IF(ISNUMBER(SEARCH("H2O",'Run 2'!F16)),"N",""))</f>
        <v>Y</v>
      </c>
      <c r="H126">
        <f>IF(ISNUMBER(SEARCH("PTA",D30)),'Run 2'!$F$4,IF(ISNUMBER(SEARCH("PTB",D30)),'Run 2'!$G$4,IF(ISNUMBER(SEARCH("PTC",D30)),'Run 2'!$H$4,IF(ISNUMBER(SEARCH("PTD",D30)),'Run 2'!$I$4,""))))</f>
        <v>0</v>
      </c>
      <c r="I126">
        <f>IF(ISNUMBER(SEARCH("PTA",D30)),'Run 2'!$F$5,IF(ISNUMBER(SEARCH("PTB",D30)),'Run 2'!$G$5,IF(ISNUMBER(SEARCH("PTC",D30)),'Run 2'!$H$5,IF(ISNUMBER(SEARCH("PTD",D30)),'Run 2'!$I$5,""))))</f>
        <v>0</v>
      </c>
      <c r="J126">
        <f>IF(ISBLANK('Run 2'!$F80),"",'Run 2'!$F$85)</f>
        <v>32418</v>
      </c>
      <c r="K126" s="81">
        <f>IF(ISBLANK('Run 2'!$F80),"",'Run 2'!$F$86)</f>
        <v>443.99</v>
      </c>
      <c r="L126" s="81">
        <f>IF(ISBLANK('Run 2'!$F80),"",'Run 2'!$F$87)</f>
        <v>1.3695999999999999</v>
      </c>
      <c r="M126" s="81">
        <f>IF(ISBLANK('Run 2'!$F80),"",'Run 2'!$F$89)</f>
        <v>26479</v>
      </c>
      <c r="N126" s="81">
        <f>IF(ISBLANK('Run 2'!$F80),"",'Run 2'!$C$90)</f>
        <v>244.14</v>
      </c>
      <c r="O126" s="81">
        <f>IF(ISBLANK('Run 2'!$F80),"",'Run 2'!$F$91)</f>
        <v>0.50087999999999999</v>
      </c>
      <c r="P126" s="81" t="str">
        <f>IF(ISBLANK('Run 2'!$A$85),"",'Run 2'!$A$85)</f>
        <v>PTB1</v>
      </c>
      <c r="Q126" s="81" t="str">
        <f>IF(ISBLANK('Run 2'!$A$89),"",'Run 2'!$A$89)</f>
        <v>PTB2</v>
      </c>
      <c r="R126" s="81" t="str">
        <f>IF(ISBLANK('Run 2'!$B$80),"",'Run 2'!$B$80)</f>
        <v>PTB2_1</v>
      </c>
      <c r="S126">
        <f>IF(ISBLANK('Run 2'!F80),"",'Run 2'!$C$73)</f>
        <v>142</v>
      </c>
      <c r="T126" t="str">
        <f>IF(ISBLANK(S30),"", 'Run 2'!$B$73)</f>
        <v>Manual Gain:</v>
      </c>
      <c r="V12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7" spans="1:22" x14ac:dyDescent="0.2">
      <c r="A127" t="str">
        <f>IF(ISBLANK('Run 2'!$C$4),"",'Run 2'!$C$4)</f>
        <v>AS</v>
      </c>
      <c r="B127" s="66">
        <f>IF(ISBLANK('Run 2'!$C$3),"",'Run 2'!$C$3)</f>
        <v>45271</v>
      </c>
      <c r="C127">
        <f>IF(ISBLANK('Run 2'!$C$5),"",'Run 2'!$C$5)</f>
        <v>2</v>
      </c>
      <c r="D127" t="str">
        <f>IF(ISBLANK('Run 2'!F17),"",'Run 2'!F17)</f>
        <v>PTB2 +RT DD4</v>
      </c>
      <c r="E127" s="67">
        <f>IF(ISBLANK('Run 2'!F81),"",'Run 2'!$F$75)</f>
        <v>7.3000000000000005E-8</v>
      </c>
      <c r="F127">
        <f>IF(ISBLANK('Run 2'!F81),"",'Run 2'!F81)</f>
        <v>26411</v>
      </c>
      <c r="G127" t="str">
        <f>IF(ISNUMBER(SEARCH("PT",'Run 2'!F17)),"Y", IF(ISNUMBER(SEARCH("H2O",'Run 2'!F17)),"N",""))</f>
        <v>Y</v>
      </c>
      <c r="H127">
        <f>IF(ISNUMBER(SEARCH("PTA",D31)),'Run 2'!$F$4,IF(ISNUMBER(SEARCH("PTB",D31)),'Run 2'!$G$4,IF(ISNUMBER(SEARCH("PTC",D31)),'Run 2'!$H$4,IF(ISNUMBER(SEARCH("PTD",D31)),'Run 2'!$I$4,""))))</f>
        <v>0</v>
      </c>
      <c r="I127">
        <f>IF(ISNUMBER(SEARCH("PTA",D31)),'Run 2'!$F$5,IF(ISNUMBER(SEARCH("PTB",D31)),'Run 2'!$G$5,IF(ISNUMBER(SEARCH("PTC",D31)),'Run 2'!$H$5,IF(ISNUMBER(SEARCH("PTD",D31)),'Run 2'!$I$5,""))))</f>
        <v>0</v>
      </c>
      <c r="J127">
        <f>IF(ISBLANK('Run 2'!$F81),"",'Run 2'!$F$85)</f>
        <v>32418</v>
      </c>
      <c r="K127" s="81">
        <f>IF(ISBLANK('Run 2'!$F81),"",'Run 2'!$F$86)</f>
        <v>443.99</v>
      </c>
      <c r="L127" s="81">
        <f>IF(ISBLANK('Run 2'!$F81),"",'Run 2'!$F$87)</f>
        <v>1.3695999999999999</v>
      </c>
      <c r="M127" s="81">
        <f>IF(ISBLANK('Run 2'!$F81),"",'Run 2'!$F$89)</f>
        <v>26479</v>
      </c>
      <c r="N127" s="81">
        <f>IF(ISBLANK('Run 2'!$F81),"",'Run 2'!$C$90)</f>
        <v>244.14</v>
      </c>
      <c r="O127" s="81">
        <f>IF(ISBLANK('Run 2'!$F81),"",'Run 2'!$F$91)</f>
        <v>0.50087999999999999</v>
      </c>
      <c r="P127" s="81" t="str">
        <f>IF(ISBLANK('Run 2'!$A$85),"",'Run 2'!$A$85)</f>
        <v>PTB1</v>
      </c>
      <c r="Q127" s="81" t="str">
        <f>IF(ISBLANK('Run 2'!$A$89),"",'Run 2'!$A$89)</f>
        <v>PTB2</v>
      </c>
      <c r="R127" s="81" t="str">
        <f>IF(ISBLANK('Run 2'!$B$81),"",'Run 2'!$B$81)</f>
        <v>PTB2_2</v>
      </c>
      <c r="S127">
        <f>IF(ISBLANK('Run 2'!F81),"",'Run 2'!$C$73)</f>
        <v>142</v>
      </c>
      <c r="T127" t="str">
        <f>IF(ISBLANK(S31),"", 'Run 2'!$B$73)</f>
        <v>Manual Gain:</v>
      </c>
      <c r="V12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8" spans="1:22" x14ac:dyDescent="0.2">
      <c r="A128" t="str">
        <f>IF(ISBLANK('Run 2'!$C$4),"",'Run 2'!$C$4)</f>
        <v>AS</v>
      </c>
      <c r="B128" s="66">
        <f>IF(ISBLANK('Run 2'!$C$3),"",'Run 2'!$C$3)</f>
        <v>45271</v>
      </c>
      <c r="C128">
        <f>IF(ISBLANK('Run 2'!$C$5),"",'Run 2'!$C$5)</f>
        <v>2</v>
      </c>
      <c r="D128" t="str">
        <f>IF(ISBLANK('Run 2'!F18),"",'Run 2'!F18)</f>
        <v>PTB2 +RT DD4</v>
      </c>
      <c r="E128" s="67">
        <f>IF(ISBLANK('Run 2'!F82),"",'Run 2'!$F$75)</f>
        <v>7.3000000000000005E-8</v>
      </c>
      <c r="F128">
        <f>IF(ISBLANK('Run 2'!F82),"",'Run 2'!F82)</f>
        <v>26343</v>
      </c>
      <c r="G128" t="str">
        <f>IF(ISNUMBER(SEARCH("PT",'Run 2'!F18)),"Y", IF(ISNUMBER(SEARCH("H2O",'Run 2'!F18)),"N",""))</f>
        <v>Y</v>
      </c>
      <c r="H128">
        <f>IF(ISNUMBER(SEARCH("PTA",D32)),'Run 2'!$F$4,IF(ISNUMBER(SEARCH("PTB",D32)),'Run 2'!$G$4,IF(ISNUMBER(SEARCH("PTC",D32)),'Run 2'!$H$4,IF(ISNUMBER(SEARCH("PTD",D32)),'Run 2'!$I$4,""))))</f>
        <v>0</v>
      </c>
      <c r="I128">
        <f>IF(ISNUMBER(SEARCH("PTA",D32)),'Run 2'!$F$5,IF(ISNUMBER(SEARCH("PTB",D32)),'Run 2'!$G$5,IF(ISNUMBER(SEARCH("PTC",D32)),'Run 2'!$H$5,IF(ISNUMBER(SEARCH("PTD",D32)),'Run 2'!$I$5,""))))</f>
        <v>0</v>
      </c>
      <c r="J128">
        <f>IF(ISBLANK('Run 2'!$F82),"",'Run 2'!$F$85)</f>
        <v>32418</v>
      </c>
      <c r="K128" s="81">
        <f>IF(ISBLANK('Run 2'!$F82),"",'Run 2'!$F$86)</f>
        <v>443.99</v>
      </c>
      <c r="L128" s="81">
        <f>IF(ISBLANK('Run 2'!$F82),"",'Run 2'!$F$87)</f>
        <v>1.3695999999999999</v>
      </c>
      <c r="M128" s="81">
        <f>IF(ISBLANK('Run 2'!$F82),"",'Run 2'!$F$89)</f>
        <v>26479</v>
      </c>
      <c r="N128" s="81">
        <f>IF(ISBLANK('Run 2'!$F82),"",'Run 2'!$C$90)</f>
        <v>244.14</v>
      </c>
      <c r="O128" s="81">
        <f>IF(ISBLANK('Run 2'!$F82),"",'Run 2'!$F$91)</f>
        <v>0.50087999999999999</v>
      </c>
      <c r="P128" s="81" t="str">
        <f>IF(ISBLANK('Run 2'!$A$85),"",'Run 2'!$A$85)</f>
        <v>PTB1</v>
      </c>
      <c r="Q128" s="81" t="str">
        <f>IF(ISBLANK('Run 2'!$A$89),"",'Run 2'!$A$89)</f>
        <v>PTB2</v>
      </c>
      <c r="R128" s="81" t="str">
        <f>IF(ISBLANK('Run 2'!$B$82),"",'Run 2'!$B$82)</f>
        <v>PTB2_3</v>
      </c>
      <c r="S128">
        <f>IF(ISBLANK('Run 2'!F82),"",'Run 2'!$C$73)</f>
        <v>142</v>
      </c>
      <c r="T128" t="str">
        <f>IF(ISBLANK(S32),"", 'Run 2'!$B$73)</f>
        <v>Manual Gain:</v>
      </c>
      <c r="V12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29" spans="1:22" x14ac:dyDescent="0.2">
      <c r="A129" t="str">
        <f>IF(ISBLANK('Run 2'!$C$4),"",'Run 2'!$C$4)</f>
        <v>AS</v>
      </c>
      <c r="B129" s="66">
        <f>IF(ISBLANK('Run 2'!$C$3),"",'Run 2'!$C$3)</f>
        <v>45271</v>
      </c>
      <c r="C129">
        <f>IF(ISBLANK('Run 2'!$C$5),"",'Run 2'!$C$5)</f>
        <v>2</v>
      </c>
      <c r="D129" t="str">
        <f>IF(ISBLANK('Run 2'!F19),"",'Run 2'!F19)</f>
        <v>PTB2 +RT DD4</v>
      </c>
      <c r="E129" s="67">
        <f>IF(ISBLANK('Run 2'!F83),"",'Run 2'!$F$75)</f>
        <v>7.3000000000000005E-8</v>
      </c>
      <c r="F129">
        <f>IF(ISBLANK('Run 2'!F83),"",'Run 2'!F83)</f>
        <v>26648</v>
      </c>
      <c r="G129" t="str">
        <f>IF(ISNUMBER(SEARCH("PT",'Run 2'!F19)),"Y", IF(ISNUMBER(SEARCH("H2O",'Run 2'!F19)),"N",""))</f>
        <v>Y</v>
      </c>
      <c r="H129">
        <f>IF(ISNUMBER(SEARCH("PTA",D33)),'Run 2'!$F$4,IF(ISNUMBER(SEARCH("PTB",D33)),'Run 2'!$G$4,IF(ISNUMBER(SEARCH("PTC",D33)),'Run 2'!$H$4,IF(ISNUMBER(SEARCH("PTD",D33)),'Run 2'!$I$4,""))))</f>
        <v>0</v>
      </c>
      <c r="I129">
        <f>IF(ISNUMBER(SEARCH("PTA",D33)),'Run 2'!$F$5,IF(ISNUMBER(SEARCH("PTB",D33)),'Run 2'!$G$5,IF(ISNUMBER(SEARCH("PTC",D33)),'Run 2'!$H$5,IF(ISNUMBER(SEARCH("PTD",D33)),'Run 2'!$I$5,""))))</f>
        <v>0</v>
      </c>
      <c r="J129">
        <f>IF(ISBLANK('Run 2'!$F83),"",'Run 2'!$F$85)</f>
        <v>32418</v>
      </c>
      <c r="K129" s="81">
        <f>IF(ISBLANK('Run 2'!$F83),"",'Run 2'!$F$86)</f>
        <v>443.99</v>
      </c>
      <c r="L129" s="81">
        <f>IF(ISBLANK('Run 2'!$F83),"",'Run 2'!$F$87)</f>
        <v>1.3695999999999999</v>
      </c>
      <c r="M129" s="81">
        <f>IF(ISBLANK('Run 2'!$F83),"",'Run 2'!$F$89)</f>
        <v>26479</v>
      </c>
      <c r="N129" s="81">
        <f>IF(ISBLANK('Run 2'!$F83),"",'Run 2'!$C$90)</f>
        <v>244.14</v>
      </c>
      <c r="O129" s="81">
        <f>IF(ISBLANK('Run 2'!$F83),"",'Run 2'!$F$91)</f>
        <v>0.50087999999999999</v>
      </c>
      <c r="P129" s="81" t="str">
        <f>IF(ISBLANK('Run 2'!$A$85),"",'Run 2'!$A$85)</f>
        <v>PTB1</v>
      </c>
      <c r="Q129" s="81" t="str">
        <f>IF(ISBLANK('Run 2'!$A$89),"",'Run 2'!$A$89)</f>
        <v>PTB2</v>
      </c>
      <c r="R129" s="81" t="str">
        <f>IF(ISBLANK('Run 2'!$B$83),"",'Run 2'!$B$83)</f>
        <v>PTB2_4</v>
      </c>
      <c r="S129">
        <f>IF(ISBLANK('Run 2'!F83),"",'Run 2'!$C$73)</f>
        <v>142</v>
      </c>
      <c r="T129" t="str">
        <f>IF(ISBLANK(S33),"", 'Run 2'!$B$73)</f>
        <v>Manual Gain:</v>
      </c>
      <c r="V12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0" spans="1:22" x14ac:dyDescent="0.2">
      <c r="A130" t="str">
        <f>IF(ISBLANK('Run 2'!$C$4),"",'Run 2'!$C$4)</f>
        <v>AS</v>
      </c>
      <c r="B130" s="66">
        <f>IF(ISBLANK('Run 2'!$C$3),"",'Run 2'!$C$3)</f>
        <v>45271</v>
      </c>
      <c r="C130">
        <f>IF(ISBLANK('Run 2'!$C$5),"",'Run 2'!$C$5)</f>
        <v>2</v>
      </c>
      <c r="D130" t="str">
        <f>IF(ISBLANK('Run 2'!G12),"",'Run 2'!G12)</f>
        <v>PTB1 +RT DD5</v>
      </c>
      <c r="E130" s="67">
        <f>IF(ISBLANK('Run 2'!G76),"",'Run 2'!$G$75)</f>
        <v>3.6500000000000003E-8</v>
      </c>
      <c r="F130">
        <f>IF(ISBLANK('Run 2'!G76),"",'Run 2'!G76)</f>
        <v>44392</v>
      </c>
      <c r="G130" t="str">
        <f>IF(ISNUMBER(SEARCH("PT",'Run 2'!G12)),"Y", IF(ISNUMBER(SEARCH("H2O",'Run 2'!G12)),"N",""))</f>
        <v>Y</v>
      </c>
      <c r="H130">
        <f>IF(ISNUMBER(SEARCH("PTA",D34)),'Run 2'!$F$4,IF(ISNUMBER(SEARCH("PTB",D34)),'Run 2'!$G$4,IF(ISNUMBER(SEARCH("PTC",D34)),'Run 2'!$H$4,IF(ISNUMBER(SEARCH("PTD",D34)),'Run 2'!$I$4,""))))</f>
        <v>0</v>
      </c>
      <c r="I130">
        <f>IF(ISNUMBER(SEARCH("PTA",D34)),'Run 2'!$F$5,IF(ISNUMBER(SEARCH("PTB",D34)),'Run 2'!$G$5,IF(ISNUMBER(SEARCH("PTC",D34)),'Run 2'!$H$5,IF(ISNUMBER(SEARCH("PTD",D34)),'Run 2'!$I$5,""))))</f>
        <v>0</v>
      </c>
      <c r="J130">
        <f>IF(ISBLANK('Run 2'!$G76),"",'Run 2'!$G$85)</f>
        <v>43585</v>
      </c>
      <c r="K130" s="81">
        <f>IF(ISBLANK('Run 2'!$G76),"",'Run 2'!$G$86)</f>
        <v>572.95000000000005</v>
      </c>
      <c r="L130" s="81">
        <f>IF(ISBLANK('Run 2'!$G76),"",'Run 2'!$G$87)</f>
        <v>1.3146</v>
      </c>
      <c r="M130" s="81">
        <f>IF(ISBLANK('Run 2'!$G76),"",'Run 2'!$G$89)</f>
        <v>29940</v>
      </c>
      <c r="N130" s="81">
        <f>IF(ISBLANK('Run 2'!$G76),"",'Run 2'!$G$90)</f>
        <v>434.85</v>
      </c>
      <c r="O130" s="81">
        <f>IF(ISBLANK('Run 2'!$G76),"",'Run 2'!$G$91)</f>
        <v>1.4523999999999999</v>
      </c>
      <c r="P130" s="81" t="str">
        <f>IF(ISBLANK('Run 2'!$A$85),"",'Run 2'!$A$85)</f>
        <v>PTB1</v>
      </c>
      <c r="Q130" s="81" t="str">
        <f>IF(ISBLANK('Run 2'!$A$89),"",'Run 2'!$A$89)</f>
        <v>PTB2</v>
      </c>
      <c r="R130" s="81" t="str">
        <f>IF(ISBLANK('Run 2'!$B$76),"",'Run 2'!$B$76)</f>
        <v>PTB1_1</v>
      </c>
      <c r="S130">
        <f>IF(ISBLANK('Run 2'!G76),"",'Run 2'!$C$73)</f>
        <v>142</v>
      </c>
      <c r="T130" t="str">
        <f>IF(ISBLANK(S34),"", 'Run 2'!$B$73)</f>
        <v>Manual Gain:</v>
      </c>
      <c r="V13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1" spans="1:22" x14ac:dyDescent="0.2">
      <c r="A131" t="str">
        <f>IF(ISBLANK('Run 2'!$C$4),"",'Run 2'!$C$4)</f>
        <v>AS</v>
      </c>
      <c r="B131" s="66">
        <f>IF(ISBLANK('Run 2'!$C$3),"",'Run 2'!$C$3)</f>
        <v>45271</v>
      </c>
      <c r="C131">
        <f>IF(ISBLANK('Run 2'!$C$5),"",'Run 2'!$C$5)</f>
        <v>2</v>
      </c>
      <c r="D131" t="str">
        <f>IF(ISBLANK('Run 2'!G13),"",'Run 2'!G13)</f>
        <v>PTB1 +RT DD5</v>
      </c>
      <c r="E131" s="67">
        <f>IF(ISBLANK('Run 2'!G77),"",'Run 2'!$G$75)</f>
        <v>3.6500000000000003E-8</v>
      </c>
      <c r="F131">
        <f>IF(ISBLANK('Run 2'!G77),"",'Run 2'!G77)</f>
        <v>43592</v>
      </c>
      <c r="G131" t="str">
        <f>IF(ISNUMBER(SEARCH("PT",'Run 2'!G13)),"Y", IF(ISNUMBER(SEARCH("H2O",'Run 2'!G13)),"N",""))</f>
        <v>Y</v>
      </c>
      <c r="H131">
        <f>IF(ISNUMBER(SEARCH("PTA",D35)),'Run 2'!$F$4,IF(ISNUMBER(SEARCH("PTB",D35)),'Run 2'!$G$4,IF(ISNUMBER(SEARCH("PTC",D35)),'Run 2'!$H$4,IF(ISNUMBER(SEARCH("PTD",D35)),'Run 2'!$I$4,""))))</f>
        <v>0</v>
      </c>
      <c r="I131">
        <f>IF(ISNUMBER(SEARCH("PTA",D35)),'Run 2'!$F$5,IF(ISNUMBER(SEARCH("PTB",D35)),'Run 2'!$G$5,IF(ISNUMBER(SEARCH("PTC",D35)),'Run 2'!$H$5,IF(ISNUMBER(SEARCH("PTD",D35)),'Run 2'!$I$5,""))))</f>
        <v>0</v>
      </c>
      <c r="J131">
        <f>IF(ISBLANK('Run 2'!$G77),"",'Run 2'!$G$85)</f>
        <v>43585</v>
      </c>
      <c r="K131" s="81">
        <f>IF(ISBLANK('Run 2'!$G77),"",'Run 2'!$G$86)</f>
        <v>572.95000000000005</v>
      </c>
      <c r="L131" s="81">
        <f>IF(ISBLANK('Run 2'!$G77),"",'Run 2'!$G$87)</f>
        <v>1.3146</v>
      </c>
      <c r="M131" s="81">
        <f>IF(ISBLANK('Run 2'!$G77),"",'Run 2'!$G$89)</f>
        <v>29940</v>
      </c>
      <c r="N131" s="81">
        <f>IF(ISBLANK('Run 2'!$G77),"",'Run 2'!$G$90)</f>
        <v>434.85</v>
      </c>
      <c r="O131" s="81">
        <f>IF(ISBLANK('Run 2'!$G77),"",'Run 2'!$G$91)</f>
        <v>1.4523999999999999</v>
      </c>
      <c r="P131" s="81" t="str">
        <f>IF(ISBLANK('Run 2'!$A$85),"",'Run 2'!$A$85)</f>
        <v>PTB1</v>
      </c>
      <c r="Q131" s="81" t="str">
        <f>IF(ISBLANK('Run 2'!$A$89),"",'Run 2'!$A$89)</f>
        <v>PTB2</v>
      </c>
      <c r="R131" s="81" t="str">
        <f>IF(ISBLANK('Run 2'!$B$77),"",'Run 2'!$B$77)</f>
        <v>PTB1_2</v>
      </c>
      <c r="S131">
        <f>IF(ISBLANK('Run 2'!G77),"",'Run 2'!$C$73)</f>
        <v>142</v>
      </c>
      <c r="T131" t="str">
        <f>IF(ISBLANK(S35),"", 'Run 2'!$B$73)</f>
        <v>Manual Gain:</v>
      </c>
      <c r="V13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2" spans="1:22" x14ac:dyDescent="0.2">
      <c r="A132" t="str">
        <f>IF(ISBLANK('Run 2'!$C$4),"",'Run 2'!$C$4)</f>
        <v>AS</v>
      </c>
      <c r="B132" s="66">
        <f>IF(ISBLANK('Run 2'!$C$3),"",'Run 2'!$C$3)</f>
        <v>45271</v>
      </c>
      <c r="C132">
        <f>IF(ISBLANK('Run 2'!$C$5),"",'Run 2'!$C$5)</f>
        <v>2</v>
      </c>
      <c r="D132" t="str">
        <f>IF(ISBLANK('Run 2'!G14),"",'Run 2'!G14)</f>
        <v>PTB1 +RT DD5</v>
      </c>
      <c r="E132" s="67">
        <f>IF(ISBLANK('Run 2'!G78),"",'Run 2'!$G$75)</f>
        <v>3.6500000000000003E-8</v>
      </c>
      <c r="F132">
        <f>IF(ISBLANK('Run 2'!G78),"",'Run 2'!G78)</f>
        <v>43160</v>
      </c>
      <c r="G132" t="str">
        <f>IF(ISNUMBER(SEARCH("PT",'Run 2'!G14)),"Y", IF(ISNUMBER(SEARCH("H2O",'Run 2'!G14)),"N",""))</f>
        <v>Y</v>
      </c>
      <c r="H132">
        <f>IF(ISNUMBER(SEARCH("PTA",D36)),'Run 2'!$F$4,IF(ISNUMBER(SEARCH("PTB",D36)),'Run 2'!$G$4,IF(ISNUMBER(SEARCH("PTC",D36)),'Run 2'!$H$4,IF(ISNUMBER(SEARCH("PTD",D36)),'Run 2'!$I$4,""))))</f>
        <v>0</v>
      </c>
      <c r="I132">
        <f>IF(ISNUMBER(SEARCH("PTA",D36)),'Run 2'!$F$5,IF(ISNUMBER(SEARCH("PTB",D36)),'Run 2'!$G$5,IF(ISNUMBER(SEARCH("PTC",D36)),'Run 2'!$H$5,IF(ISNUMBER(SEARCH("PTD",D36)),'Run 2'!$I$5,""))))</f>
        <v>0</v>
      </c>
      <c r="J132">
        <f>IF(ISBLANK('Run 2'!$G78),"",'Run 2'!$G$85)</f>
        <v>43585</v>
      </c>
      <c r="K132" s="81">
        <f>IF(ISBLANK('Run 2'!$G78),"",'Run 2'!$G$86)</f>
        <v>572.95000000000005</v>
      </c>
      <c r="L132" s="81">
        <f>IF(ISBLANK('Run 2'!$G78),"",'Run 2'!$G$87)</f>
        <v>1.3146</v>
      </c>
      <c r="M132" s="81">
        <f>IF(ISBLANK('Run 2'!$G78),"",'Run 2'!$G$89)</f>
        <v>29940</v>
      </c>
      <c r="N132" s="81">
        <f>IF(ISBLANK('Run 2'!$G78),"",'Run 2'!$G$90)</f>
        <v>434.85</v>
      </c>
      <c r="O132" s="81">
        <f>IF(ISBLANK('Run 2'!$G78),"",'Run 2'!$G$91)</f>
        <v>1.4523999999999999</v>
      </c>
      <c r="P132" s="81" t="str">
        <f>IF(ISBLANK('Run 2'!$A$85),"",'Run 2'!$A$85)</f>
        <v>PTB1</v>
      </c>
      <c r="Q132" s="81" t="str">
        <f>IF(ISBLANK('Run 2'!$A$89),"",'Run 2'!$A$89)</f>
        <v>PTB2</v>
      </c>
      <c r="R132" s="81" t="str">
        <f>IF(ISBLANK('Run 2'!$B$78),"",'Run 2'!$B$78)</f>
        <v>PTB1_3</v>
      </c>
      <c r="S132">
        <f>IF(ISBLANK('Run 2'!G78),"",'Run 2'!$C$73)</f>
        <v>142</v>
      </c>
      <c r="T132" t="str">
        <f>IF(ISBLANK(S36),"", 'Run 2'!$B$73)</f>
        <v>Manual Gain:</v>
      </c>
      <c r="V13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3" spans="1:22" x14ac:dyDescent="0.2">
      <c r="A133" t="str">
        <f>IF(ISBLANK('Run 2'!$C$4),"",'Run 2'!$C$4)</f>
        <v>AS</v>
      </c>
      <c r="B133" s="66">
        <f>IF(ISBLANK('Run 2'!$C$3),"",'Run 2'!$C$3)</f>
        <v>45271</v>
      </c>
      <c r="C133">
        <f>IF(ISBLANK('Run 2'!$C$5),"",'Run 2'!$C$5)</f>
        <v>2</v>
      </c>
      <c r="D133" t="str">
        <f>IF(ISBLANK('Run 2'!G15),"",'Run 2'!G15)</f>
        <v>PTB1 +RT DD5</v>
      </c>
      <c r="E133" s="67">
        <f>IF(ISBLANK('Run 2'!G79),"",'Run 2'!$G$75)</f>
        <v>3.6500000000000003E-8</v>
      </c>
      <c r="F133">
        <f>IF(ISBLANK('Run 2'!G79),"",'Run 2'!G79)</f>
        <v>43194</v>
      </c>
      <c r="G133" t="str">
        <f>IF(ISNUMBER(SEARCH("PT",'Run 2'!G15)),"Y", IF(ISNUMBER(SEARCH("H2O",'Run 2'!G15)),"N",""))</f>
        <v>Y</v>
      </c>
      <c r="H133">
        <f>IF(ISNUMBER(SEARCH("PTA",D37)),'Run 2'!$F$4,IF(ISNUMBER(SEARCH("PTB",D37)),'Run 2'!$G$4,IF(ISNUMBER(SEARCH("PTC",D37)),'Run 2'!$H$4,IF(ISNUMBER(SEARCH("PTD",D37)),'Run 2'!$I$4,""))))</f>
        <v>0</v>
      </c>
      <c r="I133">
        <f>IF(ISNUMBER(SEARCH("PTA",D37)),'Run 2'!$F$5,IF(ISNUMBER(SEARCH("PTB",D37)),'Run 2'!$G$5,IF(ISNUMBER(SEARCH("PTC",D37)),'Run 2'!$H$5,IF(ISNUMBER(SEARCH("PTD",D37)),'Run 2'!$I$5,""))))</f>
        <v>0</v>
      </c>
      <c r="J133">
        <f>IF(ISBLANK('Run 2'!$G79),"",'Run 2'!$G$85)</f>
        <v>43585</v>
      </c>
      <c r="K133" s="81">
        <f>IF(ISBLANK('Run 2'!$G79),"",'Run 2'!$G$86)</f>
        <v>572.95000000000005</v>
      </c>
      <c r="L133" s="81">
        <f>IF(ISBLANK('Run 2'!$G79),"",'Run 2'!$G$87)</f>
        <v>1.3146</v>
      </c>
      <c r="M133" s="81">
        <f>IF(ISBLANK('Run 2'!$G79),"",'Run 2'!$G$89)</f>
        <v>29940</v>
      </c>
      <c r="N133" s="81">
        <f>IF(ISBLANK('Run 2'!$G79),"",'Run 2'!$G$90)</f>
        <v>434.85</v>
      </c>
      <c r="O133" s="81">
        <f>IF(ISBLANK('Run 2'!$G79),"",'Run 2'!$G$91)</f>
        <v>1.4523999999999999</v>
      </c>
      <c r="P133" s="81" t="str">
        <f>IF(ISBLANK('Run 2'!$A$85),"",'Run 2'!$A$85)</f>
        <v>PTB1</v>
      </c>
      <c r="Q133" s="81" t="str">
        <f>IF(ISBLANK('Run 2'!$A$89),"",'Run 2'!$A$89)</f>
        <v>PTB2</v>
      </c>
      <c r="R133" s="81" t="str">
        <f>IF(ISBLANK('Run 2'!$B$79),"",'Run 2'!$B$79)</f>
        <v>PTB1_4</v>
      </c>
      <c r="S133">
        <f>IF(ISBLANK('Run 2'!G79),"",'Run 2'!$C$73)</f>
        <v>142</v>
      </c>
      <c r="T133" t="str">
        <f>IF(ISBLANK(S37),"", 'Run 2'!$B$73)</f>
        <v>Manual Gain:</v>
      </c>
      <c r="V13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4" spans="1:22" x14ac:dyDescent="0.2">
      <c r="A134" t="str">
        <f>IF(ISBLANK('Run 2'!$C$4),"",'Run 2'!$C$4)</f>
        <v>AS</v>
      </c>
      <c r="B134" s="66">
        <f>IF(ISBLANK('Run 2'!$C$3),"",'Run 2'!$C$3)</f>
        <v>45271</v>
      </c>
      <c r="C134">
        <f>IF(ISBLANK('Run 2'!$C$5),"",'Run 2'!$C$5)</f>
        <v>2</v>
      </c>
      <c r="D134" t="str">
        <f>IF(ISBLANK('Run 2'!G16),"",'Run 2'!G16)</f>
        <v>PTB2 +RT DD5</v>
      </c>
      <c r="E134" s="67">
        <f>IF(ISBLANK('Run 2'!G80),"",'Run 2'!$G$75)</f>
        <v>3.6500000000000003E-8</v>
      </c>
      <c r="F134">
        <f>IF(ISBLANK('Run 2'!G80),"",'Run 2'!G80)</f>
        <v>29728</v>
      </c>
      <c r="G134" t="str">
        <f>IF(ISNUMBER(SEARCH("PT",'Run 2'!G16)),"Y", IF(ISNUMBER(SEARCH("H2O",'Run 2'!G16)),"N",""))</f>
        <v>Y</v>
      </c>
      <c r="H134">
        <f>IF(ISNUMBER(SEARCH("PTA",D38)),'Run 2'!$F$4,IF(ISNUMBER(SEARCH("PTB",D38)),'Run 2'!$G$4,IF(ISNUMBER(SEARCH("PTC",D38)),'Run 2'!$H$4,IF(ISNUMBER(SEARCH("PTD",D38)),'Run 2'!$I$4,""))))</f>
        <v>0</v>
      </c>
      <c r="I134">
        <f>IF(ISNUMBER(SEARCH("PTA",D38)),'Run 2'!$F$5,IF(ISNUMBER(SEARCH("PTB",D38)),'Run 2'!$G$5,IF(ISNUMBER(SEARCH("PTC",D38)),'Run 2'!$H$5,IF(ISNUMBER(SEARCH("PTD",D38)),'Run 2'!$I$5,""))))</f>
        <v>0</v>
      </c>
      <c r="J134">
        <f>IF(ISBLANK('Run 2'!$G80),"",'Run 2'!$G$85)</f>
        <v>43585</v>
      </c>
      <c r="K134" s="81">
        <f>IF(ISBLANK('Run 2'!$G80),"",'Run 2'!$G$86)</f>
        <v>572.95000000000005</v>
      </c>
      <c r="L134" s="81">
        <f>IF(ISBLANK('Run 2'!$G80),"",'Run 2'!$G$87)</f>
        <v>1.3146</v>
      </c>
      <c r="M134" s="81">
        <f>IF(ISBLANK('Run 2'!$G80),"",'Run 2'!$G$89)</f>
        <v>29940</v>
      </c>
      <c r="N134" s="81">
        <f>IF(ISBLANK('Run 2'!$G80),"",'Run 2'!$G$90)</f>
        <v>434.85</v>
      </c>
      <c r="O134" s="81">
        <f>IF(ISBLANK('Run 2'!$G80),"",'Run 2'!$G$91)</f>
        <v>1.4523999999999999</v>
      </c>
      <c r="P134" s="81" t="str">
        <f>IF(ISBLANK('Run 2'!$A$85),"",'Run 2'!$A$85)</f>
        <v>PTB1</v>
      </c>
      <c r="Q134" s="81" t="str">
        <f>IF(ISBLANK('Run 2'!$A$89),"",'Run 2'!$A$89)</f>
        <v>PTB2</v>
      </c>
      <c r="R134" s="81" t="str">
        <f>IF(ISBLANK('Run 2'!$B$80),"",'Run 2'!$B$80)</f>
        <v>PTB2_1</v>
      </c>
      <c r="S134">
        <f>IF(ISBLANK('Run 2'!G80),"",'Run 2'!$C$73)</f>
        <v>142</v>
      </c>
      <c r="T134" t="str">
        <f>IF(ISBLANK(S38),"", 'Run 2'!$B$73)</f>
        <v>Manual Gain:</v>
      </c>
      <c r="V13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5" spans="1:22" x14ac:dyDescent="0.2">
      <c r="A135" t="str">
        <f>IF(ISBLANK('Run 2'!$C$4),"",'Run 2'!$C$4)</f>
        <v>AS</v>
      </c>
      <c r="B135" s="66">
        <f>IF(ISBLANK('Run 2'!$C$3),"",'Run 2'!$C$3)</f>
        <v>45271</v>
      </c>
      <c r="C135">
        <f>IF(ISBLANK('Run 2'!$C$5),"",'Run 2'!$C$5)</f>
        <v>2</v>
      </c>
      <c r="D135" t="str">
        <f>IF(ISBLANK('Run 2'!G17),"",'Run 2'!G17)</f>
        <v>PTB2 +RT DD5</v>
      </c>
      <c r="E135" s="67">
        <f>IF(ISBLANK('Run 2'!G81),"",'Run 2'!$G$75)</f>
        <v>3.6500000000000003E-8</v>
      </c>
      <c r="F135">
        <f>IF(ISBLANK('Run 2'!G81),"",'Run 2'!G81)</f>
        <v>29681</v>
      </c>
      <c r="G135" t="str">
        <f>IF(ISNUMBER(SEARCH("PT",'Run 2'!G17)),"Y", IF(ISNUMBER(SEARCH("H2O",'Run 2'!G17)),"N",""))</f>
        <v>Y</v>
      </c>
      <c r="H135">
        <f>IF(ISNUMBER(SEARCH("PTA",D39)),'Run 2'!$F$4,IF(ISNUMBER(SEARCH("PTB",D39)),'Run 2'!$G$4,IF(ISNUMBER(SEARCH("PTC",D39)),'Run 2'!$H$4,IF(ISNUMBER(SEARCH("PTD",D39)),'Run 2'!$I$4,""))))</f>
        <v>0</v>
      </c>
      <c r="I135">
        <f>IF(ISNUMBER(SEARCH("PTA",D39)),'Run 2'!$F$5,IF(ISNUMBER(SEARCH("PTB",D39)),'Run 2'!$G$5,IF(ISNUMBER(SEARCH("PTC",D39)),'Run 2'!$H$5,IF(ISNUMBER(SEARCH("PTD",D39)),'Run 2'!$I$5,""))))</f>
        <v>0</v>
      </c>
      <c r="J135">
        <f>IF(ISBLANK('Run 2'!$G81),"",'Run 2'!$G$85)</f>
        <v>43585</v>
      </c>
      <c r="K135" s="81">
        <f>IF(ISBLANK('Run 2'!$G81),"",'Run 2'!$G$86)</f>
        <v>572.95000000000005</v>
      </c>
      <c r="L135" s="81">
        <f>IF(ISBLANK('Run 2'!$G81),"",'Run 2'!$G$87)</f>
        <v>1.3146</v>
      </c>
      <c r="M135" s="81">
        <f>IF(ISBLANK('Run 2'!$G81),"",'Run 2'!$G$89)</f>
        <v>29940</v>
      </c>
      <c r="N135" s="81">
        <f>IF(ISBLANK('Run 2'!$G81),"",'Run 2'!$G$90)</f>
        <v>434.85</v>
      </c>
      <c r="O135" s="81">
        <f>IF(ISBLANK('Run 2'!$G81),"",'Run 2'!$G$91)</f>
        <v>1.4523999999999999</v>
      </c>
      <c r="P135" s="81" t="str">
        <f>IF(ISBLANK('Run 2'!$A$85),"",'Run 2'!$A$85)</f>
        <v>PTB1</v>
      </c>
      <c r="Q135" s="81" t="str">
        <f>IF(ISBLANK('Run 2'!$A$89),"",'Run 2'!$A$89)</f>
        <v>PTB2</v>
      </c>
      <c r="R135" s="81" t="str">
        <f>IF(ISBLANK('Run 2'!$B$81),"",'Run 2'!$B$81)</f>
        <v>PTB2_2</v>
      </c>
      <c r="S135">
        <f>IF(ISBLANK('Run 2'!G81),"",'Run 2'!$C$73)</f>
        <v>142</v>
      </c>
      <c r="T135" t="str">
        <f>IF(ISBLANK(S39),"", 'Run 2'!$B$73)</f>
        <v>Manual Gain:</v>
      </c>
      <c r="V13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6" spans="1:22" x14ac:dyDescent="0.2">
      <c r="A136" t="str">
        <f>IF(ISBLANK('Run 2'!$C$4),"",'Run 2'!$C$4)</f>
        <v>AS</v>
      </c>
      <c r="B136" s="66">
        <f>IF(ISBLANK('Run 2'!$C$3),"",'Run 2'!$C$3)</f>
        <v>45271</v>
      </c>
      <c r="C136">
        <f>IF(ISBLANK('Run 2'!$C$5),"",'Run 2'!$C$5)</f>
        <v>2</v>
      </c>
      <c r="D136" t="str">
        <f>IF(ISBLANK('Run 2'!G18),"",'Run 2'!G18)</f>
        <v>PTB2 +RT DD5</v>
      </c>
      <c r="E136" s="67">
        <f>IF(ISBLANK('Run 2'!G82),"",'Run 2'!$G$75)</f>
        <v>3.6500000000000003E-8</v>
      </c>
      <c r="F136">
        <f>IF(ISBLANK('Run 2'!G82),"",'Run 2'!G82)</f>
        <v>29759</v>
      </c>
      <c r="G136" t="str">
        <f>IF(ISNUMBER(SEARCH("PT",'Run 2'!G18)),"Y", IF(ISNUMBER(SEARCH("H2O",'Run 2'!G18)),"N",""))</f>
        <v>Y</v>
      </c>
      <c r="H136">
        <f>IF(ISNUMBER(SEARCH("PTA",D40)),'Run 2'!$F$4,IF(ISNUMBER(SEARCH("PTB",D40)),'Run 2'!$G$4,IF(ISNUMBER(SEARCH("PTC",D40)),'Run 2'!$H$4,IF(ISNUMBER(SEARCH("PTD",D40)),'Run 2'!$I$4,""))))</f>
        <v>0</v>
      </c>
      <c r="I136">
        <f>IF(ISNUMBER(SEARCH("PTA",D40)),'Run 2'!$F$5,IF(ISNUMBER(SEARCH("PTB",D40)),'Run 2'!$G$5,IF(ISNUMBER(SEARCH("PTC",D40)),'Run 2'!$H$5,IF(ISNUMBER(SEARCH("PTD",D40)),'Run 2'!$I$5,""))))</f>
        <v>0</v>
      </c>
      <c r="J136">
        <f>IF(ISBLANK('Run 2'!$G82),"",'Run 2'!$G$85)</f>
        <v>43585</v>
      </c>
      <c r="K136" s="81">
        <f>IF(ISBLANK('Run 2'!$G82),"",'Run 2'!$G$86)</f>
        <v>572.95000000000005</v>
      </c>
      <c r="L136" s="81">
        <f>IF(ISBLANK('Run 2'!$G82),"",'Run 2'!$G$87)</f>
        <v>1.3146</v>
      </c>
      <c r="M136" s="81">
        <f>IF(ISBLANK('Run 2'!$G82),"",'Run 2'!$G$89)</f>
        <v>29940</v>
      </c>
      <c r="N136" s="81">
        <f>IF(ISBLANK('Run 2'!$G82),"",'Run 2'!$G$90)</f>
        <v>434.85</v>
      </c>
      <c r="O136" s="81">
        <f>IF(ISBLANK('Run 2'!$G82),"",'Run 2'!$G$91)</f>
        <v>1.4523999999999999</v>
      </c>
      <c r="P136" s="81" t="str">
        <f>IF(ISBLANK('Run 2'!$A$85),"",'Run 2'!$A$85)</f>
        <v>PTB1</v>
      </c>
      <c r="Q136" s="81" t="str">
        <f>IF(ISBLANK('Run 2'!$A$89),"",'Run 2'!$A$89)</f>
        <v>PTB2</v>
      </c>
      <c r="R136" s="81" t="str">
        <f>IF(ISBLANK('Run 2'!$B$82),"",'Run 2'!$B$82)</f>
        <v>PTB2_3</v>
      </c>
      <c r="S136">
        <f>IF(ISBLANK('Run 2'!G82),"",'Run 2'!$C$73)</f>
        <v>142</v>
      </c>
      <c r="T136" t="str">
        <f>IF(ISBLANK(S40),"", 'Run 2'!$B$73)</f>
        <v>Manual Gain:</v>
      </c>
      <c r="V13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7" spans="1:22" x14ac:dyDescent="0.2">
      <c r="A137" t="str">
        <f>IF(ISBLANK('Run 2'!$C$4),"",'Run 2'!$C$4)</f>
        <v>AS</v>
      </c>
      <c r="B137" s="66">
        <f>IF(ISBLANK('Run 2'!$C$3),"",'Run 2'!$C$3)</f>
        <v>45271</v>
      </c>
      <c r="C137">
        <f>IF(ISBLANK('Run 2'!$C$5),"",'Run 2'!$C$5)</f>
        <v>2</v>
      </c>
      <c r="D137" t="str">
        <f>IF(ISBLANK('Run 2'!G19),"",'Run 2'!G19)</f>
        <v>PTB2 +RT DD5</v>
      </c>
      <c r="E137" s="67">
        <f>IF(ISBLANK('Run 2'!G83),"",'Run 2'!$G$75)</f>
        <v>3.6500000000000003E-8</v>
      </c>
      <c r="F137">
        <f>IF(ISBLANK('Run 2'!G83),"",'Run 2'!G83)</f>
        <v>30590</v>
      </c>
      <c r="G137" t="str">
        <f>IF(ISNUMBER(SEARCH("PT",'Run 2'!G19)),"Y", IF(ISNUMBER(SEARCH("H2O",'Run 2'!G19)),"N",""))</f>
        <v>Y</v>
      </c>
      <c r="H137">
        <f>IF(ISNUMBER(SEARCH("PTA",D41)),'Run 2'!$F$4,IF(ISNUMBER(SEARCH("PTB",D41)),'Run 2'!$G$4,IF(ISNUMBER(SEARCH("PTC",D41)),'Run 2'!$H$4,IF(ISNUMBER(SEARCH("PTD",D41)),'Run 2'!$I$4,""))))</f>
        <v>0</v>
      </c>
      <c r="I137">
        <f>IF(ISNUMBER(SEARCH("PTA",D41)),'Run 2'!$F$5,IF(ISNUMBER(SEARCH("PTB",D41)),'Run 2'!$G$5,IF(ISNUMBER(SEARCH("PTC",D41)),'Run 2'!$H$5,IF(ISNUMBER(SEARCH("PTD",D41)),'Run 2'!$I$5,""))))</f>
        <v>0</v>
      </c>
      <c r="J137">
        <f>IF(ISBLANK('Run 2'!$G83),"",'Run 2'!$G$85)</f>
        <v>43585</v>
      </c>
      <c r="K137" s="81">
        <f>IF(ISBLANK('Run 2'!$G83),"",'Run 2'!$G$86)</f>
        <v>572.95000000000005</v>
      </c>
      <c r="L137" s="81">
        <f>IF(ISBLANK('Run 2'!$G83),"",'Run 2'!$G$87)</f>
        <v>1.3146</v>
      </c>
      <c r="M137" s="81">
        <f>IF(ISBLANK('Run 2'!$G83),"",'Run 2'!$G$89)</f>
        <v>29940</v>
      </c>
      <c r="N137" s="81">
        <f>IF(ISBLANK('Run 2'!$G83),"",'Run 2'!$G$90)</f>
        <v>434.85</v>
      </c>
      <c r="O137" s="81">
        <f>IF(ISBLANK('Run 2'!$G83),"",'Run 2'!$G$91)</f>
        <v>1.4523999999999999</v>
      </c>
      <c r="P137" s="81" t="str">
        <f>IF(ISBLANK('Run 2'!$A$85),"",'Run 2'!$A$85)</f>
        <v>PTB1</v>
      </c>
      <c r="Q137" s="81" t="str">
        <f>IF(ISBLANK('Run 2'!$A$89),"",'Run 2'!$A$89)</f>
        <v>PTB2</v>
      </c>
      <c r="R137" s="81" t="str">
        <f>IF(ISBLANK('Run 2'!$B$83),"",'Run 2'!$B$83)</f>
        <v>PTB2_4</v>
      </c>
      <c r="S137">
        <f>IF(ISBLANK('Run 2'!G83),"",'Run 2'!$C$73)</f>
        <v>142</v>
      </c>
      <c r="T137" t="str">
        <f>IF(ISBLANK(S41),"", 'Run 2'!$B$73)</f>
        <v>Manual Gain:</v>
      </c>
      <c r="V13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8" spans="1:22" x14ac:dyDescent="0.2">
      <c r="A138" t="str">
        <f>IF(ISBLANK('Run 2'!$C$4),"",'Run 2'!$C$4)</f>
        <v>AS</v>
      </c>
      <c r="B138" s="66">
        <f>IF(ISBLANK('Run 2'!$C$3),"",'Run 2'!$C$3)</f>
        <v>45271</v>
      </c>
      <c r="C138">
        <f>IF(ISBLANK('Run 2'!$C$5),"",'Run 2'!$C$5)</f>
        <v>2</v>
      </c>
      <c r="D138" t="str">
        <f>IF(ISBLANK('Run 2'!H12),"",'Run 2'!H12)</f>
        <v>PTB1 +RT DD6</v>
      </c>
      <c r="E138" s="67">
        <f>IF(ISBLANK('Run 2'!H76),"",'Run 2'!$H$75)</f>
        <v>1.22E-8</v>
      </c>
      <c r="F138">
        <f>IF(ISBLANK('Run 2'!H76),"",'Run 2'!H76)</f>
        <v>37696</v>
      </c>
      <c r="G138" t="str">
        <f>IF(ISNUMBER(SEARCH("PT",'Run 2'!H12)),"Y", IF(ISNUMBER(SEARCH("H2O",'Run 2'!H12)),"N",""))</f>
        <v>Y</v>
      </c>
      <c r="H138">
        <f>IF(ISNUMBER(SEARCH("PTA",D42)),'Run 2'!$F$4,IF(ISNUMBER(SEARCH("PTB",D42)),'Run 2'!$G$4,IF(ISNUMBER(SEARCH("PTC",D42)),'Run 2'!$H$4,IF(ISNUMBER(SEARCH("PTD",D42)),'Run 2'!$I$4,""))))</f>
        <v>0</v>
      </c>
      <c r="I138">
        <f>IF(ISNUMBER(SEARCH("PTA",D42)),'Run 2'!$F$5,IF(ISNUMBER(SEARCH("PTB",D42)),'Run 2'!$G$5,IF(ISNUMBER(SEARCH("PTC",D42)),'Run 2'!$H$5,IF(ISNUMBER(SEARCH("PTD",D42)),'Run 2'!$I$5,""))))</f>
        <v>0</v>
      </c>
      <c r="J138">
        <f>IF(ISBLANK('Run 2'!$H76),"",'Run 2'!$H$85)</f>
        <v>36438</v>
      </c>
      <c r="K138" s="81">
        <f>IF(ISBLANK('Run 2'!$H76),"",'Run 2'!$H$86)</f>
        <v>1610</v>
      </c>
      <c r="L138" s="81">
        <f>IF(ISBLANK('Run 2'!$H76),"",'Run 2'!$H$87)</f>
        <v>4.4184000000000001</v>
      </c>
      <c r="M138" s="81">
        <f>IF(ISBLANK('Run 2'!$H76),"",'Run 2'!$H$89)</f>
        <v>34862</v>
      </c>
      <c r="N138" s="81">
        <f>IF(ISBLANK('Run 2'!$H76),"",'Run 2'!$H$90)</f>
        <v>258.2</v>
      </c>
      <c r="O138" s="81">
        <f>IF(ISBLANK('Run 2'!$H76),"",'Run 2'!$H$91)</f>
        <v>0.74063999999999997</v>
      </c>
      <c r="P138" s="81" t="str">
        <f>IF(ISBLANK('Run 2'!$A$85),"",'Run 2'!$A$85)</f>
        <v>PTB1</v>
      </c>
      <c r="Q138" s="81" t="str">
        <f>IF(ISBLANK('Run 2'!$A$89),"",'Run 2'!$A$89)</f>
        <v>PTB2</v>
      </c>
      <c r="R138" s="81" t="str">
        <f>IF(ISBLANK('Run 2'!$B$76),"",'Run 2'!$B$76)</f>
        <v>PTB1_1</v>
      </c>
      <c r="S138">
        <f>IF(ISBLANK('Run 2'!H76),"",'Run 2'!$C$73)</f>
        <v>142</v>
      </c>
      <c r="T138" t="str">
        <f>IF(ISBLANK(S42),"", 'Run 2'!$B$73)</f>
        <v>Manual Gain:</v>
      </c>
      <c r="V13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39" spans="1:22" x14ac:dyDescent="0.2">
      <c r="A139" t="str">
        <f>IF(ISBLANK('Run 2'!$C$4),"",'Run 2'!$C$4)</f>
        <v>AS</v>
      </c>
      <c r="B139" s="66">
        <f>IF(ISBLANK('Run 2'!$C$3),"",'Run 2'!$C$3)</f>
        <v>45271</v>
      </c>
      <c r="C139">
        <f>IF(ISBLANK('Run 2'!$C$5),"",'Run 2'!$C$5)</f>
        <v>2</v>
      </c>
      <c r="D139" t="str">
        <f>IF(ISBLANK('Run 2'!H13),"",'Run 2'!H13)</f>
        <v>PTB1 +RT DD6</v>
      </c>
      <c r="E139" s="67">
        <f>IF(ISBLANK('Run 2'!H77),"",'Run 2'!$H$75)</f>
        <v>1.22E-8</v>
      </c>
      <c r="F139">
        <f>IF(ISBLANK('Run 2'!H77),"",'Run 2'!H77)</f>
        <v>34085</v>
      </c>
      <c r="G139" t="str">
        <f>IF(ISNUMBER(SEARCH("PT",'Run 2'!H13)),"Y", IF(ISNUMBER(SEARCH("H2O",'Run 2'!H13)),"N",""))</f>
        <v>Y</v>
      </c>
      <c r="H139">
        <f>IF(ISNUMBER(SEARCH("PTA",D43)),'Run 2'!$F$4,IF(ISNUMBER(SEARCH("PTB",D43)),'Run 2'!$G$4,IF(ISNUMBER(SEARCH("PTC",D43)),'Run 2'!$H$4,IF(ISNUMBER(SEARCH("PTD",D43)),'Run 2'!$I$4,""))))</f>
        <v>0</v>
      </c>
      <c r="I139">
        <f>IF(ISNUMBER(SEARCH("PTA",D43)),'Run 2'!$F$5,IF(ISNUMBER(SEARCH("PTB",D43)),'Run 2'!$G$5,IF(ISNUMBER(SEARCH("PTC",D43)),'Run 2'!$H$5,IF(ISNUMBER(SEARCH("PTD",D43)),'Run 2'!$I$5,""))))</f>
        <v>0</v>
      </c>
      <c r="J139">
        <f>IF(ISBLANK('Run 2'!$H77),"",'Run 2'!$H$85)</f>
        <v>36438</v>
      </c>
      <c r="K139" s="81">
        <f>IF(ISBLANK('Run 2'!$H77),"",'Run 2'!$H$86)</f>
        <v>1610</v>
      </c>
      <c r="L139" s="81">
        <f>IF(ISBLANK('Run 2'!$H77),"",'Run 2'!$H$87)</f>
        <v>4.4184000000000001</v>
      </c>
      <c r="M139" s="81">
        <f>IF(ISBLANK('Run 2'!$H77),"",'Run 2'!$H$89)</f>
        <v>34862</v>
      </c>
      <c r="N139" s="81">
        <f>IF(ISBLANK('Run 2'!$H77),"",'Run 2'!$H$90)</f>
        <v>258.2</v>
      </c>
      <c r="O139" s="81">
        <f>IF(ISBLANK('Run 2'!$H77),"",'Run 2'!$H$91)</f>
        <v>0.74063999999999997</v>
      </c>
      <c r="P139" s="81" t="str">
        <f>IF(ISBLANK('Run 2'!$A$85),"",'Run 2'!$A$85)</f>
        <v>PTB1</v>
      </c>
      <c r="Q139" s="81" t="str">
        <f>IF(ISBLANK('Run 2'!$A$89),"",'Run 2'!$A$89)</f>
        <v>PTB2</v>
      </c>
      <c r="R139" s="81" t="str">
        <f>IF(ISBLANK('Run 2'!$B$77),"",'Run 2'!$B$77)</f>
        <v>PTB1_2</v>
      </c>
      <c r="S139">
        <f>IF(ISBLANK('Run 2'!H77),"",'Run 2'!$C$73)</f>
        <v>142</v>
      </c>
      <c r="T139" t="str">
        <f>IF(ISBLANK(S43),"", 'Run 2'!$B$73)</f>
        <v>Manual Gain:</v>
      </c>
      <c r="V13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0" spans="1:22" x14ac:dyDescent="0.2">
      <c r="A140" t="str">
        <f>IF(ISBLANK('Run 2'!$C$4),"",'Run 2'!$C$4)</f>
        <v>AS</v>
      </c>
      <c r="B140" s="66">
        <f>IF(ISBLANK('Run 2'!$C$3),"",'Run 2'!$C$3)</f>
        <v>45271</v>
      </c>
      <c r="C140">
        <f>IF(ISBLANK('Run 2'!$C$5),"",'Run 2'!$C$5)</f>
        <v>2</v>
      </c>
      <c r="D140" t="str">
        <f>IF(ISBLANK('Run 2'!H14),"",'Run 2'!H14)</f>
        <v>PTB1 +RT DD6</v>
      </c>
      <c r="E140" s="67">
        <f>IF(ISBLANK('Run 2'!H78),"",'Run 2'!$H$75)</f>
        <v>1.22E-8</v>
      </c>
      <c r="F140">
        <f>IF(ISBLANK('Run 2'!H78),"",'Run 2'!H78)</f>
        <v>37154</v>
      </c>
      <c r="G140" t="str">
        <f>IF(ISNUMBER(SEARCH("PT",'Run 2'!H14)),"Y", IF(ISNUMBER(SEARCH("H2O",'Run 2'!H14)),"N",""))</f>
        <v>Y</v>
      </c>
      <c r="H140">
        <f>IF(ISNUMBER(SEARCH("PTA",D44)),'Run 2'!$F$4,IF(ISNUMBER(SEARCH("PTB",D44)),'Run 2'!$G$4,IF(ISNUMBER(SEARCH("PTC",D44)),'Run 2'!$H$4,IF(ISNUMBER(SEARCH("PTD",D44)),'Run 2'!$I$4,""))))</f>
        <v>0</v>
      </c>
      <c r="I140">
        <f>IF(ISNUMBER(SEARCH("PTA",D44)),'Run 2'!$F$5,IF(ISNUMBER(SEARCH("PTB",D44)),'Run 2'!$G$5,IF(ISNUMBER(SEARCH("PTC",D44)),'Run 2'!$H$5,IF(ISNUMBER(SEARCH("PTD",D44)),'Run 2'!$I$5,""))))</f>
        <v>0</v>
      </c>
      <c r="J140">
        <f>IF(ISBLANK('Run 2'!$H78),"",'Run 2'!$H$85)</f>
        <v>36438</v>
      </c>
      <c r="K140" s="81">
        <f>IF(ISBLANK('Run 2'!$H78),"",'Run 2'!$H$86)</f>
        <v>1610</v>
      </c>
      <c r="L140" s="81">
        <f>IF(ISBLANK('Run 2'!$H78),"",'Run 2'!$H$87)</f>
        <v>4.4184000000000001</v>
      </c>
      <c r="M140" s="81">
        <f>IF(ISBLANK('Run 2'!$H78),"",'Run 2'!$H$89)</f>
        <v>34862</v>
      </c>
      <c r="N140" s="81">
        <f>IF(ISBLANK('Run 2'!$H78),"",'Run 2'!$H$90)</f>
        <v>258.2</v>
      </c>
      <c r="O140" s="81">
        <f>IF(ISBLANK('Run 2'!$H78),"",'Run 2'!$H$91)</f>
        <v>0.74063999999999997</v>
      </c>
      <c r="P140" s="81" t="str">
        <f>IF(ISBLANK('Run 2'!$A$85),"",'Run 2'!$A$85)</f>
        <v>PTB1</v>
      </c>
      <c r="Q140" s="81" t="str">
        <f>IF(ISBLANK('Run 2'!$A$89),"",'Run 2'!$A$89)</f>
        <v>PTB2</v>
      </c>
      <c r="R140" s="81" t="str">
        <f>IF(ISBLANK('Run 2'!$B$78),"",'Run 2'!$B$78)</f>
        <v>PTB1_3</v>
      </c>
      <c r="S140">
        <f>IF(ISBLANK('Run 2'!H78),"",'Run 2'!$C$73)</f>
        <v>142</v>
      </c>
      <c r="T140" t="str">
        <f>IF(ISBLANK(S44),"", 'Run 2'!$B$73)</f>
        <v>Manual Gain:</v>
      </c>
      <c r="V14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1" spans="1:22" x14ac:dyDescent="0.2">
      <c r="A141" t="str">
        <f>IF(ISBLANK('Run 2'!$C$4),"",'Run 2'!$C$4)</f>
        <v>AS</v>
      </c>
      <c r="B141" s="66">
        <f>IF(ISBLANK('Run 2'!$C$3),"",'Run 2'!$C$3)</f>
        <v>45271</v>
      </c>
      <c r="C141">
        <f>IF(ISBLANK('Run 2'!$C$5),"",'Run 2'!$C$5)</f>
        <v>2</v>
      </c>
      <c r="D141" t="str">
        <f>IF(ISBLANK('Run 2'!H15),"",'Run 2'!H15)</f>
        <v>PTB1 +RT DD6</v>
      </c>
      <c r="E141" s="67">
        <f>IF(ISBLANK('Run 2'!H79),"",'Run 2'!$H$75)</f>
        <v>1.22E-8</v>
      </c>
      <c r="F141">
        <f>IF(ISBLANK('Run 2'!H79),"",'Run 2'!H79)</f>
        <v>36818</v>
      </c>
      <c r="G141" t="str">
        <f>IF(ISNUMBER(SEARCH("PT",'Run 2'!H15)),"Y", IF(ISNUMBER(SEARCH("H2O",'Run 2'!H15)),"N",""))</f>
        <v>Y</v>
      </c>
      <c r="H141">
        <f>IF(ISNUMBER(SEARCH("PTA",D45)),'Run 2'!$F$4,IF(ISNUMBER(SEARCH("PTB",D45)),'Run 2'!$G$4,IF(ISNUMBER(SEARCH("PTC",D45)),'Run 2'!$H$4,IF(ISNUMBER(SEARCH("PTD",D45)),'Run 2'!$I$4,""))))</f>
        <v>0</v>
      </c>
      <c r="I141">
        <f>IF(ISNUMBER(SEARCH("PTA",D45)),'Run 2'!$F$5,IF(ISNUMBER(SEARCH("PTB",D45)),'Run 2'!$G$5,IF(ISNUMBER(SEARCH("PTC",D45)),'Run 2'!$H$5,IF(ISNUMBER(SEARCH("PTD",D45)),'Run 2'!$I$5,""))))</f>
        <v>0</v>
      </c>
      <c r="J141">
        <f>IF(ISBLANK('Run 2'!$H79),"",'Run 2'!$H$85)</f>
        <v>36438</v>
      </c>
      <c r="K141" s="81">
        <f>IF(ISBLANK('Run 2'!$H79),"",'Run 2'!$H$86)</f>
        <v>1610</v>
      </c>
      <c r="L141" s="81">
        <f>IF(ISBLANK('Run 2'!$H79),"",'Run 2'!$H$87)</f>
        <v>4.4184000000000001</v>
      </c>
      <c r="M141" s="81">
        <f>IF(ISBLANK('Run 2'!$H79),"",'Run 2'!$H$89)</f>
        <v>34862</v>
      </c>
      <c r="N141" s="81">
        <f>IF(ISBLANK('Run 2'!$H79),"",'Run 2'!$H$90)</f>
        <v>258.2</v>
      </c>
      <c r="O141" s="81">
        <f>IF(ISBLANK('Run 2'!$H79),"",'Run 2'!$H$91)</f>
        <v>0.74063999999999997</v>
      </c>
      <c r="P141" s="81" t="str">
        <f>IF(ISBLANK('Run 2'!$A$85),"",'Run 2'!$A$85)</f>
        <v>PTB1</v>
      </c>
      <c r="Q141" s="81" t="str">
        <f>IF(ISBLANK('Run 2'!$A$89),"",'Run 2'!$A$89)</f>
        <v>PTB2</v>
      </c>
      <c r="R141" s="81" t="str">
        <f>IF(ISBLANK('Run 2'!$B$79),"",'Run 2'!$B$79)</f>
        <v>PTB1_4</v>
      </c>
      <c r="S141">
        <f>IF(ISBLANK('Run 2'!H79),"",'Run 2'!$C$73)</f>
        <v>142</v>
      </c>
      <c r="T141" t="str">
        <f>IF(ISBLANK(S45),"", 'Run 2'!$B$73)</f>
        <v>Manual Gain:</v>
      </c>
      <c r="V14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2" spans="1:22" x14ac:dyDescent="0.2">
      <c r="A142" t="str">
        <f>IF(ISBLANK('Run 2'!$C$4),"",'Run 2'!$C$4)</f>
        <v>AS</v>
      </c>
      <c r="B142" s="66">
        <f>IF(ISBLANK('Run 2'!$C$3),"",'Run 2'!$C$3)</f>
        <v>45271</v>
      </c>
      <c r="C142">
        <f>IF(ISBLANK('Run 2'!$C$5),"",'Run 2'!$C$5)</f>
        <v>2</v>
      </c>
      <c r="D142" t="str">
        <f>IF(ISBLANK('Run 2'!H16),"",'Run 2'!H16)</f>
        <v>PTB2 +RT DD6</v>
      </c>
      <c r="E142" s="67">
        <f>IF(ISBLANK('Run 2'!H80),"",'Run 2'!$H$75)</f>
        <v>1.22E-8</v>
      </c>
      <c r="F142">
        <f>IF(ISBLANK('Run 2'!H80),"",'Run 2'!H80)</f>
        <v>34803</v>
      </c>
      <c r="G142" t="str">
        <f>IF(ISNUMBER(SEARCH("PT",'Run 2'!H16)),"Y", IF(ISNUMBER(SEARCH("H2O",'Run 2'!H16)),"N",""))</f>
        <v>Y</v>
      </c>
      <c r="H142">
        <f>IF(ISNUMBER(SEARCH("PTA",D46)),'Run 2'!$F$4,IF(ISNUMBER(SEARCH("PTB",D46)),'Run 2'!$G$4,IF(ISNUMBER(SEARCH("PTC",D46)),'Run 2'!$H$4,IF(ISNUMBER(SEARCH("PTD",D46)),'Run 2'!$I$4,""))))</f>
        <v>0</v>
      </c>
      <c r="I142">
        <f>IF(ISNUMBER(SEARCH("PTA",D46)),'Run 2'!$F$5,IF(ISNUMBER(SEARCH("PTB",D46)),'Run 2'!$G$5,IF(ISNUMBER(SEARCH("PTC",D46)),'Run 2'!$H$5,IF(ISNUMBER(SEARCH("PTD",D46)),'Run 2'!$I$5,""))))</f>
        <v>0</v>
      </c>
      <c r="J142">
        <f>IF(ISBLANK('Run 2'!$H80),"",'Run 2'!$H$85)</f>
        <v>36438</v>
      </c>
      <c r="K142" s="81">
        <f>IF(ISBLANK('Run 2'!$H80),"",'Run 2'!$H$86)</f>
        <v>1610</v>
      </c>
      <c r="L142" s="81">
        <f>IF(ISBLANK('Run 2'!$H80),"",'Run 2'!$H$87)</f>
        <v>4.4184000000000001</v>
      </c>
      <c r="M142" s="81">
        <f>IF(ISBLANK('Run 2'!$H80),"",'Run 2'!$H$89)</f>
        <v>34862</v>
      </c>
      <c r="N142" s="81">
        <f>IF(ISBLANK('Run 2'!$H80),"",'Run 2'!$H$90)</f>
        <v>258.2</v>
      </c>
      <c r="O142" s="81">
        <f>IF(ISBLANK('Run 2'!$H80),"",'Run 2'!$H$91)</f>
        <v>0.74063999999999997</v>
      </c>
      <c r="P142" s="81" t="str">
        <f>IF(ISBLANK('Run 2'!$A$85),"",'Run 2'!$A$85)</f>
        <v>PTB1</v>
      </c>
      <c r="Q142" s="81" t="str">
        <f>IF(ISBLANK('Run 2'!$A$89),"",'Run 2'!$A$89)</f>
        <v>PTB2</v>
      </c>
      <c r="R142" s="81" t="str">
        <f>IF(ISBLANK('Run 2'!$B$80),"",'Run 2'!$B$80)</f>
        <v>PTB2_1</v>
      </c>
      <c r="S142">
        <f>IF(ISBLANK('Run 2'!H80),"",'Run 2'!$C$73)</f>
        <v>142</v>
      </c>
      <c r="T142" t="str">
        <f>IF(ISBLANK(S46),"", 'Run 2'!$B$73)</f>
        <v>Manual Gain:</v>
      </c>
      <c r="V14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3" spans="1:22" x14ac:dyDescent="0.2">
      <c r="A143" t="str">
        <f>IF(ISBLANK('Run 2'!$C$4),"",'Run 2'!$C$4)</f>
        <v>AS</v>
      </c>
      <c r="B143" s="66">
        <f>IF(ISBLANK('Run 2'!$C$3),"",'Run 2'!$C$3)</f>
        <v>45271</v>
      </c>
      <c r="C143">
        <f>IF(ISBLANK('Run 2'!$C$5),"",'Run 2'!$C$5)</f>
        <v>2</v>
      </c>
      <c r="D143" t="str">
        <f>IF(ISBLANK('Run 2'!H17),"",'Run 2'!H17)</f>
        <v>PTB2 +RT DD6</v>
      </c>
      <c r="E143" s="67">
        <f>IF(ISBLANK('Run 2'!H81),"",'Run 2'!$H$75)</f>
        <v>1.22E-8</v>
      </c>
      <c r="F143">
        <f>IF(ISBLANK('Run 2'!H81),"",'Run 2'!H81)</f>
        <v>34540</v>
      </c>
      <c r="G143" t="str">
        <f>IF(ISNUMBER(SEARCH("PT",'Run 2'!H17)),"Y", IF(ISNUMBER(SEARCH("H2O",'Run 2'!H17)),"N",""))</f>
        <v>Y</v>
      </c>
      <c r="H143">
        <f>IF(ISNUMBER(SEARCH("PTA",D47)),'Run 2'!$F$4,IF(ISNUMBER(SEARCH("PTB",D47)),'Run 2'!$G$4,IF(ISNUMBER(SEARCH("PTC",D47)),'Run 2'!$H$4,IF(ISNUMBER(SEARCH("PTD",D47)),'Run 2'!$I$4,""))))</f>
        <v>0</v>
      </c>
      <c r="I143">
        <f>IF(ISNUMBER(SEARCH("PTA",D47)),'Run 2'!$F$5,IF(ISNUMBER(SEARCH("PTB",D47)),'Run 2'!$G$5,IF(ISNUMBER(SEARCH("PTC",D47)),'Run 2'!$H$5,IF(ISNUMBER(SEARCH("PTD",D47)),'Run 2'!$I$5,""))))</f>
        <v>0</v>
      </c>
      <c r="J143">
        <f>IF(ISBLANK('Run 2'!$H81),"",'Run 2'!$H$85)</f>
        <v>36438</v>
      </c>
      <c r="K143" s="81">
        <f>IF(ISBLANK('Run 2'!$H81),"",'Run 2'!$H$86)</f>
        <v>1610</v>
      </c>
      <c r="L143" s="81">
        <f>IF(ISBLANK('Run 2'!$H81),"",'Run 2'!$H$87)</f>
        <v>4.4184000000000001</v>
      </c>
      <c r="M143" s="81">
        <f>IF(ISBLANK('Run 2'!$H81),"",'Run 2'!$H$89)</f>
        <v>34862</v>
      </c>
      <c r="N143" s="81">
        <f>IF(ISBLANK('Run 2'!$H81),"",'Run 2'!$H$90)</f>
        <v>258.2</v>
      </c>
      <c r="O143" s="81">
        <f>IF(ISBLANK('Run 2'!$H81),"",'Run 2'!$H$91)</f>
        <v>0.74063999999999997</v>
      </c>
      <c r="P143" s="81" t="str">
        <f>IF(ISBLANK('Run 2'!$A$85),"",'Run 2'!$A$85)</f>
        <v>PTB1</v>
      </c>
      <c r="Q143" s="81" t="str">
        <f>IF(ISBLANK('Run 2'!$A$89),"",'Run 2'!$A$89)</f>
        <v>PTB2</v>
      </c>
      <c r="R143" s="81" t="str">
        <f>IF(ISBLANK('Run 2'!$B$81),"",'Run 2'!$B$81)</f>
        <v>PTB2_2</v>
      </c>
      <c r="S143">
        <f>IF(ISBLANK('Run 2'!H81),"",'Run 2'!$C$73)</f>
        <v>142</v>
      </c>
      <c r="T143" t="str">
        <f>IF(ISBLANK(S47),"", 'Run 2'!$B$73)</f>
        <v>Manual Gain:</v>
      </c>
      <c r="V14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4" spans="1:22" x14ac:dyDescent="0.2">
      <c r="A144" t="str">
        <f>IF(ISBLANK('Run 2'!$C$4),"",'Run 2'!$C$4)</f>
        <v>AS</v>
      </c>
      <c r="B144" s="66">
        <f>IF(ISBLANK('Run 2'!$C$3),"",'Run 2'!$C$3)</f>
        <v>45271</v>
      </c>
      <c r="C144">
        <f>IF(ISBLANK('Run 2'!$C$5),"",'Run 2'!$C$5)</f>
        <v>2</v>
      </c>
      <c r="D144" t="str">
        <f>IF(ISBLANK('Run 2'!H18),"",'Run 2'!H18)</f>
        <v>PTB2 +RT DD6</v>
      </c>
      <c r="E144" s="67">
        <f>IF(ISBLANK('Run 2'!H82),"",'Run 2'!$H$75)</f>
        <v>1.22E-8</v>
      </c>
      <c r="F144">
        <f>IF(ISBLANK('Run 2'!H82),"",'Run 2'!H82)</f>
        <v>34949</v>
      </c>
      <c r="G144" t="str">
        <f>IF(ISNUMBER(SEARCH("PT",'Run 2'!H18)),"Y", IF(ISNUMBER(SEARCH("H2O",'Run 2'!H18)),"N",""))</f>
        <v>Y</v>
      </c>
      <c r="H144">
        <f>IF(ISNUMBER(SEARCH("PTA",D48)),'Run 2'!$F$4,IF(ISNUMBER(SEARCH("PTB",D48)),'Run 2'!$G$4,IF(ISNUMBER(SEARCH("PTC",D48)),'Run 2'!$H$4,IF(ISNUMBER(SEARCH("PTD",D48)),'Run 2'!$I$4,""))))</f>
        <v>0</v>
      </c>
      <c r="I144">
        <f>IF(ISNUMBER(SEARCH("PTA",D48)),'Run 2'!$F$5,IF(ISNUMBER(SEARCH("PTB",D48)),'Run 2'!$G$5,IF(ISNUMBER(SEARCH("PTC",D48)),'Run 2'!$H$5,IF(ISNUMBER(SEARCH("PTD",D48)),'Run 2'!$I$5,""))))</f>
        <v>0</v>
      </c>
      <c r="J144">
        <f>IF(ISBLANK('Run 2'!$H82),"",'Run 2'!$H$85)</f>
        <v>36438</v>
      </c>
      <c r="K144" s="81">
        <f>IF(ISBLANK('Run 2'!$H82),"",'Run 2'!$H$86)</f>
        <v>1610</v>
      </c>
      <c r="L144" s="81">
        <f>IF(ISBLANK('Run 2'!$H82),"",'Run 2'!$H$87)</f>
        <v>4.4184000000000001</v>
      </c>
      <c r="M144" s="81">
        <f>IF(ISBLANK('Run 2'!$H82),"",'Run 2'!$H$89)</f>
        <v>34862</v>
      </c>
      <c r="N144" s="81">
        <f>IF(ISBLANK('Run 2'!$H82),"",'Run 2'!$H$90)</f>
        <v>258.2</v>
      </c>
      <c r="O144" s="81">
        <f>IF(ISBLANK('Run 2'!$H82),"",'Run 2'!$H$91)</f>
        <v>0.74063999999999997</v>
      </c>
      <c r="P144" s="81" t="str">
        <f>IF(ISBLANK('Run 2'!$A$85),"",'Run 2'!$A$85)</f>
        <v>PTB1</v>
      </c>
      <c r="Q144" s="81" t="str">
        <f>IF(ISBLANK('Run 2'!$A$89),"",'Run 2'!$A$89)</f>
        <v>PTB2</v>
      </c>
      <c r="R144" s="81" t="str">
        <f>IF(ISBLANK('Run 2'!$B$82),"",'Run 2'!$B$82)</f>
        <v>PTB2_3</v>
      </c>
      <c r="S144">
        <f>IF(ISBLANK('Run 2'!H82),"",'Run 2'!$C$73)</f>
        <v>142</v>
      </c>
      <c r="T144" t="str">
        <f>IF(ISBLANK(S48),"", 'Run 2'!$B$73)</f>
        <v>Manual Gain:</v>
      </c>
      <c r="V14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5" spans="1:22" x14ac:dyDescent="0.2">
      <c r="A145" t="str">
        <f>IF(ISBLANK('Run 2'!$C$4),"",'Run 2'!$C$4)</f>
        <v>AS</v>
      </c>
      <c r="B145" s="66">
        <f>IF(ISBLANK('Run 2'!$C$3),"",'Run 2'!$C$3)</f>
        <v>45271</v>
      </c>
      <c r="C145">
        <f>IF(ISBLANK('Run 2'!$C$5),"",'Run 2'!$C$5)</f>
        <v>2</v>
      </c>
      <c r="D145" t="str">
        <f>IF(ISBLANK('Run 2'!H19),"",'Run 2'!H19)</f>
        <v>PTB2 +RT DD6</v>
      </c>
      <c r="E145" s="67">
        <f>IF(ISBLANK('Run 2'!H83),"",'Run 2'!$H$75)</f>
        <v>1.22E-8</v>
      </c>
      <c r="F145">
        <f>IF(ISBLANK('Run 2'!H83),"",'Run 2'!H83)</f>
        <v>35154</v>
      </c>
      <c r="G145" t="str">
        <f>IF(ISNUMBER(SEARCH("PT",'Run 2'!H19)),"Y", IF(ISNUMBER(SEARCH("H2O",'Run 2'!H19)),"N",""))</f>
        <v>Y</v>
      </c>
      <c r="H145">
        <f>IF(ISNUMBER(SEARCH("PTA",D49)),'Run 2'!$F$4,IF(ISNUMBER(SEARCH("PTB",D49)),'Run 2'!$G$4,IF(ISNUMBER(SEARCH("PTC",D49)),'Run 2'!$H$4,IF(ISNUMBER(SEARCH("PTD",D49)),'Run 2'!$I$4,""))))</f>
        <v>0</v>
      </c>
      <c r="I145">
        <f>IF(ISNUMBER(SEARCH("PTA",D49)),'Run 2'!$F$5,IF(ISNUMBER(SEARCH("PTB",D49)),'Run 2'!$G$5,IF(ISNUMBER(SEARCH("PTC",D49)),'Run 2'!$H$5,IF(ISNUMBER(SEARCH("PTD",D49)),'Run 2'!$I$5,""))))</f>
        <v>0</v>
      </c>
      <c r="J145">
        <f>IF(ISBLANK('Run 2'!$H83),"",'Run 2'!$H$85)</f>
        <v>36438</v>
      </c>
      <c r="K145" s="81">
        <f>IF(ISBLANK('Run 2'!$H83),"",'Run 2'!$H$86)</f>
        <v>1610</v>
      </c>
      <c r="L145" s="81">
        <f>IF(ISBLANK('Run 2'!$H83),"",'Run 2'!$H$87)</f>
        <v>4.4184000000000001</v>
      </c>
      <c r="M145" s="81">
        <f>IF(ISBLANK('Run 2'!$H83),"",'Run 2'!$H$89)</f>
        <v>34862</v>
      </c>
      <c r="N145" s="81">
        <f>IF(ISBLANK('Run 2'!$H83),"",'Run 2'!$H$90)</f>
        <v>258.2</v>
      </c>
      <c r="O145" s="81">
        <f>IF(ISBLANK('Run 2'!$H83),"",'Run 2'!$H$91)</f>
        <v>0.74063999999999997</v>
      </c>
      <c r="P145" s="81" t="str">
        <f>IF(ISBLANK('Run 2'!$A$85),"",'Run 2'!$A$85)</f>
        <v>PTB1</v>
      </c>
      <c r="Q145" s="81" t="str">
        <f>IF(ISBLANK('Run 2'!$A$89),"",'Run 2'!$A$89)</f>
        <v>PTB2</v>
      </c>
      <c r="R145" s="81" t="str">
        <f>IF(ISBLANK('Run 2'!$B$83),"",'Run 2'!$B$83)</f>
        <v>PTB2_4</v>
      </c>
      <c r="S145">
        <f>IF(ISBLANK('Run 2'!H83),"",'Run 2'!$C$73)</f>
        <v>142</v>
      </c>
      <c r="T145" t="str">
        <f>IF(ISBLANK(S49),"", 'Run 2'!$B$73)</f>
        <v>Manual Gain:</v>
      </c>
      <c r="V14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6" spans="1:22" x14ac:dyDescent="0.2">
      <c r="A146" t="str">
        <f>IF(ISBLANK('Run 2'!$C$4),"",'Run 2'!$C$4)</f>
        <v>AS</v>
      </c>
      <c r="B146" s="66">
        <f>IF(ISBLANK('Run 2'!$C$3),"",'Run 2'!$C$3)</f>
        <v>45271</v>
      </c>
      <c r="C146">
        <f>IF(ISBLANK('Run 2'!$C$5),"",'Run 2'!$C$5)</f>
        <v>2</v>
      </c>
      <c r="D146" t="str">
        <f>IF(ISBLANK('Run 2'!I12),"",'Run 2'!I12)</f>
        <v>PTB1 +RT DD7</v>
      </c>
      <c r="E146" s="67">
        <f>IF(ISBLANK('Run 2'!I76),"",'Run 2'!$I$75)</f>
        <v>1.3500000000000001E-9</v>
      </c>
      <c r="F146">
        <f>IF(ISBLANK('Run 2'!I76),"",'Run 2'!I76)</f>
        <v>58803</v>
      </c>
      <c r="G146" t="str">
        <f>IF(ISNUMBER(SEARCH("PT",'Run 2'!I12)),"Y", IF(ISNUMBER(SEARCH("H2O",'Run 2'!I12)),"N",""))</f>
        <v>Y</v>
      </c>
      <c r="H146">
        <f>IF(ISNUMBER(SEARCH("PTA",D50)),'Run 2'!$F$4,IF(ISNUMBER(SEARCH("PTB",D50)),'Run 2'!$G$4,IF(ISNUMBER(SEARCH("PTC",D50)),'Run 2'!$H$4,IF(ISNUMBER(SEARCH("PTD",D50)),'Run 2'!$I$4,""))))</f>
        <v>0</v>
      </c>
      <c r="I146">
        <f>IF(ISNUMBER(SEARCH("PTA",D50)),'Run 2'!$F$5,IF(ISNUMBER(SEARCH("PTB",D50)),'Run 2'!$G$5,IF(ISNUMBER(SEARCH("PTC",D50)),'Run 2'!$H$5,IF(ISNUMBER(SEARCH("PTD",D50)),'Run 2'!$I$5,""))))</f>
        <v>0</v>
      </c>
      <c r="J146">
        <f>IF(ISBLANK('Run 2'!$I76),"",'Run 2'!$I$85)</f>
        <v>57886</v>
      </c>
      <c r="K146" s="81">
        <f>IF(ISBLANK('Run 2'!$I76),"",'Run 2'!$I$86)</f>
        <v>645.99</v>
      </c>
      <c r="L146" s="81">
        <f>IF(ISBLANK('Run 2'!$I76),"",'Run 2'!$I$87)</f>
        <v>1.1160000000000001</v>
      </c>
      <c r="M146" s="81">
        <f>IF(ISBLANK('Run 2'!$I76),"",'Run 2'!$I$89)</f>
        <v>40375</v>
      </c>
      <c r="N146" s="81">
        <f>IF(ISBLANK('Run 2'!$I76),"",'Run 2'!$I$90)</f>
        <v>1003.8</v>
      </c>
      <c r="O146" s="81">
        <f>IF(ISBLANK('Run 2'!$I76),"",'Run 2'!$I$91)</f>
        <v>2.4862000000000002</v>
      </c>
      <c r="P146" s="81" t="str">
        <f>IF(ISBLANK('Run 2'!$A$85),"",'Run 2'!$A$85)</f>
        <v>PTB1</v>
      </c>
      <c r="Q146" s="81" t="str">
        <f>IF(ISBLANK('Run 2'!$A$89),"",'Run 2'!$A$89)</f>
        <v>PTB2</v>
      </c>
      <c r="R146" s="81" t="str">
        <f>IF(ISBLANK('Run 2'!$B$76),"",'Run 2'!$B$76)</f>
        <v>PTB1_1</v>
      </c>
      <c r="S146">
        <f>IF(ISBLANK('Run 2'!I76),"",'Run 2'!$C$73)</f>
        <v>142</v>
      </c>
      <c r="T146" t="str">
        <f>IF(ISBLANK(S50),"", 'Run 2'!$B$73)</f>
        <v>Manual Gain:</v>
      </c>
      <c r="V14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7" spans="1:22" x14ac:dyDescent="0.2">
      <c r="A147" t="str">
        <f>IF(ISBLANK('Run 2'!$C$4),"",'Run 2'!$C$4)</f>
        <v>AS</v>
      </c>
      <c r="B147" s="66">
        <f>IF(ISBLANK('Run 2'!$C$3),"",'Run 2'!$C$3)</f>
        <v>45271</v>
      </c>
      <c r="C147">
        <f>IF(ISBLANK('Run 2'!$C$5),"",'Run 2'!$C$5)</f>
        <v>2</v>
      </c>
      <c r="D147" t="str">
        <f>IF(ISBLANK('Run 2'!I13),"",'Run 2'!I13)</f>
        <v>PTB1 +RT DD7</v>
      </c>
      <c r="E147" s="67">
        <f>IF(ISBLANK('Run 2'!I77),"",'Run 2'!$I$75)</f>
        <v>1.3500000000000001E-9</v>
      </c>
      <c r="F147">
        <f>IF(ISBLANK('Run 2'!I77),"",'Run 2'!I77)</f>
        <v>57858</v>
      </c>
      <c r="G147" t="str">
        <f>IF(ISNUMBER(SEARCH("PT",'Run 2'!I13)),"Y", IF(ISNUMBER(SEARCH("H2O",'Run 2'!I13)),"N",""))</f>
        <v>Y</v>
      </c>
      <c r="H147">
        <f>IF(ISNUMBER(SEARCH("PTA",D51)),'Run 2'!$F$4,IF(ISNUMBER(SEARCH("PTB",D51)),'Run 2'!$G$4,IF(ISNUMBER(SEARCH("PTC",D51)),'Run 2'!$H$4,IF(ISNUMBER(SEARCH("PTD",D51)),'Run 2'!$I$4,""))))</f>
        <v>0</v>
      </c>
      <c r="I147">
        <f>IF(ISNUMBER(SEARCH("PTA",D51)),'Run 2'!$F$5,IF(ISNUMBER(SEARCH("PTB",D51)),'Run 2'!$G$5,IF(ISNUMBER(SEARCH("PTC",D51)),'Run 2'!$H$5,IF(ISNUMBER(SEARCH("PTD",D51)),'Run 2'!$I$5,""))))</f>
        <v>0</v>
      </c>
      <c r="J147">
        <f>IF(ISBLANK('Run 2'!$I77),"",'Run 2'!$I$85)</f>
        <v>57886</v>
      </c>
      <c r="K147" s="81">
        <f>IF(ISBLANK('Run 2'!$I77),"",'Run 2'!$I$86)</f>
        <v>645.99</v>
      </c>
      <c r="L147" s="81">
        <f>IF(ISBLANK('Run 2'!$I77),"",'Run 2'!$I$87)</f>
        <v>1.1160000000000001</v>
      </c>
      <c r="M147" s="81">
        <f>IF(ISBLANK('Run 2'!$I77),"",'Run 2'!$I$89)</f>
        <v>40375</v>
      </c>
      <c r="N147" s="81">
        <f>IF(ISBLANK('Run 2'!$I77),"",'Run 2'!$I$90)</f>
        <v>1003.8</v>
      </c>
      <c r="O147" s="81">
        <f>IF(ISBLANK('Run 2'!$I77),"",'Run 2'!$I$91)</f>
        <v>2.4862000000000002</v>
      </c>
      <c r="P147" s="81" t="str">
        <f>IF(ISBLANK('Run 2'!$A$85),"",'Run 2'!$A$85)</f>
        <v>PTB1</v>
      </c>
      <c r="Q147" s="81" t="str">
        <f>IF(ISBLANK('Run 2'!$A$89),"",'Run 2'!$A$89)</f>
        <v>PTB2</v>
      </c>
      <c r="R147" s="81" t="str">
        <f>IF(ISBLANK('Run 2'!$B$77),"",'Run 2'!$B$77)</f>
        <v>PTB1_2</v>
      </c>
      <c r="S147">
        <f>IF(ISBLANK('Run 2'!I77),"",'Run 2'!$C$73)</f>
        <v>142</v>
      </c>
      <c r="T147" t="str">
        <f>IF(ISBLANK(S51),"", 'Run 2'!$B$73)</f>
        <v>Manual Gain:</v>
      </c>
      <c r="V14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8" spans="1:22" x14ac:dyDescent="0.2">
      <c r="A148" t="str">
        <f>IF(ISBLANK('Run 2'!$C$4),"",'Run 2'!$C$4)</f>
        <v>AS</v>
      </c>
      <c r="B148" s="66">
        <f>IF(ISBLANK('Run 2'!$C$3),"",'Run 2'!$C$3)</f>
        <v>45271</v>
      </c>
      <c r="C148">
        <f>IF(ISBLANK('Run 2'!$C$5),"",'Run 2'!$C$5)</f>
        <v>2</v>
      </c>
      <c r="D148" t="str">
        <f>IF(ISBLANK('Run 2'!I14),"",'Run 2'!I14)</f>
        <v>PTB1 +RT DD7</v>
      </c>
      <c r="E148" s="67">
        <f>IF(ISBLANK('Run 2'!I78),"",'Run 2'!$I$75)</f>
        <v>1.3500000000000001E-9</v>
      </c>
      <c r="F148">
        <f>IF(ISBLANK('Run 2'!I78),"",'Run 2'!I78)</f>
        <v>57359</v>
      </c>
      <c r="G148" t="str">
        <f>IF(ISNUMBER(SEARCH("PT",'Run 2'!I14)),"Y", IF(ISNUMBER(SEARCH("H2O",'Run 2'!I14)),"N",""))</f>
        <v>Y</v>
      </c>
      <c r="H148">
        <f>IF(ISNUMBER(SEARCH("PTA",D52)),'Run 2'!$F$4,IF(ISNUMBER(SEARCH("PTB",D52)),'Run 2'!$G$4,IF(ISNUMBER(SEARCH("PTC",D52)),'Run 2'!$H$4,IF(ISNUMBER(SEARCH("PTD",D52)),'Run 2'!$I$4,""))))</f>
        <v>0</v>
      </c>
      <c r="I148">
        <f>IF(ISNUMBER(SEARCH("PTA",D52)),'Run 2'!$F$5,IF(ISNUMBER(SEARCH("PTB",D52)),'Run 2'!$G$5,IF(ISNUMBER(SEARCH("PTC",D52)),'Run 2'!$H$5,IF(ISNUMBER(SEARCH("PTD",D52)),'Run 2'!$I$5,""))))</f>
        <v>0</v>
      </c>
      <c r="J148">
        <f>IF(ISBLANK('Run 2'!$I78),"",'Run 2'!$I$85)</f>
        <v>57886</v>
      </c>
      <c r="K148" s="81">
        <f>IF(ISBLANK('Run 2'!$I78),"",'Run 2'!$I$86)</f>
        <v>645.99</v>
      </c>
      <c r="L148" s="81">
        <f>IF(ISBLANK('Run 2'!$I78),"",'Run 2'!$I$87)</f>
        <v>1.1160000000000001</v>
      </c>
      <c r="M148" s="81">
        <f>IF(ISBLANK('Run 2'!$I78),"",'Run 2'!$I$89)</f>
        <v>40375</v>
      </c>
      <c r="N148" s="81">
        <f>IF(ISBLANK('Run 2'!$I78),"",'Run 2'!$I$90)</f>
        <v>1003.8</v>
      </c>
      <c r="O148" s="81">
        <f>IF(ISBLANK('Run 2'!$I78),"",'Run 2'!$I$91)</f>
        <v>2.4862000000000002</v>
      </c>
      <c r="P148" s="81" t="str">
        <f>IF(ISBLANK('Run 2'!$A$85),"",'Run 2'!$A$85)</f>
        <v>PTB1</v>
      </c>
      <c r="Q148" s="81" t="str">
        <f>IF(ISBLANK('Run 2'!$A$89),"",'Run 2'!$A$89)</f>
        <v>PTB2</v>
      </c>
      <c r="R148" s="81" t="str">
        <f>IF(ISBLANK('Run 2'!$B$78),"",'Run 2'!$B$78)</f>
        <v>PTB1_3</v>
      </c>
      <c r="S148">
        <f>IF(ISBLANK('Run 2'!I78),"",'Run 2'!$C$73)</f>
        <v>142</v>
      </c>
      <c r="T148" t="str">
        <f>IF(ISBLANK(S52),"", 'Run 2'!$B$73)</f>
        <v>Manual Gain:</v>
      </c>
      <c r="V14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49" spans="1:22" x14ac:dyDescent="0.2">
      <c r="A149" t="str">
        <f>IF(ISBLANK('Run 2'!$C$4),"",'Run 2'!$C$4)</f>
        <v>AS</v>
      </c>
      <c r="B149" s="66">
        <f>IF(ISBLANK('Run 2'!$C$3),"",'Run 2'!$C$3)</f>
        <v>45271</v>
      </c>
      <c r="C149">
        <f>IF(ISBLANK('Run 2'!$C$5),"",'Run 2'!$C$5)</f>
        <v>2</v>
      </c>
      <c r="D149" t="str">
        <f>IF(ISBLANK('Run 2'!I15),"",'Run 2'!I15)</f>
        <v>PTB1 +RT DD7</v>
      </c>
      <c r="E149" s="67">
        <f>IF(ISBLANK('Run 2'!I79),"",'Run 2'!$I$75)</f>
        <v>1.3500000000000001E-9</v>
      </c>
      <c r="F149">
        <f>IF(ISBLANK('Run 2'!I79),"",'Run 2'!I79)</f>
        <v>57522</v>
      </c>
      <c r="G149" t="str">
        <f>IF(ISNUMBER(SEARCH("PT",'Run 2'!I15)),"Y", IF(ISNUMBER(SEARCH("H2O",'Run 2'!I15)),"N",""))</f>
        <v>Y</v>
      </c>
      <c r="H149">
        <f>IF(ISNUMBER(SEARCH("PTA",D53)),'Run 2'!$F$4,IF(ISNUMBER(SEARCH("PTB",D53)),'Run 2'!$G$4,IF(ISNUMBER(SEARCH("PTC",D53)),'Run 2'!$H$4,IF(ISNUMBER(SEARCH("PTD",D53)),'Run 2'!$I$4,""))))</f>
        <v>0</v>
      </c>
      <c r="I149">
        <f>IF(ISNUMBER(SEARCH("PTA",D53)),'Run 2'!$F$5,IF(ISNUMBER(SEARCH("PTB",D53)),'Run 2'!$G$5,IF(ISNUMBER(SEARCH("PTC",D53)),'Run 2'!$H$5,IF(ISNUMBER(SEARCH("PTD",D53)),'Run 2'!$I$5,""))))</f>
        <v>0</v>
      </c>
      <c r="J149">
        <f>IF(ISBLANK('Run 2'!$I79),"",'Run 2'!$I$85)</f>
        <v>57886</v>
      </c>
      <c r="K149" s="81">
        <f>IF(ISBLANK('Run 2'!$I79),"",'Run 2'!$I$86)</f>
        <v>645.99</v>
      </c>
      <c r="L149" s="81">
        <f>IF(ISBLANK('Run 2'!$I79),"",'Run 2'!$I$87)</f>
        <v>1.1160000000000001</v>
      </c>
      <c r="M149" s="81">
        <f>IF(ISBLANK('Run 2'!$I79),"",'Run 2'!$I$89)</f>
        <v>40375</v>
      </c>
      <c r="N149" s="81">
        <f>IF(ISBLANK('Run 2'!$I79),"",'Run 2'!$I$90)</f>
        <v>1003.8</v>
      </c>
      <c r="O149" s="81">
        <f>IF(ISBLANK('Run 2'!$I79),"",'Run 2'!$I$91)</f>
        <v>2.4862000000000002</v>
      </c>
      <c r="P149" s="81" t="str">
        <f>IF(ISBLANK('Run 2'!$A$85),"",'Run 2'!$A$85)</f>
        <v>PTB1</v>
      </c>
      <c r="Q149" s="81" t="str">
        <f>IF(ISBLANK('Run 2'!$A$89),"",'Run 2'!$A$89)</f>
        <v>PTB2</v>
      </c>
      <c r="R149" s="81" t="str">
        <f>IF(ISBLANK('Run 2'!$B$79),"",'Run 2'!$B$79)</f>
        <v>PTB1_4</v>
      </c>
      <c r="S149">
        <f>IF(ISBLANK('Run 2'!I79),"",'Run 2'!$C$73)</f>
        <v>142</v>
      </c>
      <c r="T149" t="str">
        <f>IF(ISBLANK(S53),"", 'Run 2'!$B$73)</f>
        <v>Manual Gain:</v>
      </c>
      <c r="V14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0" spans="1:22" x14ac:dyDescent="0.2">
      <c r="A150" t="str">
        <f>IF(ISBLANK('Run 2'!$C$4),"",'Run 2'!$C$4)</f>
        <v>AS</v>
      </c>
      <c r="B150" s="66">
        <f>IF(ISBLANK('Run 2'!$C$3),"",'Run 2'!$C$3)</f>
        <v>45271</v>
      </c>
      <c r="C150">
        <f>IF(ISBLANK('Run 2'!$C$5),"",'Run 2'!$C$5)</f>
        <v>2</v>
      </c>
      <c r="D150" t="str">
        <f>IF(ISBLANK('Run 2'!I16),"",'Run 2'!I16)</f>
        <v>PTB2 +RT DD7</v>
      </c>
      <c r="E150" s="67">
        <f>IF(ISBLANK('Run 2'!I80),"",'Run 2'!$I$75)</f>
        <v>1.3500000000000001E-9</v>
      </c>
      <c r="F150">
        <f>IF(ISBLANK('Run 2'!I80),"",'Run 2'!I80)</f>
        <v>39768</v>
      </c>
      <c r="G150" t="str">
        <f>IF(ISNUMBER(SEARCH("PT",'Run 2'!I16)),"Y", IF(ISNUMBER(SEARCH("H2O",'Run 2'!I16)),"N",""))</f>
        <v>Y</v>
      </c>
      <c r="H150">
        <f>IF(ISNUMBER(SEARCH("PTA",D54)),'Run 2'!$F$4,IF(ISNUMBER(SEARCH("PTB",D54)),'Run 2'!$G$4,IF(ISNUMBER(SEARCH("PTC",D54)),'Run 2'!$H$4,IF(ISNUMBER(SEARCH("PTD",D54)),'Run 2'!$I$4,""))))</f>
        <v>0</v>
      </c>
      <c r="I150">
        <f>IF(ISNUMBER(SEARCH("PTA",D54)),'Run 2'!$F$5,IF(ISNUMBER(SEARCH("PTB",D54)),'Run 2'!$G$5,IF(ISNUMBER(SEARCH("PTC",D54)),'Run 2'!$H$5,IF(ISNUMBER(SEARCH("PTD",D54)),'Run 2'!$I$5,""))))</f>
        <v>0</v>
      </c>
      <c r="J150">
        <f>IF(ISBLANK('Run 2'!$I80),"",'Run 2'!$I$85)</f>
        <v>57886</v>
      </c>
      <c r="K150" s="81">
        <f>IF(ISBLANK('Run 2'!$I80),"",'Run 2'!$I$86)</f>
        <v>645.99</v>
      </c>
      <c r="L150" s="81">
        <f>IF(ISBLANK('Run 2'!$I80),"",'Run 2'!$I$87)</f>
        <v>1.1160000000000001</v>
      </c>
      <c r="M150" s="81">
        <f>IF(ISBLANK('Run 2'!$I80),"",'Run 2'!$I$89)</f>
        <v>40375</v>
      </c>
      <c r="N150" s="81">
        <f>IF(ISBLANK('Run 2'!$I80),"",'Run 2'!$I$90)</f>
        <v>1003.8</v>
      </c>
      <c r="O150" s="81">
        <f>IF(ISBLANK('Run 2'!$I80),"",'Run 2'!$I$91)</f>
        <v>2.4862000000000002</v>
      </c>
      <c r="P150" s="81" t="str">
        <f>IF(ISBLANK('Run 2'!$A$85),"",'Run 2'!$A$85)</f>
        <v>PTB1</v>
      </c>
      <c r="Q150" s="81" t="str">
        <f>IF(ISBLANK('Run 2'!$A$89),"",'Run 2'!$A$89)</f>
        <v>PTB2</v>
      </c>
      <c r="R150" s="81" t="str">
        <f>IF(ISBLANK('Run 2'!$B$80),"",'Run 2'!$B$80)</f>
        <v>PTB2_1</v>
      </c>
      <c r="S150">
        <f>IF(ISBLANK('Run 2'!I80),"",'Run 2'!$C$73)</f>
        <v>142</v>
      </c>
      <c r="T150" t="str">
        <f>IF(ISBLANK(S54),"", 'Run 2'!$B$73)</f>
        <v>Manual Gain:</v>
      </c>
      <c r="V15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1" spans="1:22" x14ac:dyDescent="0.2">
      <c r="A151" t="str">
        <f>IF(ISBLANK('Run 2'!$C$4),"",'Run 2'!$C$4)</f>
        <v>AS</v>
      </c>
      <c r="B151" s="66">
        <f>IF(ISBLANK('Run 2'!$C$3),"",'Run 2'!$C$3)</f>
        <v>45271</v>
      </c>
      <c r="C151">
        <f>IF(ISBLANK('Run 2'!$C$5),"",'Run 2'!$C$5)</f>
        <v>2</v>
      </c>
      <c r="D151" t="str">
        <f>IF(ISBLANK('Run 2'!I17),"",'Run 2'!I17)</f>
        <v>PTB2 +RT DD7</v>
      </c>
      <c r="E151" s="67">
        <f>IF(ISBLANK('Run 2'!I81),"",'Run 2'!$I$75)</f>
        <v>1.3500000000000001E-9</v>
      </c>
      <c r="F151">
        <f>IF(ISBLANK('Run 2'!I81),"",'Run 2'!I81)</f>
        <v>39438</v>
      </c>
      <c r="G151" t="str">
        <f>IF(ISNUMBER(SEARCH("PT",'Run 2'!I17)),"Y", IF(ISNUMBER(SEARCH("H2O",'Run 2'!I17)),"N",""))</f>
        <v>Y</v>
      </c>
      <c r="H151">
        <f>IF(ISNUMBER(SEARCH("PTA",D55)),'Run 2'!$F$4,IF(ISNUMBER(SEARCH("PTB",D55)),'Run 2'!$G$4,IF(ISNUMBER(SEARCH("PTC",D55)),'Run 2'!$H$4,IF(ISNUMBER(SEARCH("PTD",D55)),'Run 2'!$I$4,""))))</f>
        <v>0</v>
      </c>
      <c r="I151">
        <f>IF(ISNUMBER(SEARCH("PTA",D55)),'Run 2'!$F$5,IF(ISNUMBER(SEARCH("PTB",D55)),'Run 2'!$G$5,IF(ISNUMBER(SEARCH("PTC",D55)),'Run 2'!$H$5,IF(ISNUMBER(SEARCH("PTD",D55)),'Run 2'!$I$5,""))))</f>
        <v>0</v>
      </c>
      <c r="J151">
        <f>IF(ISBLANK('Run 2'!$I81),"",'Run 2'!$I$85)</f>
        <v>57886</v>
      </c>
      <c r="K151" s="81">
        <f>IF(ISBLANK('Run 2'!$I81),"",'Run 2'!$I$86)</f>
        <v>645.99</v>
      </c>
      <c r="L151" s="81">
        <f>IF(ISBLANK('Run 2'!$I81),"",'Run 2'!$I$87)</f>
        <v>1.1160000000000001</v>
      </c>
      <c r="M151" s="81">
        <f>IF(ISBLANK('Run 2'!$I81),"",'Run 2'!$I$89)</f>
        <v>40375</v>
      </c>
      <c r="N151" s="81">
        <f>IF(ISBLANK('Run 2'!$I81),"",'Run 2'!$I$90)</f>
        <v>1003.8</v>
      </c>
      <c r="O151" s="81">
        <f>IF(ISBLANK('Run 2'!$I81),"",'Run 2'!$I$91)</f>
        <v>2.4862000000000002</v>
      </c>
      <c r="P151" s="81" t="str">
        <f>IF(ISBLANK('Run 2'!$A$85),"",'Run 2'!$A$85)</f>
        <v>PTB1</v>
      </c>
      <c r="Q151" s="81" t="str">
        <f>IF(ISBLANK('Run 2'!$A$89),"",'Run 2'!$A$89)</f>
        <v>PTB2</v>
      </c>
      <c r="R151" s="81" t="str">
        <f>IF(ISBLANK('Run 2'!$B$81),"",'Run 2'!$B$81)</f>
        <v>PTB2_2</v>
      </c>
      <c r="S151">
        <f>IF(ISBLANK('Run 2'!I81),"",'Run 2'!$C$73)</f>
        <v>142</v>
      </c>
      <c r="T151" t="str">
        <f>IF(ISBLANK(S55),"", 'Run 2'!$B$73)</f>
        <v>Manual Gain:</v>
      </c>
      <c r="V15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2" spans="1:22" x14ac:dyDescent="0.2">
      <c r="A152" t="str">
        <f>IF(ISBLANK('Run 2'!$C$4),"",'Run 2'!$C$4)</f>
        <v>AS</v>
      </c>
      <c r="B152" s="66">
        <f>IF(ISBLANK('Run 2'!$C$3),"",'Run 2'!$C$3)</f>
        <v>45271</v>
      </c>
      <c r="C152">
        <f>IF(ISBLANK('Run 2'!$C$5),"",'Run 2'!$C$5)</f>
        <v>2</v>
      </c>
      <c r="D152" t="str">
        <f>IF(ISBLANK('Run 2'!I18),"",'Run 2'!I18)</f>
        <v>PTB2 +RT DD7</v>
      </c>
      <c r="E152" s="67">
        <f>IF(ISBLANK('Run 2'!I82),"",'Run 2'!$I$75)</f>
        <v>1.3500000000000001E-9</v>
      </c>
      <c r="F152">
        <f>IF(ISBLANK('Run 2'!I82),"",'Run 2'!I82)</f>
        <v>41688</v>
      </c>
      <c r="G152" t="str">
        <f>IF(ISNUMBER(SEARCH("PT",'Run 2'!I18)),"Y", IF(ISNUMBER(SEARCH("H2O",'Run 2'!I18)),"N",""))</f>
        <v>Y</v>
      </c>
      <c r="H152">
        <f>IF(ISNUMBER(SEARCH("PTA",D56)),'Run 2'!$F$4,IF(ISNUMBER(SEARCH("PTB",D56)),'Run 2'!$G$4,IF(ISNUMBER(SEARCH("PTC",D56)),'Run 2'!$H$4,IF(ISNUMBER(SEARCH("PTD",D56)),'Run 2'!$I$4,""))))</f>
        <v>0</v>
      </c>
      <c r="I152">
        <f>IF(ISNUMBER(SEARCH("PTA",D56)),'Run 2'!$F$5,IF(ISNUMBER(SEARCH("PTB",D56)),'Run 2'!$G$5,IF(ISNUMBER(SEARCH("PTC",D56)),'Run 2'!$H$5,IF(ISNUMBER(SEARCH("PTD",D56)),'Run 2'!$I$5,""))))</f>
        <v>0</v>
      </c>
      <c r="J152">
        <f>IF(ISBLANK('Run 2'!$I82),"",'Run 2'!$I$85)</f>
        <v>57886</v>
      </c>
      <c r="K152" s="81">
        <f>IF(ISBLANK('Run 2'!$I82),"",'Run 2'!$I$86)</f>
        <v>645.99</v>
      </c>
      <c r="L152" s="81">
        <f>IF(ISBLANK('Run 2'!$I82),"",'Run 2'!$I$87)</f>
        <v>1.1160000000000001</v>
      </c>
      <c r="M152" s="81">
        <f>IF(ISBLANK('Run 2'!$I82),"",'Run 2'!$I$89)</f>
        <v>40375</v>
      </c>
      <c r="N152" s="81">
        <f>IF(ISBLANK('Run 2'!$I82),"",'Run 2'!$I$90)</f>
        <v>1003.8</v>
      </c>
      <c r="O152" s="81">
        <f>IF(ISBLANK('Run 2'!$I82),"",'Run 2'!$I$91)</f>
        <v>2.4862000000000002</v>
      </c>
      <c r="P152" s="81" t="str">
        <f>IF(ISBLANK('Run 2'!$A$85),"",'Run 2'!$A$85)</f>
        <v>PTB1</v>
      </c>
      <c r="Q152" s="81" t="str">
        <f>IF(ISBLANK('Run 2'!$A$89),"",'Run 2'!$A$89)</f>
        <v>PTB2</v>
      </c>
      <c r="R152" s="81" t="str">
        <f>IF(ISBLANK('Run 2'!$B$82),"",'Run 2'!$B$82)</f>
        <v>PTB2_3</v>
      </c>
      <c r="S152">
        <f>IF(ISBLANK('Run 2'!I82),"",'Run 2'!$C$73)</f>
        <v>142</v>
      </c>
      <c r="T152" t="str">
        <f>IF(ISBLANK(S56),"", 'Run 2'!$B$73)</f>
        <v>Manual Gain:</v>
      </c>
      <c r="V15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3" spans="1:22" x14ac:dyDescent="0.2">
      <c r="A153" t="str">
        <f>IF(ISBLANK('Run 2'!$C$4),"",'Run 2'!$C$4)</f>
        <v>AS</v>
      </c>
      <c r="B153" s="66">
        <f>IF(ISBLANK('Run 2'!$C$3),"",'Run 2'!$C$3)</f>
        <v>45271</v>
      </c>
      <c r="C153">
        <f>IF(ISBLANK('Run 2'!$C$5),"",'Run 2'!$C$5)</f>
        <v>2</v>
      </c>
      <c r="D153" t="str">
        <f>IF(ISBLANK('Run 2'!I19),"",'Run 2'!I19)</f>
        <v>PTB2 +RT DD7</v>
      </c>
      <c r="E153" s="67">
        <f>IF(ISBLANK('Run 2'!I83),"",'Run 2'!$I$75)</f>
        <v>1.3500000000000001E-9</v>
      </c>
      <c r="F153">
        <f>IF(ISBLANK('Run 2'!I83),"",'Run 2'!I83)</f>
        <v>40604</v>
      </c>
      <c r="G153" t="str">
        <f>IF(ISNUMBER(SEARCH("PT",'Run 2'!I19)),"Y", IF(ISNUMBER(SEARCH("H2O",'Run 2'!I19)),"N",""))</f>
        <v>Y</v>
      </c>
      <c r="H153">
        <f>IF(ISNUMBER(SEARCH("PTA",D57)),'Run 2'!$F$4,IF(ISNUMBER(SEARCH("PTB",D57)),'Run 2'!$G$4,IF(ISNUMBER(SEARCH("PTC",D57)),'Run 2'!$H$4,IF(ISNUMBER(SEARCH("PTD",D57)),'Run 2'!$I$4,""))))</f>
        <v>0</v>
      </c>
      <c r="I153">
        <f>IF(ISNUMBER(SEARCH("PTA",D57)),'Run 2'!$F$5,IF(ISNUMBER(SEARCH("PTB",D57)),'Run 2'!$G$5,IF(ISNUMBER(SEARCH("PTC",D57)),'Run 2'!$H$5,IF(ISNUMBER(SEARCH("PTD",D57)),'Run 2'!$I$5,""))))</f>
        <v>0</v>
      </c>
      <c r="J153">
        <f>IF(ISBLANK('Run 2'!$I83),"",'Run 2'!$I$85)</f>
        <v>57886</v>
      </c>
      <c r="K153" s="81">
        <f>IF(ISBLANK('Run 2'!$I83),"",'Run 2'!$I$86)</f>
        <v>645.99</v>
      </c>
      <c r="L153" s="81">
        <f>IF(ISBLANK('Run 2'!$I83),"",'Run 2'!$I$87)</f>
        <v>1.1160000000000001</v>
      </c>
      <c r="M153" s="81">
        <f>IF(ISBLANK('Run 2'!$I83),"",'Run 2'!$I$89)</f>
        <v>40375</v>
      </c>
      <c r="N153" s="81">
        <f>IF(ISBLANK('Run 2'!$I83),"",'Run 2'!$I$90)</f>
        <v>1003.8</v>
      </c>
      <c r="O153" s="81">
        <f>IF(ISBLANK('Run 2'!$I83),"",'Run 2'!$I$91)</f>
        <v>2.4862000000000002</v>
      </c>
      <c r="P153" s="81" t="str">
        <f>IF(ISBLANK('Run 2'!$A$85),"",'Run 2'!$A$85)</f>
        <v>PTB1</v>
      </c>
      <c r="Q153" s="81" t="str">
        <f>IF(ISBLANK('Run 2'!$A$89),"",'Run 2'!$A$89)</f>
        <v>PTB2</v>
      </c>
      <c r="R153" s="81" t="str">
        <f>IF(ISBLANK('Run 2'!$B$83),"",'Run 2'!$B$83)</f>
        <v>PTB2_4</v>
      </c>
      <c r="S153">
        <f>IF(ISBLANK('Run 2'!I83),"",'Run 2'!$C$73)</f>
        <v>142</v>
      </c>
      <c r="T153" t="str">
        <f>IF(ISBLANK(S57),"", 'Run 2'!$B$73)</f>
        <v>Manual Gain:</v>
      </c>
      <c r="V15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4" spans="1:22" x14ac:dyDescent="0.2">
      <c r="A154" t="str">
        <f>IF(ISBLANK('Run 2'!$C$4),"",'Run 2'!$C$4)</f>
        <v>AS</v>
      </c>
      <c r="B154" s="66">
        <f>IF(ISBLANK('Run 2'!$C$3),"",'Run 2'!$C$3)</f>
        <v>45271</v>
      </c>
      <c r="C154">
        <f>IF(ISBLANK('Run 2'!$C$5),"",'Run 2'!$C$5)</f>
        <v>2</v>
      </c>
      <c r="D154" t="str">
        <f>IF(ISBLANK('Run 2'!J12),"",'Run 2'!J12)</f>
        <v>PTB1 +RT</v>
      </c>
      <c r="E154" s="67" t="str">
        <f>IF(ISBLANK('Run 2'!J76),"",'Run 2'!$J$75)</f>
        <v>Blood +RT</v>
      </c>
      <c r="F154">
        <f>IF(ISBLANK('Run 2'!J76),"",'Run 2'!J76)</f>
        <v>45323</v>
      </c>
      <c r="G154" t="str">
        <f>IF(ISNUMBER(SEARCH("PT",'Run 2'!J12)),"Y", IF(ISNUMBER(SEARCH("H2O",'Run 2'!J12)),"N",""))</f>
        <v>Y</v>
      </c>
      <c r="H154">
        <f>IF(ISNUMBER(SEARCH("PTA",D58)),'Run 2'!$F$4,IF(ISNUMBER(SEARCH("PTB",D58)),'Run 2'!$G$4,IF(ISNUMBER(SEARCH("PTC",D58)),'Run 2'!$H$4,IF(ISNUMBER(SEARCH("PTD",D58)),'Run 2'!$I$4,""))))</f>
        <v>0</v>
      </c>
      <c r="I154">
        <f>IF(ISNUMBER(SEARCH("PTA",D58)),'Run 2'!$F$5,IF(ISNUMBER(SEARCH("PTB",D58)),'Run 2'!$G$5,IF(ISNUMBER(SEARCH("PTC",D58)),'Run 2'!$H$5,IF(ISNUMBER(SEARCH("PTD",D58)),'Run 2'!$I$5,""))))</f>
        <v>0</v>
      </c>
      <c r="J154">
        <f>IF(ISBLANK('Run 2'!$J76),"",'Run 2'!$J$85)</f>
        <v>44440</v>
      </c>
      <c r="K154" s="81">
        <f>IF(ISBLANK('Run 2'!$J76),"",'Run 2'!$J$86)</f>
        <v>616.14</v>
      </c>
      <c r="L154" s="81">
        <f>IF(ISBLANK('Run 2'!$J76),"",'Run 2'!$J$87)</f>
        <v>1.3865000000000001</v>
      </c>
      <c r="M154" s="81">
        <f>IF(ISBLANK('Run 2'!$J76),"",'Run 2'!$J$89)</f>
        <v>40326</v>
      </c>
      <c r="N154" s="81">
        <f>IF(ISBLANK('Run 2'!$J76),"",'Run 2'!$J$90)</f>
        <v>274.24</v>
      </c>
      <c r="O154" s="81">
        <f>IF(ISBLANK('Run 2'!$J76),"",'Run 2'!$J$91)</f>
        <v>0.68006</v>
      </c>
      <c r="P154" s="81" t="str">
        <f>IF(ISBLANK('Run 2'!$A$85),"",'Run 2'!$A$85)</f>
        <v>PTB1</v>
      </c>
      <c r="Q154" s="81" t="str">
        <f>IF(ISBLANK('Run 2'!$A$89),"",'Run 2'!$A$89)</f>
        <v>PTB2</v>
      </c>
      <c r="R154" s="81" t="str">
        <f>IF(ISBLANK('Run 2'!$B$76),"",'Run 2'!$B$76)</f>
        <v>PTB1_1</v>
      </c>
      <c r="S154">
        <f>IF(ISBLANK('Run 2'!J76),"",'Run 2'!$C$73)</f>
        <v>142</v>
      </c>
      <c r="T154" t="str">
        <f>IF(ISBLANK(S58),"", 'Run 2'!$B$73)</f>
        <v>Manual Gain:</v>
      </c>
      <c r="V15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5" spans="1:22" x14ac:dyDescent="0.2">
      <c r="A155" t="str">
        <f>IF(ISBLANK('Run 2'!$C$4),"",'Run 2'!$C$4)</f>
        <v>AS</v>
      </c>
      <c r="B155" s="66">
        <f>IF(ISBLANK('Run 2'!$C$3),"",'Run 2'!$C$3)</f>
        <v>45271</v>
      </c>
      <c r="C155">
        <f>IF(ISBLANK('Run 2'!$C$5),"",'Run 2'!$C$5)</f>
        <v>2</v>
      </c>
      <c r="D155" t="str">
        <f>IF(ISBLANK('Run 2'!J13),"",'Run 2'!J13)</f>
        <v>PTB1 +RT</v>
      </c>
      <c r="E155" s="67" t="str">
        <f>IF(ISBLANK('Run 2'!J77),"",'Run 2'!$J$75)</f>
        <v>Blood +RT</v>
      </c>
      <c r="F155">
        <f>IF(ISBLANK('Run 2'!J77),"",'Run 2'!J77)</f>
        <v>44399</v>
      </c>
      <c r="G155" t="str">
        <f>IF(ISNUMBER(SEARCH("PT",'Run 2'!J13)),"Y", IF(ISNUMBER(SEARCH("H2O",'Run 2'!J13)),"N",""))</f>
        <v>Y</v>
      </c>
      <c r="H155">
        <f>IF(ISNUMBER(SEARCH("PTA",D59)),'Run 2'!$F$4,IF(ISNUMBER(SEARCH("PTB",D59)),'Run 2'!$G$4,IF(ISNUMBER(SEARCH("PTC",D59)),'Run 2'!$H$4,IF(ISNUMBER(SEARCH("PTD",D59)),'Run 2'!$I$4,""))))</f>
        <v>0</v>
      </c>
      <c r="I155">
        <f>IF(ISNUMBER(SEARCH("PTA",D59)),'Run 2'!$F$5,IF(ISNUMBER(SEARCH("PTB",D59)),'Run 2'!$G$5,IF(ISNUMBER(SEARCH("PTC",D59)),'Run 2'!$H$5,IF(ISNUMBER(SEARCH("PTD",D59)),'Run 2'!$I$5,""))))</f>
        <v>0</v>
      </c>
      <c r="J155">
        <f>IF(ISBLANK('Run 2'!$J77),"",'Run 2'!$J$85)</f>
        <v>44440</v>
      </c>
      <c r="K155" s="81">
        <f>IF(ISBLANK('Run 2'!$J77),"",'Run 2'!$J$86)</f>
        <v>616.14</v>
      </c>
      <c r="L155" s="81">
        <f>IF(ISBLANK('Run 2'!$J77),"",'Run 2'!$J$87)</f>
        <v>1.3865000000000001</v>
      </c>
      <c r="M155" s="81">
        <f>IF(ISBLANK('Run 2'!$J77),"",'Run 2'!$J$89)</f>
        <v>40326</v>
      </c>
      <c r="N155" s="81">
        <f>IF(ISBLANK('Run 2'!$J77),"",'Run 2'!$J$90)</f>
        <v>274.24</v>
      </c>
      <c r="O155" s="81">
        <f>IF(ISBLANK('Run 2'!$J77),"",'Run 2'!$J$91)</f>
        <v>0.68006</v>
      </c>
      <c r="P155" s="81" t="str">
        <f>IF(ISBLANK('Run 2'!$A$85),"",'Run 2'!$A$85)</f>
        <v>PTB1</v>
      </c>
      <c r="Q155" s="81" t="str">
        <f>IF(ISBLANK('Run 2'!$A$89),"",'Run 2'!$A$89)</f>
        <v>PTB2</v>
      </c>
      <c r="R155" s="81" t="str">
        <f>IF(ISBLANK('Run 2'!$B$77),"",'Run 2'!$B$77)</f>
        <v>PTB1_2</v>
      </c>
      <c r="S155">
        <f>IF(ISBLANK('Run 2'!J77),"",'Run 2'!$C$73)</f>
        <v>142</v>
      </c>
      <c r="T155" t="str">
        <f>IF(ISBLANK(S59),"", 'Run 2'!$B$73)</f>
        <v>Manual Gain:</v>
      </c>
      <c r="V15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6" spans="1:22" x14ac:dyDescent="0.2">
      <c r="A156" t="str">
        <f>IF(ISBLANK('Run 2'!$C$4),"",'Run 2'!$C$4)</f>
        <v>AS</v>
      </c>
      <c r="B156" s="66">
        <f>IF(ISBLANK('Run 2'!$C$3),"",'Run 2'!$C$3)</f>
        <v>45271</v>
      </c>
      <c r="C156">
        <f>IF(ISBLANK('Run 2'!$C$5),"",'Run 2'!$C$5)</f>
        <v>2</v>
      </c>
      <c r="D156" t="str">
        <f>IF(ISBLANK('Run 2'!J14),"",'Run 2'!J14)</f>
        <v>PTB1 +RT</v>
      </c>
      <c r="E156" s="67" t="str">
        <f>IF(ISBLANK('Run 2'!J78),"",'Run 2'!$J$75)</f>
        <v>Blood +RT</v>
      </c>
      <c r="F156">
        <f>IF(ISBLANK('Run 2'!J78),"",'Run 2'!J78)</f>
        <v>44044</v>
      </c>
      <c r="G156" t="str">
        <f>IF(ISNUMBER(SEARCH("PT",'Run 2'!J14)),"Y", IF(ISNUMBER(SEARCH("H2O",'Run 2'!J14)),"N",""))</f>
        <v>Y</v>
      </c>
      <c r="H156">
        <f>IF(ISNUMBER(SEARCH("PTA",D60)),'Run 2'!$F$4,IF(ISNUMBER(SEARCH("PTB",D60)),'Run 2'!$G$4,IF(ISNUMBER(SEARCH("PTC",D60)),'Run 2'!$H$4,IF(ISNUMBER(SEARCH("PTD",D60)),'Run 2'!$I$4,""))))</f>
        <v>0</v>
      </c>
      <c r="I156">
        <f>IF(ISNUMBER(SEARCH("PTA",D60)),'Run 2'!$F$5,IF(ISNUMBER(SEARCH("PTB",D60)),'Run 2'!$G$5,IF(ISNUMBER(SEARCH("PTC",D60)),'Run 2'!$H$5,IF(ISNUMBER(SEARCH("PTD",D60)),'Run 2'!$I$5,""))))</f>
        <v>0</v>
      </c>
      <c r="J156">
        <f>IF(ISBLANK('Run 2'!$J78),"",'Run 2'!$J$85)</f>
        <v>44440</v>
      </c>
      <c r="K156" s="81">
        <f>IF(ISBLANK('Run 2'!$J78),"",'Run 2'!$J$86)</f>
        <v>616.14</v>
      </c>
      <c r="L156" s="81">
        <f>IF(ISBLANK('Run 2'!$J78),"",'Run 2'!$J$87)</f>
        <v>1.3865000000000001</v>
      </c>
      <c r="M156" s="81">
        <f>IF(ISBLANK('Run 2'!$J78),"",'Run 2'!$J$89)</f>
        <v>40326</v>
      </c>
      <c r="N156" s="81">
        <f>IF(ISBLANK('Run 2'!$J78),"",'Run 2'!$J$90)</f>
        <v>274.24</v>
      </c>
      <c r="O156" s="81">
        <f>IF(ISBLANK('Run 2'!$J78),"",'Run 2'!$J$91)</f>
        <v>0.68006</v>
      </c>
      <c r="P156" s="81" t="str">
        <f>IF(ISBLANK('Run 2'!$A$85),"",'Run 2'!$A$85)</f>
        <v>PTB1</v>
      </c>
      <c r="Q156" s="81" t="str">
        <f>IF(ISBLANK('Run 2'!$A$89),"",'Run 2'!$A$89)</f>
        <v>PTB2</v>
      </c>
      <c r="R156" s="81" t="str">
        <f>IF(ISBLANK('Run 2'!$B$78),"",'Run 2'!$B$78)</f>
        <v>PTB1_3</v>
      </c>
      <c r="S156">
        <f>IF(ISBLANK('Run 2'!J78),"",'Run 2'!$C$73)</f>
        <v>142</v>
      </c>
      <c r="T156" t="str">
        <f>IF(ISBLANK(S60),"", 'Run 2'!$B$73)</f>
        <v>Manual Gain:</v>
      </c>
      <c r="V15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7" spans="1:22" x14ac:dyDescent="0.2">
      <c r="A157" t="str">
        <f>IF(ISBLANK('Run 2'!$C$4),"",'Run 2'!$C$4)</f>
        <v>AS</v>
      </c>
      <c r="B157" s="66">
        <f>IF(ISBLANK('Run 2'!$C$3),"",'Run 2'!$C$3)</f>
        <v>45271</v>
      </c>
      <c r="C157">
        <f>IF(ISBLANK('Run 2'!$C$5),"",'Run 2'!$C$5)</f>
        <v>2</v>
      </c>
      <c r="D157" t="str">
        <f>IF(ISBLANK('Run 2'!J15),"",'Run 2'!J15)</f>
        <v>PTB1 +RT</v>
      </c>
      <c r="E157" s="67" t="str">
        <f>IF(ISBLANK('Run 2'!J79),"",'Run 2'!$J$75)</f>
        <v>Blood +RT</v>
      </c>
      <c r="F157">
        <f>IF(ISBLANK('Run 2'!J79),"",'Run 2'!J79)</f>
        <v>43992</v>
      </c>
      <c r="G157" t="str">
        <f>IF(ISNUMBER(SEARCH("PT",'Run 2'!J15)),"Y", IF(ISNUMBER(SEARCH("H2O",'Run 2'!J15)),"N",""))</f>
        <v>Y</v>
      </c>
      <c r="H157">
        <f>IF(ISNUMBER(SEARCH("PTA",D61)),'Run 2'!$F$4,IF(ISNUMBER(SEARCH("PTB",D61)),'Run 2'!$G$4,IF(ISNUMBER(SEARCH("PTC",D61)),'Run 2'!$H$4,IF(ISNUMBER(SEARCH("PTD",D61)),'Run 2'!$I$4,""))))</f>
        <v>0</v>
      </c>
      <c r="I157">
        <f>IF(ISNUMBER(SEARCH("PTA",D61)),'Run 2'!$F$5,IF(ISNUMBER(SEARCH("PTB",D61)),'Run 2'!$G$5,IF(ISNUMBER(SEARCH("PTC",D61)),'Run 2'!$H$5,IF(ISNUMBER(SEARCH("PTD",D61)),'Run 2'!$I$5,""))))</f>
        <v>0</v>
      </c>
      <c r="J157">
        <f>IF(ISBLANK('Run 2'!$J79),"",'Run 2'!$J$85)</f>
        <v>44440</v>
      </c>
      <c r="K157" s="81">
        <f>IF(ISBLANK('Run 2'!$J79),"",'Run 2'!$J$86)</f>
        <v>616.14</v>
      </c>
      <c r="L157" s="81">
        <f>IF(ISBLANK('Run 2'!$J79),"",'Run 2'!$J$87)</f>
        <v>1.3865000000000001</v>
      </c>
      <c r="M157" s="81">
        <f>IF(ISBLANK('Run 2'!$J79),"",'Run 2'!$J$89)</f>
        <v>40326</v>
      </c>
      <c r="N157" s="81">
        <f>IF(ISBLANK('Run 2'!$J79),"",'Run 2'!$J$90)</f>
        <v>274.24</v>
      </c>
      <c r="O157" s="81">
        <f>IF(ISBLANK('Run 2'!$J79),"",'Run 2'!$J$91)</f>
        <v>0.68006</v>
      </c>
      <c r="P157" s="81" t="str">
        <f>IF(ISBLANK('Run 2'!$A$85),"",'Run 2'!$A$85)</f>
        <v>PTB1</v>
      </c>
      <c r="Q157" s="81" t="str">
        <f>IF(ISBLANK('Run 2'!$A$89),"",'Run 2'!$A$89)</f>
        <v>PTB2</v>
      </c>
      <c r="R157" s="81" t="str">
        <f>IF(ISBLANK('Run 2'!$B$79),"",'Run 2'!$B$79)</f>
        <v>PTB1_4</v>
      </c>
      <c r="S157">
        <f>IF(ISBLANK('Run 2'!J79),"",'Run 2'!$C$73)</f>
        <v>142</v>
      </c>
      <c r="T157" t="str">
        <f>IF(ISBLANK(S61),"", 'Run 2'!$B$73)</f>
        <v>Manual Gain:</v>
      </c>
      <c r="V15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8" spans="1:22" x14ac:dyDescent="0.2">
      <c r="A158" t="str">
        <f>IF(ISBLANK('Run 2'!$C$4),"",'Run 2'!$C$4)</f>
        <v>AS</v>
      </c>
      <c r="B158" s="66">
        <f>IF(ISBLANK('Run 2'!$C$3),"",'Run 2'!$C$3)</f>
        <v>45271</v>
      </c>
      <c r="C158">
        <f>IF(ISBLANK('Run 2'!$C$5),"",'Run 2'!$C$5)</f>
        <v>2</v>
      </c>
      <c r="D158" t="str">
        <f>IF(ISBLANK('Run 2'!J16),"",'Run 2'!J16)</f>
        <v>PTB2 +RT</v>
      </c>
      <c r="E158" s="67" t="str">
        <f>IF(ISBLANK('Run 2'!J80),"",'Run 2'!$J$75)</f>
        <v>Blood +RT</v>
      </c>
      <c r="F158">
        <f>IF(ISBLANK('Run 2'!J80),"",'Run 2'!J80)</f>
        <v>40213</v>
      </c>
      <c r="G158" t="str">
        <f>IF(ISNUMBER(SEARCH("PT",'Run 2'!J16)),"Y", IF(ISNUMBER(SEARCH("H2O",'Run 2'!J16)),"N",""))</f>
        <v>Y</v>
      </c>
      <c r="H158">
        <f>IF(ISNUMBER(SEARCH("PTA",D62)),'Run 2'!$F$4,IF(ISNUMBER(SEARCH("PTB",D62)),'Run 2'!$G$4,IF(ISNUMBER(SEARCH("PTC",D62)),'Run 2'!$H$4,IF(ISNUMBER(SEARCH("PTD",D62)),'Run 2'!$I$4,""))))</f>
        <v>0</v>
      </c>
      <c r="I158">
        <f>IF(ISNUMBER(SEARCH("PTA",D62)),'Run 2'!$F$5,IF(ISNUMBER(SEARCH("PTB",D62)),'Run 2'!$G$5,IF(ISNUMBER(SEARCH("PTC",D62)),'Run 2'!$H$5,IF(ISNUMBER(SEARCH("PTD",D62)),'Run 2'!$I$5,""))))</f>
        <v>0</v>
      </c>
      <c r="J158">
        <f>IF(ISBLANK('Run 2'!$J80),"",'Run 2'!$J$85)</f>
        <v>44440</v>
      </c>
      <c r="K158" s="81">
        <f>IF(ISBLANK('Run 2'!$J80),"",'Run 2'!$J$86)</f>
        <v>616.14</v>
      </c>
      <c r="L158" s="81">
        <f>IF(ISBLANK('Run 2'!$J80),"",'Run 2'!$J$87)</f>
        <v>1.3865000000000001</v>
      </c>
      <c r="M158" s="81">
        <f>IF(ISBLANK('Run 2'!$J80),"",'Run 2'!$J$89)</f>
        <v>40326</v>
      </c>
      <c r="N158" s="81">
        <f>IF(ISBLANK('Run 2'!$J80),"",'Run 2'!$J$90)</f>
        <v>274.24</v>
      </c>
      <c r="O158" s="81">
        <f>IF(ISBLANK('Run 2'!$J80),"",'Run 2'!$J$91)</f>
        <v>0.68006</v>
      </c>
      <c r="P158" s="81" t="str">
        <f>IF(ISBLANK('Run 2'!$A$85),"",'Run 2'!$A$85)</f>
        <v>PTB1</v>
      </c>
      <c r="Q158" s="81" t="str">
        <f>IF(ISBLANK('Run 2'!$A$89),"",'Run 2'!$A$89)</f>
        <v>PTB2</v>
      </c>
      <c r="R158" s="81" t="str">
        <f>IF(ISBLANK('Run 2'!$B$80),"",'Run 2'!$B$80)</f>
        <v>PTB2_1</v>
      </c>
      <c r="S158">
        <f>IF(ISBLANK('Run 2'!J80),"",'Run 2'!$C$73)</f>
        <v>142</v>
      </c>
      <c r="T158" t="str">
        <f>IF(ISBLANK(S62),"", 'Run 2'!$B$73)</f>
        <v>Manual Gain:</v>
      </c>
      <c r="V15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59" spans="1:22" x14ac:dyDescent="0.2">
      <c r="A159" t="str">
        <f>IF(ISBLANK('Run 2'!$C$4),"",'Run 2'!$C$4)</f>
        <v>AS</v>
      </c>
      <c r="B159" s="66">
        <f>IF(ISBLANK('Run 2'!$C$3),"",'Run 2'!$C$3)</f>
        <v>45271</v>
      </c>
      <c r="C159">
        <f>IF(ISBLANK('Run 2'!$C$5),"",'Run 2'!$C$5)</f>
        <v>2</v>
      </c>
      <c r="D159" t="str">
        <f>IF(ISBLANK('Run 2'!J17),"",'Run 2'!J17)</f>
        <v>PTB2 +RT</v>
      </c>
      <c r="E159" s="67" t="str">
        <f>IF(ISBLANK('Run 2'!J81),"",'Run 2'!$J$75)</f>
        <v>Blood +RT</v>
      </c>
      <c r="F159">
        <f>IF(ISBLANK('Run 2'!J81),"",'Run 2'!J81)</f>
        <v>40228</v>
      </c>
      <c r="G159" t="str">
        <f>IF(ISNUMBER(SEARCH("PT",'Run 2'!J17)),"Y", IF(ISNUMBER(SEARCH("H2O",'Run 2'!J17)),"N",""))</f>
        <v>Y</v>
      </c>
      <c r="H159">
        <f>IF(ISNUMBER(SEARCH("PTA",D63)),'Run 2'!$F$4,IF(ISNUMBER(SEARCH("PTB",D63)),'Run 2'!$G$4,IF(ISNUMBER(SEARCH("PTC",D63)),'Run 2'!$H$4,IF(ISNUMBER(SEARCH("PTD",D63)),'Run 2'!$I$4,""))))</f>
        <v>0</v>
      </c>
      <c r="I159">
        <f>IF(ISNUMBER(SEARCH("PTA",D63)),'Run 2'!$F$5,IF(ISNUMBER(SEARCH("PTB",D63)),'Run 2'!$G$5,IF(ISNUMBER(SEARCH("PTC",D63)),'Run 2'!$H$5,IF(ISNUMBER(SEARCH("PTD",D63)),'Run 2'!$I$5,""))))</f>
        <v>0</v>
      </c>
      <c r="J159">
        <f>IF(ISBLANK('Run 2'!$J81),"",'Run 2'!$J$85)</f>
        <v>44440</v>
      </c>
      <c r="K159" s="81">
        <f>IF(ISBLANK('Run 2'!$J81),"",'Run 2'!$J$86)</f>
        <v>616.14</v>
      </c>
      <c r="L159" s="81">
        <f>IF(ISBLANK('Run 2'!$J81),"",'Run 2'!$J$87)</f>
        <v>1.3865000000000001</v>
      </c>
      <c r="M159" s="81">
        <f>IF(ISBLANK('Run 2'!$J81),"",'Run 2'!$J$89)</f>
        <v>40326</v>
      </c>
      <c r="N159" s="81">
        <f>IF(ISBLANK('Run 2'!$J81),"",'Run 2'!$J$90)</f>
        <v>274.24</v>
      </c>
      <c r="O159" s="81">
        <f>IF(ISBLANK('Run 2'!$J81),"",'Run 2'!$J$91)</f>
        <v>0.68006</v>
      </c>
      <c r="P159" s="81" t="str">
        <f>IF(ISBLANK('Run 2'!$A$85),"",'Run 2'!$A$85)</f>
        <v>PTB1</v>
      </c>
      <c r="Q159" s="81" t="str">
        <f>IF(ISBLANK('Run 2'!$A$89),"",'Run 2'!$A$89)</f>
        <v>PTB2</v>
      </c>
      <c r="R159" s="81" t="str">
        <f>IF(ISBLANK('Run 2'!$B$81),"",'Run 2'!$B$81)</f>
        <v>PTB2_2</v>
      </c>
      <c r="S159">
        <f>IF(ISBLANK('Run 2'!J81),"",'Run 2'!$C$73)</f>
        <v>142</v>
      </c>
      <c r="T159" t="str">
        <f>IF(ISBLANK(S63),"", 'Run 2'!$B$73)</f>
        <v>Manual Gain:</v>
      </c>
      <c r="V15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0" spans="1:22" x14ac:dyDescent="0.2">
      <c r="A160" t="str">
        <f>IF(ISBLANK('Run 2'!$C$4),"",'Run 2'!$C$4)</f>
        <v>AS</v>
      </c>
      <c r="B160" s="66">
        <f>IF(ISBLANK('Run 2'!$C$3),"",'Run 2'!$C$3)</f>
        <v>45271</v>
      </c>
      <c r="C160">
        <f>IF(ISBLANK('Run 2'!$C$5),"",'Run 2'!$C$5)</f>
        <v>2</v>
      </c>
      <c r="D160" t="str">
        <f>IF(ISBLANK('Run 2'!J18),"",'Run 2'!J18)</f>
        <v>PTB2 +RT</v>
      </c>
      <c r="E160" s="67" t="str">
        <f>IF(ISBLANK('Run 2'!J82),"",'Run 2'!$J$75)</f>
        <v>Blood +RT</v>
      </c>
      <c r="F160">
        <f>IF(ISBLANK('Run 2'!J82),"",'Run 2'!J82)</f>
        <v>40732</v>
      </c>
      <c r="G160" t="str">
        <f>IF(ISNUMBER(SEARCH("PT",'Run 2'!J18)),"Y", IF(ISNUMBER(SEARCH("H2O",'Run 2'!J18)),"N",""))</f>
        <v>Y</v>
      </c>
      <c r="H160">
        <f>IF(ISNUMBER(SEARCH("PTA",D64)),'Run 2'!$F$4,IF(ISNUMBER(SEARCH("PTB",D64)),'Run 2'!$G$4,IF(ISNUMBER(SEARCH("PTC",D64)),'Run 2'!$H$4,IF(ISNUMBER(SEARCH("PTD",D64)),'Run 2'!$I$4,""))))</f>
        <v>0</v>
      </c>
      <c r="I160">
        <f>IF(ISNUMBER(SEARCH("PTA",D64)),'Run 2'!$F$5,IF(ISNUMBER(SEARCH("PTB",D64)),'Run 2'!$G$5,IF(ISNUMBER(SEARCH("PTC",D64)),'Run 2'!$H$5,IF(ISNUMBER(SEARCH("PTD",D64)),'Run 2'!$I$5,""))))</f>
        <v>0</v>
      </c>
      <c r="J160">
        <f>IF(ISBLANK('Run 2'!$J82),"",'Run 2'!$J$85)</f>
        <v>44440</v>
      </c>
      <c r="K160" s="81">
        <f>IF(ISBLANK('Run 2'!$J82),"",'Run 2'!$J$86)</f>
        <v>616.14</v>
      </c>
      <c r="L160" s="81">
        <f>IF(ISBLANK('Run 2'!$J82),"",'Run 2'!$J$87)</f>
        <v>1.3865000000000001</v>
      </c>
      <c r="M160" s="81">
        <f>IF(ISBLANK('Run 2'!$J82),"",'Run 2'!$J$89)</f>
        <v>40326</v>
      </c>
      <c r="N160" s="81">
        <f>IF(ISBLANK('Run 2'!$J82),"",'Run 2'!$J$90)</f>
        <v>274.24</v>
      </c>
      <c r="O160" s="81">
        <f>IF(ISBLANK('Run 2'!$J82),"",'Run 2'!$J$91)</f>
        <v>0.68006</v>
      </c>
      <c r="P160" s="81" t="str">
        <f>IF(ISBLANK('Run 2'!$A$85),"",'Run 2'!$A$85)</f>
        <v>PTB1</v>
      </c>
      <c r="Q160" s="81" t="str">
        <f>IF(ISBLANK('Run 2'!$A$89),"",'Run 2'!$A$89)</f>
        <v>PTB2</v>
      </c>
      <c r="R160" s="81" t="str">
        <f>IF(ISBLANK('Run 2'!$B$82),"",'Run 2'!$B$82)</f>
        <v>PTB2_3</v>
      </c>
      <c r="S160">
        <f>IF(ISBLANK('Run 2'!J82),"",'Run 2'!$C$73)</f>
        <v>142</v>
      </c>
      <c r="T160" t="str">
        <f>IF(ISBLANK(S64),"", 'Run 2'!$B$73)</f>
        <v>Manual Gain:</v>
      </c>
      <c r="V16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1" spans="1:22" x14ac:dyDescent="0.2">
      <c r="A161" t="str">
        <f>IF(ISBLANK('Run 2'!$C$4),"",'Run 2'!$C$4)</f>
        <v>AS</v>
      </c>
      <c r="B161" s="66">
        <f>IF(ISBLANK('Run 2'!$C$3),"",'Run 2'!$C$3)</f>
        <v>45271</v>
      </c>
      <c r="C161">
        <f>IF(ISBLANK('Run 2'!$C$5),"",'Run 2'!$C$5)</f>
        <v>2</v>
      </c>
      <c r="D161" t="str">
        <f>IF(ISBLANK('Run 2'!J19),"",'Run 2'!J19)</f>
        <v>PTB2 +RT</v>
      </c>
      <c r="E161" s="67" t="str">
        <f>IF(ISBLANK('Run 2'!J83),"",'Run 2'!$J$75)</f>
        <v>Blood +RT</v>
      </c>
      <c r="F161">
        <f>IF(ISBLANK('Run 2'!J83),"",'Run 2'!J83)</f>
        <v>40130</v>
      </c>
      <c r="G161" t="str">
        <f>IF(ISNUMBER(SEARCH("PT",'Run 2'!J19)),"Y", IF(ISNUMBER(SEARCH("H2O",'Run 2'!J19)),"N",""))</f>
        <v>Y</v>
      </c>
      <c r="H161">
        <f>IF(ISNUMBER(SEARCH("PTA",D65)),'Run 2'!$F$4,IF(ISNUMBER(SEARCH("PTB",D65)),'Run 2'!$G$4,IF(ISNUMBER(SEARCH("PTC",D65)),'Run 2'!$H$4,IF(ISNUMBER(SEARCH("PTD",D65)),'Run 2'!$I$4,""))))</f>
        <v>0</v>
      </c>
      <c r="I161">
        <f>IF(ISNUMBER(SEARCH("PTA",D65)),'Run 2'!$F$5,IF(ISNUMBER(SEARCH("PTB",D65)),'Run 2'!$G$5,IF(ISNUMBER(SEARCH("PTC",D65)),'Run 2'!$H$5,IF(ISNUMBER(SEARCH("PTD",D65)),'Run 2'!$I$5,""))))</f>
        <v>0</v>
      </c>
      <c r="J161">
        <f>IF(ISBLANK('Run 2'!$J83),"",'Run 2'!$J$85)</f>
        <v>44440</v>
      </c>
      <c r="K161" s="81">
        <f>IF(ISBLANK('Run 2'!$J83),"",'Run 2'!$J$86)</f>
        <v>616.14</v>
      </c>
      <c r="L161" s="81">
        <f>IF(ISBLANK('Run 2'!$J83),"",'Run 2'!$J$87)</f>
        <v>1.3865000000000001</v>
      </c>
      <c r="M161" s="81">
        <f>IF(ISBLANK('Run 2'!$J83),"",'Run 2'!$J$89)</f>
        <v>40326</v>
      </c>
      <c r="N161" s="81">
        <f>IF(ISBLANK('Run 2'!$J83),"",'Run 2'!$J$90)</f>
        <v>274.24</v>
      </c>
      <c r="O161" s="81">
        <f>IF(ISBLANK('Run 2'!$J83),"",'Run 2'!$J$91)</f>
        <v>0.68006</v>
      </c>
      <c r="P161" s="81" t="str">
        <f>IF(ISBLANK('Run 2'!$A$85),"",'Run 2'!$A$85)</f>
        <v>PTB1</v>
      </c>
      <c r="Q161" s="81" t="str">
        <f>IF(ISBLANK('Run 2'!$A$89),"",'Run 2'!$A$89)</f>
        <v>PTB2</v>
      </c>
      <c r="R161" s="81" t="str">
        <f>IF(ISBLANK('Run 2'!$B$83),"",'Run 2'!$B$83)</f>
        <v>PTB2_4</v>
      </c>
      <c r="S161">
        <f>IF(ISBLANK('Run 2'!J83),"",'Run 2'!$C$73)</f>
        <v>142</v>
      </c>
      <c r="T161" t="str">
        <f>IF(ISBLANK(S65),"", 'Run 2'!$B$73)</f>
        <v>Manual Gain:</v>
      </c>
      <c r="V16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2" spans="1:22" x14ac:dyDescent="0.2">
      <c r="A162" t="str">
        <f>IF(ISBLANK('Run 2'!$C$4),"",'Run 2'!$C$4)</f>
        <v>AS</v>
      </c>
      <c r="B162" s="66">
        <f>IF(ISBLANK('Run 2'!$C$3),"",'Run 2'!$C$3)</f>
        <v>45271</v>
      </c>
      <c r="C162">
        <f>IF(ISBLANK('Run 2'!$C$5),"",'Run 2'!$C$5)</f>
        <v>2</v>
      </c>
      <c r="D162" t="str">
        <f>IF(ISBLANK('Run 2'!K12),"",'Run 2'!K12)</f>
        <v>PTB1 -RT</v>
      </c>
      <c r="E162" s="67" t="str">
        <f>IF(ISBLANK('Run 2'!K76),"",'Run 2'!$K$75)</f>
        <v>Blood -RT</v>
      </c>
      <c r="F162">
        <f>IF(ISBLANK('Run 2'!K76),"",'Run 2'!K76)</f>
        <v>28117</v>
      </c>
      <c r="G162" t="str">
        <f>IF(ISNUMBER(SEARCH("PT",'Run 2'!K12)),"Y", IF(ISNUMBER(SEARCH("H2O",'Run 2'!K12)),"N",""))</f>
        <v>Y</v>
      </c>
      <c r="H162">
        <f>IF(ISNUMBER(SEARCH("PTA",D66)),'Run 2'!$F$4,IF(ISNUMBER(SEARCH("PTB",D66)),'Run 2'!$G$4,IF(ISNUMBER(SEARCH("PTC",D66)),'Run 2'!$H$4,IF(ISNUMBER(SEARCH("PTD",D66)),'Run 2'!$I$4,""))))</f>
        <v>0</v>
      </c>
      <c r="I162">
        <f>IF(ISNUMBER(SEARCH("PTA",D66)),'Run 2'!$F$5,IF(ISNUMBER(SEARCH("PTB",D66)),'Run 2'!$G$5,IF(ISNUMBER(SEARCH("PTC",D66)),'Run 2'!$H$5,IF(ISNUMBER(SEARCH("PTD",D66)),'Run 2'!$I$5,""))))</f>
        <v>0</v>
      </c>
      <c r="J162">
        <f>IF(ISBLANK('Run 2'!$K76),"",'Run 2'!$K$85)</f>
        <v>27371</v>
      </c>
      <c r="K162" s="81">
        <f>IF(ISBLANK('Run 2'!$K76),"",'Run 2'!$K$86)</f>
        <v>502.22</v>
      </c>
      <c r="L162" s="81">
        <f>IF(ISBLANK('Run 2'!$K76),"",'Run 2'!$K$87)</f>
        <v>1.8349</v>
      </c>
      <c r="M162" s="81">
        <f>IF(ISBLANK('Run 2'!$K76),"",'Run 2'!$K$89)</f>
        <v>22920</v>
      </c>
      <c r="N162" s="81">
        <f>IF(ISBLANK('Run 2'!$K76),"",'Run 2'!$K$90)</f>
        <v>550.70000000000005</v>
      </c>
      <c r="O162" s="81">
        <f>IF(ISBLANK('Run 2'!$K76),"",'Run 2'!$K$91)</f>
        <v>2.4028</v>
      </c>
      <c r="P162" s="81" t="str">
        <f>IF(ISBLANK('Run 2'!$A$85),"",'Run 2'!$A$85)</f>
        <v>PTB1</v>
      </c>
      <c r="Q162" s="81" t="str">
        <f>IF(ISBLANK('Run 2'!$A$89),"",'Run 2'!$A$89)</f>
        <v>PTB2</v>
      </c>
      <c r="R162" s="81" t="str">
        <f>IF(ISBLANK('Run 2'!$B$76),"",'Run 2'!$B$76)</f>
        <v>PTB1_1</v>
      </c>
      <c r="S162">
        <f>IF(ISBLANK('Run 2'!K76),"",'Run 2'!$C$73)</f>
        <v>142</v>
      </c>
      <c r="T162" t="str">
        <f>IF(ISBLANK(S66),"", 'Run 2'!$B$73)</f>
        <v>Manual Gain:</v>
      </c>
      <c r="V16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3" spans="1:22" x14ac:dyDescent="0.2">
      <c r="A163" t="str">
        <f>IF(ISBLANK('Run 2'!$C$4),"",'Run 2'!$C$4)</f>
        <v>AS</v>
      </c>
      <c r="B163" s="66">
        <f>IF(ISBLANK('Run 2'!$C$3),"",'Run 2'!$C$3)</f>
        <v>45271</v>
      </c>
      <c r="C163">
        <f>IF(ISBLANK('Run 2'!$C$5),"",'Run 2'!$C$5)</f>
        <v>2</v>
      </c>
      <c r="D163" t="str">
        <f>IF(ISBLANK('Run 2'!K13),"",'Run 2'!K13)</f>
        <v>PTB1 -RT</v>
      </c>
      <c r="E163" s="67" t="str">
        <f>IF(ISBLANK('Run 2'!K77),"",'Run 2'!$K$75)</f>
        <v>Blood -RT</v>
      </c>
      <c r="F163">
        <f>IF(ISBLANK('Run 2'!K77),"",'Run 2'!K77)</f>
        <v>27180</v>
      </c>
      <c r="G163" t="str">
        <f>IF(ISNUMBER(SEARCH("PT",'Run 2'!K13)),"Y", IF(ISNUMBER(SEARCH("H2O",'Run 2'!K13)),"N",""))</f>
        <v>Y</v>
      </c>
      <c r="H163">
        <f>IF(ISNUMBER(SEARCH("PTA",D67)),'Run 2'!$F$4,IF(ISNUMBER(SEARCH("PTB",D67)),'Run 2'!$G$4,IF(ISNUMBER(SEARCH("PTC",D67)),'Run 2'!$H$4,IF(ISNUMBER(SEARCH("PTD",D67)),'Run 2'!$I$4,""))))</f>
        <v>0</v>
      </c>
      <c r="I163">
        <f>IF(ISNUMBER(SEARCH("PTA",D67)),'Run 2'!$F$5,IF(ISNUMBER(SEARCH("PTB",D67)),'Run 2'!$G$5,IF(ISNUMBER(SEARCH("PTC",D67)),'Run 2'!$H$5,IF(ISNUMBER(SEARCH("PTD",D67)),'Run 2'!$I$5,""))))</f>
        <v>0</v>
      </c>
      <c r="J163">
        <f>IF(ISBLANK('Run 2'!$K77),"",'Run 2'!$K$85)</f>
        <v>27371</v>
      </c>
      <c r="K163" s="81">
        <f>IF(ISBLANK('Run 2'!$K77),"",'Run 2'!$K$86)</f>
        <v>502.22</v>
      </c>
      <c r="L163" s="81">
        <f>IF(ISBLANK('Run 2'!$K77),"",'Run 2'!$K$87)</f>
        <v>1.8349</v>
      </c>
      <c r="M163" s="81">
        <f>IF(ISBLANK('Run 2'!$K77),"",'Run 2'!$K$89)</f>
        <v>22920</v>
      </c>
      <c r="N163" s="81">
        <f>IF(ISBLANK('Run 2'!$K77),"",'Run 2'!$K$90)</f>
        <v>550.70000000000005</v>
      </c>
      <c r="O163" s="81">
        <f>IF(ISBLANK('Run 2'!$K77),"",'Run 2'!$K$91)</f>
        <v>2.4028</v>
      </c>
      <c r="P163" s="81" t="str">
        <f>IF(ISBLANK('Run 2'!$A$85),"",'Run 2'!$A$85)</f>
        <v>PTB1</v>
      </c>
      <c r="Q163" s="81" t="str">
        <f>IF(ISBLANK('Run 2'!$A$89),"",'Run 2'!$A$89)</f>
        <v>PTB2</v>
      </c>
      <c r="R163" s="81" t="str">
        <f>IF(ISBLANK('Run 2'!$B$77),"",'Run 2'!$B$77)</f>
        <v>PTB1_2</v>
      </c>
      <c r="S163">
        <f>IF(ISBLANK('Run 2'!K77),"",'Run 2'!$C$73)</f>
        <v>142</v>
      </c>
      <c r="T163" t="str">
        <f>IF(ISBLANK(S67),"", 'Run 2'!$B$73)</f>
        <v>Manual Gain:</v>
      </c>
      <c r="V16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4" spans="1:22" x14ac:dyDescent="0.2">
      <c r="A164" t="str">
        <f>IF(ISBLANK('Run 2'!$C$4),"",'Run 2'!$C$4)</f>
        <v>AS</v>
      </c>
      <c r="B164" s="66">
        <f>IF(ISBLANK('Run 2'!$C$3),"",'Run 2'!$C$3)</f>
        <v>45271</v>
      </c>
      <c r="C164">
        <f>IF(ISBLANK('Run 2'!$C$5),"",'Run 2'!$C$5)</f>
        <v>2</v>
      </c>
      <c r="D164" t="str">
        <f>IF(ISBLANK('Run 2'!K14),"",'Run 2'!K14)</f>
        <v>PTB1 -RT</v>
      </c>
      <c r="E164" s="67" t="str">
        <f>IF(ISBLANK('Run 2'!K78),"",'Run 2'!$K$75)</f>
        <v>Blood -RT</v>
      </c>
      <c r="F164">
        <f>IF(ISBLANK('Run 2'!K78),"",'Run 2'!K78)</f>
        <v>27163</v>
      </c>
      <c r="G164" t="str">
        <f>IF(ISNUMBER(SEARCH("PT",'Run 2'!K14)),"Y", IF(ISNUMBER(SEARCH("H2O",'Run 2'!K14)),"N",""))</f>
        <v>Y</v>
      </c>
      <c r="H164">
        <f>IF(ISNUMBER(SEARCH("PTA",D68)),'Run 2'!$F$4,IF(ISNUMBER(SEARCH("PTB",D68)),'Run 2'!$G$4,IF(ISNUMBER(SEARCH("PTC",D68)),'Run 2'!$H$4,IF(ISNUMBER(SEARCH("PTD",D68)),'Run 2'!$I$4,""))))</f>
        <v>0</v>
      </c>
      <c r="I164">
        <f>IF(ISNUMBER(SEARCH("PTA",D68)),'Run 2'!$F$5,IF(ISNUMBER(SEARCH("PTB",D68)),'Run 2'!$G$5,IF(ISNUMBER(SEARCH("PTC",D68)),'Run 2'!$H$5,IF(ISNUMBER(SEARCH("PTD",D68)),'Run 2'!$I$5,""))))</f>
        <v>0</v>
      </c>
      <c r="J164">
        <f>IF(ISBLANK('Run 2'!$K78),"",'Run 2'!$K$85)</f>
        <v>27371</v>
      </c>
      <c r="K164" s="81">
        <f>IF(ISBLANK('Run 2'!$K78),"",'Run 2'!$K$86)</f>
        <v>502.22</v>
      </c>
      <c r="L164" s="81">
        <f>IF(ISBLANK('Run 2'!$K78),"",'Run 2'!$K$87)</f>
        <v>1.8349</v>
      </c>
      <c r="M164" s="81">
        <f>IF(ISBLANK('Run 2'!$K78),"",'Run 2'!$K$89)</f>
        <v>22920</v>
      </c>
      <c r="N164" s="81">
        <f>IF(ISBLANK('Run 2'!$K78),"",'Run 2'!$K$90)</f>
        <v>550.70000000000005</v>
      </c>
      <c r="O164" s="81">
        <f>IF(ISBLANK('Run 2'!$K78),"",'Run 2'!$K$91)</f>
        <v>2.4028</v>
      </c>
      <c r="P164" s="81" t="str">
        <f>IF(ISBLANK('Run 2'!$A$85),"",'Run 2'!$A$85)</f>
        <v>PTB1</v>
      </c>
      <c r="Q164" s="81" t="str">
        <f>IF(ISBLANK('Run 2'!$A$89),"",'Run 2'!$A$89)</f>
        <v>PTB2</v>
      </c>
      <c r="R164" s="81" t="str">
        <f>IF(ISBLANK('Run 2'!$B$78),"",'Run 2'!$B$78)</f>
        <v>PTB1_3</v>
      </c>
      <c r="S164">
        <f>IF(ISBLANK('Run 2'!K78),"",'Run 2'!$C$73)</f>
        <v>142</v>
      </c>
      <c r="T164" t="str">
        <f>IF(ISBLANK(S68),"", 'Run 2'!$B$73)</f>
        <v>Manual Gain:</v>
      </c>
      <c r="V16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5" spans="1:22" x14ac:dyDescent="0.2">
      <c r="A165" t="str">
        <f>IF(ISBLANK('Run 2'!$C$4),"",'Run 2'!$C$4)</f>
        <v>AS</v>
      </c>
      <c r="B165" s="66">
        <f>IF(ISBLANK('Run 2'!$C$3),"",'Run 2'!$C$3)</f>
        <v>45271</v>
      </c>
      <c r="C165">
        <f>IF(ISBLANK('Run 2'!$C$5),"",'Run 2'!$C$5)</f>
        <v>2</v>
      </c>
      <c r="D165" t="str">
        <f>IF(ISBLANK('Run 2'!K15),"",'Run 2'!K15)</f>
        <v>PTB1 -RT</v>
      </c>
      <c r="E165" s="67" t="str">
        <f>IF(ISBLANK('Run 2'!K79),"",'Run 2'!$K$75)</f>
        <v>Blood -RT</v>
      </c>
      <c r="F165">
        <f>IF(ISBLANK('Run 2'!K79),"",'Run 2'!K79)</f>
        <v>27024</v>
      </c>
      <c r="G165" t="str">
        <f>IF(ISNUMBER(SEARCH("PT",'Run 2'!K15)),"Y", IF(ISNUMBER(SEARCH("H2O",'Run 2'!K15)),"N",""))</f>
        <v>Y</v>
      </c>
      <c r="H165">
        <f>IF(ISNUMBER(SEARCH("PTA",D69)),'Run 2'!$F$4,IF(ISNUMBER(SEARCH("PTB",D69)),'Run 2'!$G$4,IF(ISNUMBER(SEARCH("PTC",D69)),'Run 2'!$H$4,IF(ISNUMBER(SEARCH("PTD",D69)),'Run 2'!$I$4,""))))</f>
        <v>0</v>
      </c>
      <c r="I165">
        <f>IF(ISNUMBER(SEARCH("PTA",D69)),'Run 2'!$F$5,IF(ISNUMBER(SEARCH("PTB",D69)),'Run 2'!$G$5,IF(ISNUMBER(SEARCH("PTC",D69)),'Run 2'!$H$5,IF(ISNUMBER(SEARCH("PTD",D69)),'Run 2'!$I$5,""))))</f>
        <v>0</v>
      </c>
      <c r="J165">
        <f>IF(ISBLANK('Run 2'!$K79),"",'Run 2'!$K$85)</f>
        <v>27371</v>
      </c>
      <c r="K165" s="81">
        <f>IF(ISBLANK('Run 2'!$K79),"",'Run 2'!$K$86)</f>
        <v>502.22</v>
      </c>
      <c r="L165" s="81">
        <f>IF(ISBLANK('Run 2'!$K79),"",'Run 2'!$K$87)</f>
        <v>1.8349</v>
      </c>
      <c r="M165" s="81">
        <f>IF(ISBLANK('Run 2'!$K79),"",'Run 2'!$K$89)</f>
        <v>22920</v>
      </c>
      <c r="N165" s="81">
        <f>IF(ISBLANK('Run 2'!$K79),"",'Run 2'!$K$90)</f>
        <v>550.70000000000005</v>
      </c>
      <c r="O165" s="81">
        <f>IF(ISBLANK('Run 2'!$K79),"",'Run 2'!$K$91)</f>
        <v>2.4028</v>
      </c>
      <c r="P165" s="81" t="str">
        <f>IF(ISBLANK('Run 2'!$A$85),"",'Run 2'!$A$85)</f>
        <v>PTB1</v>
      </c>
      <c r="Q165" s="81" t="str">
        <f>IF(ISBLANK('Run 2'!$A$89),"",'Run 2'!$A$89)</f>
        <v>PTB2</v>
      </c>
      <c r="R165" s="81" t="str">
        <f>IF(ISBLANK('Run 2'!$B$79),"",'Run 2'!$B$79)</f>
        <v>PTB1_4</v>
      </c>
      <c r="S165">
        <f>IF(ISBLANK('Run 2'!K79),"",'Run 2'!$C$73)</f>
        <v>142</v>
      </c>
      <c r="T165" t="str">
        <f>IF(ISBLANK(S69),"", 'Run 2'!$B$73)</f>
        <v>Manual Gain:</v>
      </c>
      <c r="V16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6" spans="1:22" x14ac:dyDescent="0.2">
      <c r="A166" t="str">
        <f>IF(ISBLANK('Run 2'!$C$4),"",'Run 2'!$C$4)</f>
        <v>AS</v>
      </c>
      <c r="B166" s="66">
        <f>IF(ISBLANK('Run 2'!$C$3),"",'Run 2'!$C$3)</f>
        <v>45271</v>
      </c>
      <c r="C166">
        <f>IF(ISBLANK('Run 2'!$C$5),"",'Run 2'!$C$5)</f>
        <v>2</v>
      </c>
      <c r="D166" t="str">
        <f>IF(ISBLANK('Run 2'!K16),"",'Run 2'!K16)</f>
        <v>PTB2 -RT</v>
      </c>
      <c r="E166" s="67" t="str">
        <f>IF(ISBLANK('Run 2'!K80),"",'Run 2'!$K$75)</f>
        <v>Blood -RT</v>
      </c>
      <c r="F166">
        <f>IF(ISBLANK('Run 2'!K80),"",'Run 2'!K80)</f>
        <v>22800</v>
      </c>
      <c r="G166" t="str">
        <f>IF(ISNUMBER(SEARCH("PT",'Run 2'!K16)),"Y", IF(ISNUMBER(SEARCH("H2O",'Run 2'!K16)),"N",""))</f>
        <v>Y</v>
      </c>
      <c r="H166">
        <f>IF(ISNUMBER(SEARCH("PTA",D70)),'Run 2'!$F$4,IF(ISNUMBER(SEARCH("PTB",D70)),'Run 2'!$G$4,IF(ISNUMBER(SEARCH("PTC",D70)),'Run 2'!$H$4,IF(ISNUMBER(SEARCH("PTD",D70)),'Run 2'!$I$4,""))))</f>
        <v>0</v>
      </c>
      <c r="I166">
        <f>IF(ISNUMBER(SEARCH("PTA",D70)),'Run 2'!$F$5,IF(ISNUMBER(SEARCH("PTB",D70)),'Run 2'!$G$5,IF(ISNUMBER(SEARCH("PTC",D70)),'Run 2'!$H$5,IF(ISNUMBER(SEARCH("PTD",D70)),'Run 2'!$I$5,""))))</f>
        <v>0</v>
      </c>
      <c r="J166">
        <f>IF(ISBLANK('Run 2'!$K80),"",'Run 2'!$K$85)</f>
        <v>27371</v>
      </c>
      <c r="K166" s="81">
        <f>IF(ISBLANK('Run 2'!$K80),"",'Run 2'!$K$86)</f>
        <v>502.22</v>
      </c>
      <c r="L166" s="81">
        <f>IF(ISBLANK('Run 2'!$K80),"",'Run 2'!$K$87)</f>
        <v>1.8349</v>
      </c>
      <c r="M166" s="81">
        <f>IF(ISBLANK('Run 2'!$K80),"",'Run 2'!$K$89)</f>
        <v>22920</v>
      </c>
      <c r="N166" s="81">
        <f>IF(ISBLANK('Run 2'!$K80),"",'Run 2'!$K$90)</f>
        <v>550.70000000000005</v>
      </c>
      <c r="O166" s="81">
        <f>IF(ISBLANK('Run 2'!$K80),"",'Run 2'!$K$91)</f>
        <v>2.4028</v>
      </c>
      <c r="P166" s="81" t="str">
        <f>IF(ISBLANK('Run 2'!$A$85),"",'Run 2'!$A$85)</f>
        <v>PTB1</v>
      </c>
      <c r="Q166" s="81" t="str">
        <f>IF(ISBLANK('Run 2'!$A$89),"",'Run 2'!$A$89)</f>
        <v>PTB2</v>
      </c>
      <c r="R166" s="81" t="str">
        <f>IF(ISBLANK('Run 2'!$B$80),"",'Run 2'!$B$80)</f>
        <v>PTB2_1</v>
      </c>
      <c r="S166">
        <f>IF(ISBLANK('Run 2'!K80),"",'Run 2'!$C$73)</f>
        <v>142</v>
      </c>
      <c r="T166" t="str">
        <f>IF(ISBLANK(S70),"", 'Run 2'!$B$73)</f>
        <v>Manual Gain:</v>
      </c>
      <c r="V16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7" spans="1:22" x14ac:dyDescent="0.2">
      <c r="A167" t="str">
        <f>IF(ISBLANK('Run 2'!$C$4),"",'Run 2'!$C$4)</f>
        <v>AS</v>
      </c>
      <c r="B167" s="66">
        <f>IF(ISBLANK('Run 2'!$C$3),"",'Run 2'!$C$3)</f>
        <v>45271</v>
      </c>
      <c r="C167">
        <f>IF(ISBLANK('Run 2'!$C$5),"",'Run 2'!$C$5)</f>
        <v>2</v>
      </c>
      <c r="D167" t="str">
        <f>IF(ISBLANK('Run 2'!K17),"",'Run 2'!K17)</f>
        <v>PTB2 -RT</v>
      </c>
      <c r="E167" s="67" t="str">
        <f>IF(ISBLANK('Run 2'!K81),"",'Run 2'!$K$75)</f>
        <v>Blood -RT</v>
      </c>
      <c r="F167">
        <f>IF(ISBLANK('Run 2'!K81),"",'Run 2'!K81)</f>
        <v>22501</v>
      </c>
      <c r="G167" t="str">
        <f>IF(ISNUMBER(SEARCH("PT",'Run 2'!K17)),"Y", IF(ISNUMBER(SEARCH("H2O",'Run 2'!K17)),"N",""))</f>
        <v>Y</v>
      </c>
      <c r="H167">
        <f>IF(ISNUMBER(SEARCH("PTA",D71)),'Run 2'!$F$4,IF(ISNUMBER(SEARCH("PTB",D71)),'Run 2'!$G$4,IF(ISNUMBER(SEARCH("PTC",D71)),'Run 2'!$H$4,IF(ISNUMBER(SEARCH("PTD",D71)),'Run 2'!$I$4,""))))</f>
        <v>0</v>
      </c>
      <c r="I167">
        <f>IF(ISNUMBER(SEARCH("PTA",D71)),'Run 2'!$F$5,IF(ISNUMBER(SEARCH("PTB",D71)),'Run 2'!$G$5,IF(ISNUMBER(SEARCH("PTC",D71)),'Run 2'!$H$5,IF(ISNUMBER(SEARCH("PTD",D71)),'Run 2'!$I$5,""))))</f>
        <v>0</v>
      </c>
      <c r="J167">
        <f>IF(ISBLANK('Run 2'!$K81),"",'Run 2'!$K$85)</f>
        <v>27371</v>
      </c>
      <c r="K167" s="81">
        <f>IF(ISBLANK('Run 2'!$K81),"",'Run 2'!$K$86)</f>
        <v>502.22</v>
      </c>
      <c r="L167" s="81">
        <f>IF(ISBLANK('Run 2'!$K81),"",'Run 2'!$K$87)</f>
        <v>1.8349</v>
      </c>
      <c r="M167" s="81">
        <f>IF(ISBLANK('Run 2'!$K81),"",'Run 2'!$K$89)</f>
        <v>22920</v>
      </c>
      <c r="N167" s="81">
        <f>IF(ISBLANK('Run 2'!$K81),"",'Run 2'!$K$90)</f>
        <v>550.70000000000005</v>
      </c>
      <c r="O167" s="81">
        <f>IF(ISBLANK('Run 2'!$K81),"",'Run 2'!$K$91)</f>
        <v>2.4028</v>
      </c>
      <c r="P167" s="81" t="str">
        <f>IF(ISBLANK('Run 2'!$A$85),"",'Run 2'!$A$85)</f>
        <v>PTB1</v>
      </c>
      <c r="Q167" s="81" t="str">
        <f>IF(ISBLANK('Run 2'!$A$89),"",'Run 2'!$A$89)</f>
        <v>PTB2</v>
      </c>
      <c r="R167" s="81" t="str">
        <f>IF(ISBLANK('Run 2'!$B$81),"",'Run 2'!$B$81)</f>
        <v>PTB2_2</v>
      </c>
      <c r="S167">
        <f>IF(ISBLANK('Run 2'!K81),"",'Run 2'!$C$73)</f>
        <v>142</v>
      </c>
      <c r="T167" t="str">
        <f>IF(ISBLANK(S71),"", 'Run 2'!$B$73)</f>
        <v>Manual Gain:</v>
      </c>
      <c r="V16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8" spans="1:22" x14ac:dyDescent="0.2">
      <c r="A168" t="str">
        <f>IF(ISBLANK('Run 2'!$C$4),"",'Run 2'!$C$4)</f>
        <v>AS</v>
      </c>
      <c r="B168" s="66">
        <f>IF(ISBLANK('Run 2'!$C$3),"",'Run 2'!$C$3)</f>
        <v>45271</v>
      </c>
      <c r="C168">
        <f>IF(ISBLANK('Run 2'!$C$5),"",'Run 2'!$C$5)</f>
        <v>2</v>
      </c>
      <c r="D168" t="str">
        <f>IF(ISBLANK('Run 2'!K18),"",'Run 2'!K18)</f>
        <v>PTB2 -RT</v>
      </c>
      <c r="E168" s="67" t="str">
        <f>IF(ISBLANK('Run 2'!K82),"",'Run 2'!$K$75)</f>
        <v>Blood -RT</v>
      </c>
      <c r="F168">
        <f>IF(ISBLANK('Run 2'!K82),"",'Run 2'!K82)</f>
        <v>22652</v>
      </c>
      <c r="G168" t="str">
        <f>IF(ISNUMBER(SEARCH("PT",'Run 2'!K18)),"Y", IF(ISNUMBER(SEARCH("H2O",'Run 2'!K18)),"N",""))</f>
        <v>Y</v>
      </c>
      <c r="H168">
        <f>IF(ISNUMBER(SEARCH("PTA",D72)),'Run 2'!$F$4,IF(ISNUMBER(SEARCH("PTB",D72)),'Run 2'!$G$4,IF(ISNUMBER(SEARCH("PTC",D72)),'Run 2'!$H$4,IF(ISNUMBER(SEARCH("PTD",D72)),'Run 2'!$I$4,""))))</f>
        <v>0</v>
      </c>
      <c r="I168">
        <f>IF(ISNUMBER(SEARCH("PTA",D72)),'Run 2'!$F$5,IF(ISNUMBER(SEARCH("PTB",D72)),'Run 2'!$G$5,IF(ISNUMBER(SEARCH("PTC",D72)),'Run 2'!$H$5,IF(ISNUMBER(SEARCH("PTD",D72)),'Run 2'!$I$5,""))))</f>
        <v>0</v>
      </c>
      <c r="J168">
        <f>IF(ISBLANK('Run 2'!$K82),"",'Run 2'!$K$85)</f>
        <v>27371</v>
      </c>
      <c r="K168" s="81">
        <f>IF(ISBLANK('Run 2'!$K82),"",'Run 2'!$K$86)</f>
        <v>502.22</v>
      </c>
      <c r="L168" s="81">
        <f>IF(ISBLANK('Run 2'!$K82),"",'Run 2'!$K$87)</f>
        <v>1.8349</v>
      </c>
      <c r="M168" s="81">
        <f>IF(ISBLANK('Run 2'!$K82),"",'Run 2'!$K$89)</f>
        <v>22920</v>
      </c>
      <c r="N168" s="81">
        <f>IF(ISBLANK('Run 2'!$K82),"",'Run 2'!$K$90)</f>
        <v>550.70000000000005</v>
      </c>
      <c r="O168" s="81">
        <f>IF(ISBLANK('Run 2'!$K82),"",'Run 2'!$K$91)</f>
        <v>2.4028</v>
      </c>
      <c r="P168" s="81" t="str">
        <f>IF(ISBLANK('Run 2'!$A$85),"",'Run 2'!$A$85)</f>
        <v>PTB1</v>
      </c>
      <c r="Q168" s="81" t="str">
        <f>IF(ISBLANK('Run 2'!$A$89),"",'Run 2'!$A$89)</f>
        <v>PTB2</v>
      </c>
      <c r="R168" s="81" t="str">
        <f>IF(ISBLANK('Run 2'!$B$82),"",'Run 2'!$B$82)</f>
        <v>PTB2_3</v>
      </c>
      <c r="S168">
        <f>IF(ISBLANK('Run 2'!K82),"",'Run 2'!$C$73)</f>
        <v>142</v>
      </c>
      <c r="T168" t="str">
        <f>IF(ISBLANK(S72),"", 'Run 2'!$B$73)</f>
        <v>Manual Gain:</v>
      </c>
      <c r="V16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69" spans="1:22" x14ac:dyDescent="0.2">
      <c r="A169" t="str">
        <f>IF(ISBLANK('Run 2'!$C$4),"",'Run 2'!$C$4)</f>
        <v>AS</v>
      </c>
      <c r="B169" s="66">
        <f>IF(ISBLANK('Run 2'!$C$3),"",'Run 2'!$C$3)</f>
        <v>45271</v>
      </c>
      <c r="C169">
        <f>IF(ISBLANK('Run 2'!$C$5),"",'Run 2'!$C$5)</f>
        <v>2</v>
      </c>
      <c r="D169" t="str">
        <f>IF(ISBLANK('Run 2'!K19),"",'Run 2'!K19)</f>
        <v>PTB2 -RT</v>
      </c>
      <c r="E169" s="67" t="str">
        <f>IF(ISBLANK('Run 2'!K83),"",'Run 2'!$K$75)</f>
        <v>Blood -RT</v>
      </c>
      <c r="F169">
        <f>IF(ISBLANK('Run 2'!K83),"",'Run 2'!K83)</f>
        <v>23725</v>
      </c>
      <c r="G169" t="str">
        <f>IF(ISNUMBER(SEARCH("PT",'Run 2'!K19)),"Y", IF(ISNUMBER(SEARCH("H2O",'Run 2'!K19)),"N",""))</f>
        <v>Y</v>
      </c>
      <c r="H169">
        <f>IF(ISNUMBER(SEARCH("PTA",D73)),'Run 2'!$F$4,IF(ISNUMBER(SEARCH("PTB",D73)),'Run 2'!$G$4,IF(ISNUMBER(SEARCH("PTC",D73)),'Run 2'!$H$4,IF(ISNUMBER(SEARCH("PTD",D73)),'Run 2'!$I$4,""))))</f>
        <v>0</v>
      </c>
      <c r="I169">
        <f>IF(ISNUMBER(SEARCH("PTA",D73)),'Run 2'!$F$5,IF(ISNUMBER(SEARCH("PTB",D73)),'Run 2'!$G$5,IF(ISNUMBER(SEARCH("PTC",D73)),'Run 2'!$H$5,IF(ISNUMBER(SEARCH("PTD",D73)),'Run 2'!$I$5,""))))</f>
        <v>0</v>
      </c>
      <c r="J169">
        <f>IF(ISBLANK('Run 2'!$K83),"",'Run 2'!$K$85)</f>
        <v>27371</v>
      </c>
      <c r="K169" s="81">
        <f>IF(ISBLANK('Run 2'!$K83),"",'Run 2'!$K$86)</f>
        <v>502.22</v>
      </c>
      <c r="L169" s="81">
        <f>IF(ISBLANK('Run 2'!$K83),"",'Run 2'!$K$87)</f>
        <v>1.8349</v>
      </c>
      <c r="M169" s="81">
        <f>IF(ISBLANK('Run 2'!$K83),"",'Run 2'!$K$89)</f>
        <v>22920</v>
      </c>
      <c r="N169" s="81">
        <f>IF(ISBLANK('Run 2'!$K83),"",'Run 2'!$K$90)</f>
        <v>550.70000000000005</v>
      </c>
      <c r="O169" s="81">
        <f>IF(ISBLANK('Run 2'!$K83),"",'Run 2'!$K$91)</f>
        <v>2.4028</v>
      </c>
      <c r="P169" s="81" t="str">
        <f>IF(ISBLANK('Run 2'!$A$85),"",'Run 2'!$A$85)</f>
        <v>PTB1</v>
      </c>
      <c r="Q169" s="81" t="str">
        <f>IF(ISBLANK('Run 2'!$A$89),"",'Run 2'!$A$89)</f>
        <v>PTB2</v>
      </c>
      <c r="R169" s="81" t="str">
        <f>IF(ISBLANK('Run 2'!$B$83),"",'Run 2'!$B$83)</f>
        <v>PTB2_4</v>
      </c>
      <c r="S169">
        <f>IF(ISBLANK('Run 2'!K83),"",'Run 2'!$C$73)</f>
        <v>142</v>
      </c>
      <c r="T169" t="str">
        <f>IF(ISBLANK(S73),"", 'Run 2'!$B$73)</f>
        <v>Manual Gain:</v>
      </c>
      <c r="V16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0" spans="1:22" x14ac:dyDescent="0.2">
      <c r="A170" t="str">
        <f>IF(ISBLANK('Run 2'!$C$4),"",'Run 2'!$C$4)</f>
        <v>AS</v>
      </c>
      <c r="B170" s="66">
        <f>IF(ISBLANK('Run 2'!$C$3),"",'Run 2'!$C$3)</f>
        <v>45271</v>
      </c>
      <c r="C170">
        <f>IF(ISBLANK('Run 2'!$C$5),"",'Run 2'!$C$5)</f>
        <v>2</v>
      </c>
      <c r="D170" t="str">
        <f>IF(ISBLANK('Run 2'!L12),"",'Run 2'!L12)</f>
        <v>H2O +RT</v>
      </c>
      <c r="E170" s="67" t="str">
        <f>IF(ISBLANK('Run 2'!L76),"",'Run 2'!$L$75)</f>
        <v>Water +RT</v>
      </c>
      <c r="F170">
        <f>IF(ISBLANK('Run 2'!L76),"",'Run 2'!L76)</f>
        <v>38891</v>
      </c>
      <c r="G170" t="str">
        <f>IF(ISNUMBER(SEARCH("PT",'Run 2'!L12)),"Y", IF(ISNUMBER(SEARCH("H2O",'Run 2'!L12)),"N",""))</f>
        <v>N</v>
      </c>
      <c r="H170" t="str">
        <f>IF(ISNUMBER(SEARCH("PTA",D74)),'Run 2'!$F$4,IF(ISNUMBER(SEARCH("PTB",D74)),'Run 2'!$G$4,IF(ISNUMBER(SEARCH("PTC",D74)),'Run 2'!$H$4,IF(ISNUMBER(SEARCH("PTD",D74)),'Run 2'!$I$4,""))))</f>
        <v/>
      </c>
      <c r="I170" t="str">
        <f>IF(ISNUMBER(SEARCH("PTA",D74)),'Run 2'!$F$5,IF(ISNUMBER(SEARCH("PTB",D74)),'Run 2'!$G$5,IF(ISNUMBER(SEARCH("PTC",D74)),'Run 2'!$H$5,IF(ISNUMBER(SEARCH("PTD",D74)),'Run 2'!$I$5,""))))</f>
        <v/>
      </c>
      <c r="J170">
        <f>IF(ISBLANK('Run 2'!C76),"",'Run 2'!$L$85)</f>
        <v>37621</v>
      </c>
      <c r="K170" s="81">
        <f>IF(ISBLANK('Run 2'!C76),"",'Run 2'!$L$86)</f>
        <v>1074.0999999999999</v>
      </c>
      <c r="L170" s="81">
        <f>IF(ISBLANK('Run 2'!C76),"",'Run 2'!$L$87)</f>
        <v>2.8549000000000002</v>
      </c>
      <c r="M170" s="81">
        <f>IF(ISBLANK('Run 2'!C76),"",'Run 2'!$L$89)</f>
        <v>37376</v>
      </c>
      <c r="N170" s="81">
        <f>IF(ISBLANK('Run 2'!C76),"",'Run 2'!$L$90)</f>
        <v>624.58000000000004</v>
      </c>
      <c r="O170" s="81">
        <f>IF(ISBLANK('Run 2'!$L76),"",'Run 2'!$L$91)</f>
        <v>1.6711</v>
      </c>
      <c r="P170" s="81" t="str">
        <f>IF(ISBLANK('Run 2'!$A$85),"",'Run 2'!$A$85)</f>
        <v>PTB1</v>
      </c>
      <c r="Q170" s="81" t="str">
        <f>IF(ISBLANK('Run 2'!$A$89),"",'Run 2'!$A$89)</f>
        <v>PTB2</v>
      </c>
      <c r="R170" s="81" t="str">
        <f>IF(ISBLANK('Run 2'!$B$76),"",'Run 2'!$B$76)</f>
        <v>PTB1_1</v>
      </c>
      <c r="S170">
        <f>IF(ISBLANK('Run 2'!L76),"",'Run 2'!$C$73)</f>
        <v>142</v>
      </c>
      <c r="T170" t="str">
        <f>IF(ISBLANK(S74),"", 'Run 2'!$B$73)</f>
        <v>Manual Gain:</v>
      </c>
      <c r="V17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1" spans="1:22" x14ac:dyDescent="0.2">
      <c r="A171" t="str">
        <f>IF(ISBLANK('Run 2'!$C$4),"",'Run 2'!$C$4)</f>
        <v>AS</v>
      </c>
      <c r="B171" s="66">
        <f>IF(ISBLANK('Run 2'!$C$3),"",'Run 2'!$C$3)</f>
        <v>45271</v>
      </c>
      <c r="C171">
        <f>IF(ISBLANK('Run 2'!$C$5),"",'Run 2'!$C$5)</f>
        <v>2</v>
      </c>
      <c r="D171" t="str">
        <f>IF(ISBLANK('Run 2'!L13),"",'Run 2'!L13)</f>
        <v>H2O +RT</v>
      </c>
      <c r="E171" s="67" t="str">
        <f>IF(ISBLANK('Run 2'!L77),"",'Run 2'!$L$75)</f>
        <v>Water +RT</v>
      </c>
      <c r="F171">
        <f>IF(ISBLANK('Run 2'!L77),"",'Run 2'!L77)</f>
        <v>37998</v>
      </c>
      <c r="G171" t="str">
        <f>IF(ISNUMBER(SEARCH("PT",'Run 2'!L13)),"Y", IF(ISNUMBER(SEARCH("H2O",'Run 2'!L13)),"N",""))</f>
        <v>N</v>
      </c>
      <c r="H171" t="str">
        <f>IF(ISNUMBER(SEARCH("PTA",D75)),'Run 2'!$F$4,IF(ISNUMBER(SEARCH("PTB",D75)),'Run 2'!$G$4,IF(ISNUMBER(SEARCH("PTC",D75)),'Run 2'!$H$4,IF(ISNUMBER(SEARCH("PTD",D75)),'Run 2'!$I$4,""))))</f>
        <v/>
      </c>
      <c r="I171" t="str">
        <f>IF(ISNUMBER(SEARCH("PTA",D75)),'Run 2'!$F$5,IF(ISNUMBER(SEARCH("PTB",D75)),'Run 2'!$G$5,IF(ISNUMBER(SEARCH("PTC",D75)),'Run 2'!$H$5,IF(ISNUMBER(SEARCH("PTD",D75)),'Run 2'!$I$5,""))))</f>
        <v/>
      </c>
      <c r="J171">
        <f>IF(ISBLANK('Run 2'!C77),"",'Run 2'!$L$85)</f>
        <v>37621</v>
      </c>
      <c r="K171" s="81">
        <f>IF(ISBLANK('Run 2'!C77),"",'Run 2'!$L$86)</f>
        <v>1074.0999999999999</v>
      </c>
      <c r="L171" s="81">
        <f>IF(ISBLANK('Run 2'!C77),"",'Run 2'!$L$87)</f>
        <v>2.8549000000000002</v>
      </c>
      <c r="M171" s="81">
        <f>IF(ISBLANK('Run 2'!C77),"",'Run 2'!$L$89)</f>
        <v>37376</v>
      </c>
      <c r="N171" s="81">
        <f>IF(ISBLANK('Run 2'!C77),"",'Run 2'!$L$90)</f>
        <v>624.58000000000004</v>
      </c>
      <c r="O171" s="81">
        <f>IF(ISBLANK('Run 2'!$L77),"",'Run 2'!$L$91)</f>
        <v>1.6711</v>
      </c>
      <c r="P171" s="81" t="str">
        <f>IF(ISBLANK('Run 2'!$A$85),"",'Run 2'!$A$85)</f>
        <v>PTB1</v>
      </c>
      <c r="Q171" s="81" t="str">
        <f>IF(ISBLANK('Run 2'!$A$89),"",'Run 2'!$A$89)</f>
        <v>PTB2</v>
      </c>
      <c r="R171" s="81" t="str">
        <f>IF(ISBLANK('Run 2'!$B$77),"",'Run 2'!$B$77)</f>
        <v>PTB1_2</v>
      </c>
      <c r="S171">
        <f>IF(ISBLANK('Run 2'!L77),"",'Run 2'!$C$73)</f>
        <v>142</v>
      </c>
      <c r="T171" t="str">
        <f>IF(ISBLANK(S75),"", 'Run 2'!$B$73)</f>
        <v>Manual Gain:</v>
      </c>
      <c r="V17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2" spans="1:22" x14ac:dyDescent="0.2">
      <c r="A172" t="str">
        <f>IF(ISBLANK('Run 2'!$C$4),"",'Run 2'!$C$4)</f>
        <v>AS</v>
      </c>
      <c r="B172" s="66">
        <f>IF(ISBLANK('Run 2'!$C$3),"",'Run 2'!$C$3)</f>
        <v>45271</v>
      </c>
      <c r="C172">
        <f>IF(ISBLANK('Run 2'!$C$5),"",'Run 2'!$C$5)</f>
        <v>2</v>
      </c>
      <c r="D172" t="str">
        <f>IF(ISBLANK('Run 2'!L14),"",'Run 2'!L14)</f>
        <v>H2O +RT</v>
      </c>
      <c r="E172" s="67" t="str">
        <f>IF(ISBLANK('Run 2'!L78),"",'Run 2'!$L$75)</f>
        <v>Water +RT</v>
      </c>
      <c r="F172">
        <f>IF(ISBLANK('Run 2'!L78),"",'Run 2'!L78)</f>
        <v>37214</v>
      </c>
      <c r="G172" t="str">
        <f>IF(ISNUMBER(SEARCH("PT",'Run 2'!L14)),"Y", IF(ISNUMBER(SEARCH("H2O",'Run 2'!L14)),"N",""))</f>
        <v>N</v>
      </c>
      <c r="H172" t="str">
        <f>IF(ISNUMBER(SEARCH("PTA",D76)),'Run 2'!$F$4,IF(ISNUMBER(SEARCH("PTB",D76)),'Run 2'!$G$4,IF(ISNUMBER(SEARCH("PTC",D76)),'Run 2'!$H$4,IF(ISNUMBER(SEARCH("PTD",D76)),'Run 2'!$I$4,""))))</f>
        <v/>
      </c>
      <c r="I172" t="str">
        <f>IF(ISNUMBER(SEARCH("PTA",D76)),'Run 2'!$F$5,IF(ISNUMBER(SEARCH("PTB",D76)),'Run 2'!$G$5,IF(ISNUMBER(SEARCH("PTC",D76)),'Run 2'!$H$5,IF(ISNUMBER(SEARCH("PTD",D76)),'Run 2'!$I$5,""))))</f>
        <v/>
      </c>
      <c r="J172">
        <f>IF(ISBLANK('Run 2'!C78),"",'Run 2'!$L$85)</f>
        <v>37621</v>
      </c>
      <c r="K172" s="81">
        <f>IF(ISBLANK('Run 2'!C78),"",'Run 2'!$L$86)</f>
        <v>1074.0999999999999</v>
      </c>
      <c r="L172" s="81">
        <f>IF(ISBLANK('Run 2'!C78),"",'Run 2'!$L$87)</f>
        <v>2.8549000000000002</v>
      </c>
      <c r="M172" s="81">
        <f>IF(ISBLANK('Run 2'!C78),"",'Run 2'!$L$89)</f>
        <v>37376</v>
      </c>
      <c r="N172" s="81">
        <f>IF(ISBLANK('Run 2'!C78),"",'Run 2'!$L$90)</f>
        <v>624.58000000000004</v>
      </c>
      <c r="O172" s="81">
        <f>IF(ISBLANK('Run 2'!$L78),"",'Run 2'!$L$91)</f>
        <v>1.6711</v>
      </c>
      <c r="P172" s="81" t="str">
        <f>IF(ISBLANK('Run 2'!$A$85),"",'Run 2'!$A$85)</f>
        <v>PTB1</v>
      </c>
      <c r="Q172" s="81" t="str">
        <f>IF(ISBLANK('Run 2'!$A$89),"",'Run 2'!$A$89)</f>
        <v>PTB2</v>
      </c>
      <c r="R172" s="81" t="str">
        <f>IF(ISBLANK('Run 2'!$B$78),"",'Run 2'!$B$78)</f>
        <v>PTB1_3</v>
      </c>
      <c r="S172">
        <f>IF(ISBLANK('Run 2'!L78),"",'Run 2'!$C$73)</f>
        <v>142</v>
      </c>
      <c r="T172" t="str">
        <f>IF(ISBLANK(S76),"", 'Run 2'!$B$73)</f>
        <v>Manual Gain:</v>
      </c>
      <c r="V17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3" spans="1:22" x14ac:dyDescent="0.2">
      <c r="A173" t="str">
        <f>IF(ISBLANK('Run 2'!$C$4),"",'Run 2'!$C$4)</f>
        <v>AS</v>
      </c>
      <c r="B173" s="66">
        <f>IF(ISBLANK('Run 2'!$C$3),"",'Run 2'!$C$3)</f>
        <v>45271</v>
      </c>
      <c r="C173">
        <f>IF(ISBLANK('Run 2'!$C$5),"",'Run 2'!$C$5)</f>
        <v>2</v>
      </c>
      <c r="D173" t="str">
        <f>IF(ISBLANK('Run 2'!L15),"",'Run 2'!L15)</f>
        <v>H2O +RT</v>
      </c>
      <c r="E173" s="67" t="str">
        <f>IF(ISBLANK('Run 2'!L79),"",'Run 2'!$L$75)</f>
        <v>Water +RT</v>
      </c>
      <c r="F173">
        <f>IF(ISBLANK('Run 2'!L79),"",'Run 2'!L79)</f>
        <v>36380</v>
      </c>
      <c r="G173" t="str">
        <f>IF(ISNUMBER(SEARCH("PT",'Run 2'!L15)),"Y", IF(ISNUMBER(SEARCH("H2O",'Run 2'!L15)),"N",""))</f>
        <v>N</v>
      </c>
      <c r="H173" t="str">
        <f>IF(ISNUMBER(SEARCH("PTA",D77)),'Run 2'!$F$4,IF(ISNUMBER(SEARCH("PTB",D77)),'Run 2'!$G$4,IF(ISNUMBER(SEARCH("PTC",D77)),'Run 2'!$H$4,IF(ISNUMBER(SEARCH("PTD",D77)),'Run 2'!$I$4,""))))</f>
        <v/>
      </c>
      <c r="I173" t="str">
        <f>IF(ISNUMBER(SEARCH("PTA",D77)),'Run 2'!$F$5,IF(ISNUMBER(SEARCH("PTB",D77)),'Run 2'!$G$5,IF(ISNUMBER(SEARCH("PTC",D77)),'Run 2'!$H$5,IF(ISNUMBER(SEARCH("PTD",D77)),'Run 2'!$I$5,""))))</f>
        <v/>
      </c>
      <c r="J173">
        <f>IF(ISBLANK('Run 2'!C79),"",'Run 2'!$L$85)</f>
        <v>37621</v>
      </c>
      <c r="K173" s="81">
        <f>IF(ISBLANK('Run 2'!C79),"",'Run 2'!$L$86)</f>
        <v>1074.0999999999999</v>
      </c>
      <c r="L173" s="81">
        <f>IF(ISBLANK('Run 2'!C79),"",'Run 2'!$L$87)</f>
        <v>2.8549000000000002</v>
      </c>
      <c r="M173" s="81">
        <f>IF(ISBLANK('Run 2'!C79),"",'Run 2'!$L$89)</f>
        <v>37376</v>
      </c>
      <c r="N173" s="81">
        <f>IF(ISBLANK('Run 2'!C79),"",'Run 2'!$L$90)</f>
        <v>624.58000000000004</v>
      </c>
      <c r="O173" s="81">
        <f>IF(ISBLANK('Run 2'!$L79),"",'Run 2'!$L$91)</f>
        <v>1.6711</v>
      </c>
      <c r="P173" s="81" t="str">
        <f>IF(ISBLANK('Run 2'!$A$85),"",'Run 2'!$A$85)</f>
        <v>PTB1</v>
      </c>
      <c r="Q173" s="81" t="str">
        <f>IF(ISBLANK('Run 2'!$A$89),"",'Run 2'!$A$89)</f>
        <v>PTB2</v>
      </c>
      <c r="R173" s="81" t="str">
        <f>IF(ISBLANK('Run 2'!$B$79),"",'Run 2'!$B$79)</f>
        <v>PTB1_4</v>
      </c>
      <c r="S173">
        <f>IF(ISBLANK('Run 2'!L79),"",'Run 2'!$C$73)</f>
        <v>142</v>
      </c>
      <c r="T173" t="str">
        <f>IF(ISBLANK(S77),"", 'Run 2'!$B$73)</f>
        <v>Manual Gain:</v>
      </c>
      <c r="V17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4" spans="1:22" x14ac:dyDescent="0.2">
      <c r="A174" t="str">
        <f>IF(ISBLANK('Run 2'!$C$4),"",'Run 2'!$C$4)</f>
        <v>AS</v>
      </c>
      <c r="B174" s="66">
        <f>IF(ISBLANK('Run 2'!$C$3),"",'Run 2'!$C$3)</f>
        <v>45271</v>
      </c>
      <c r="C174">
        <f>IF(ISBLANK('Run 2'!$C$5),"",'Run 2'!$C$5)</f>
        <v>2</v>
      </c>
      <c r="D174" t="str">
        <f>IF(ISBLANK('Run 2'!L16),"",'Run 2'!L16)</f>
        <v>H2O +RT</v>
      </c>
      <c r="E174" s="67" t="str">
        <f>IF(ISBLANK('Run 2'!L80),"",'Run 2'!$L$75)</f>
        <v>Water +RT</v>
      </c>
      <c r="F174">
        <f>IF(ISBLANK('Run 2'!L80),"",'Run 2'!L80)</f>
        <v>36736</v>
      </c>
      <c r="G174" t="str">
        <f>IF(ISNUMBER(SEARCH("PT",'Run 2'!L16)),"Y", IF(ISNUMBER(SEARCH("H2O",'Run 2'!L16)),"N",""))</f>
        <v>N</v>
      </c>
      <c r="H174" t="str">
        <f>IF(ISNUMBER(SEARCH("PTA",D78)),'Run 2'!$F$4,IF(ISNUMBER(SEARCH("PTB",D78)),'Run 2'!$G$4,IF(ISNUMBER(SEARCH("PTC",D78)),'Run 2'!$H$4,IF(ISNUMBER(SEARCH("PTD",D78)),'Run 2'!$I$4,""))))</f>
        <v/>
      </c>
      <c r="I174" t="str">
        <f>IF(ISNUMBER(SEARCH("PTA",D78)),'Run 2'!$F$5,IF(ISNUMBER(SEARCH("PTB",D78)),'Run 2'!$G$5,IF(ISNUMBER(SEARCH("PTC",D78)),'Run 2'!$H$5,IF(ISNUMBER(SEARCH("PTD",D78)),'Run 2'!$I$5,""))))</f>
        <v/>
      </c>
      <c r="J174">
        <f>IF(ISBLANK('Run 2'!C80),"",'Run 2'!$L$85)</f>
        <v>37621</v>
      </c>
      <c r="K174" s="81">
        <f>IF(ISBLANK('Run 2'!C80),"",'Run 2'!$L$86)</f>
        <v>1074.0999999999999</v>
      </c>
      <c r="L174" s="81">
        <f>IF(ISBLANK('Run 2'!C80),"",'Run 2'!$L$87)</f>
        <v>2.8549000000000002</v>
      </c>
      <c r="M174" s="81">
        <f>IF(ISBLANK('Run 2'!C80),"",'Run 2'!$L$89)</f>
        <v>37376</v>
      </c>
      <c r="N174" s="81">
        <f>IF(ISBLANK('Run 2'!C80),"",'Run 2'!$L$90)</f>
        <v>624.58000000000004</v>
      </c>
      <c r="O174" s="81">
        <f>IF(ISBLANK('Run 2'!$L80),"",'Run 2'!$L$91)</f>
        <v>1.6711</v>
      </c>
      <c r="P174" s="81" t="str">
        <f>IF(ISBLANK('Run 2'!$A$85),"",'Run 2'!$A$85)</f>
        <v>PTB1</v>
      </c>
      <c r="Q174" s="81" t="str">
        <f>IF(ISBLANK('Run 2'!$A$89),"",'Run 2'!$A$89)</f>
        <v>PTB2</v>
      </c>
      <c r="R174" s="81" t="str">
        <f>IF(ISBLANK('Run 2'!$B$80),"",'Run 2'!$B$80)</f>
        <v>PTB2_1</v>
      </c>
      <c r="S174">
        <f>IF(ISBLANK('Run 2'!L80),"",'Run 2'!$C$73)</f>
        <v>142</v>
      </c>
      <c r="T174" t="str">
        <f>IF(ISBLANK(S78),"", 'Run 2'!$B$73)</f>
        <v>Manual Gain:</v>
      </c>
      <c r="V17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5" spans="1:22" x14ac:dyDescent="0.2">
      <c r="A175" t="str">
        <f>IF(ISBLANK('Run 2'!$C$4),"",'Run 2'!$C$4)</f>
        <v>AS</v>
      </c>
      <c r="B175" s="66">
        <f>IF(ISBLANK('Run 2'!$C$3),"",'Run 2'!$C$3)</f>
        <v>45271</v>
      </c>
      <c r="C175">
        <f>IF(ISBLANK('Run 2'!$C$5),"",'Run 2'!$C$5)</f>
        <v>2</v>
      </c>
      <c r="D175" t="str">
        <f>IF(ISBLANK('Run 2'!L17),"",'Run 2'!L17)</f>
        <v>H2O +RT</v>
      </c>
      <c r="E175" s="67" t="str">
        <f>IF(ISBLANK('Run 2'!L81),"",'Run 2'!$L$75)</f>
        <v>Water +RT</v>
      </c>
      <c r="F175">
        <f>IF(ISBLANK('Run 2'!L81),"",'Run 2'!L81)</f>
        <v>36955</v>
      </c>
      <c r="G175" t="str">
        <f>IF(ISNUMBER(SEARCH("PT",'Run 2'!L17)),"Y", IF(ISNUMBER(SEARCH("H2O",'Run 2'!L17)),"N",""))</f>
        <v>N</v>
      </c>
      <c r="H175" t="str">
        <f>IF(ISNUMBER(SEARCH("PTA",D79)),'Run 2'!$F$4,IF(ISNUMBER(SEARCH("PTB",D79)),'Run 2'!$G$4,IF(ISNUMBER(SEARCH("PTC",D79)),'Run 2'!$H$4,IF(ISNUMBER(SEARCH("PTD",D79)),'Run 2'!$I$4,""))))</f>
        <v/>
      </c>
      <c r="I175" t="str">
        <f>IF(ISNUMBER(SEARCH("PTA",D79)),'Run 2'!$F$5,IF(ISNUMBER(SEARCH("PTB",D79)),'Run 2'!$G$5,IF(ISNUMBER(SEARCH("PTC",D79)),'Run 2'!$H$5,IF(ISNUMBER(SEARCH("PTD",D79)),'Run 2'!$I$5,""))))</f>
        <v/>
      </c>
      <c r="J175">
        <f>IF(ISBLANK('Run 2'!C81),"",'Run 2'!$L$85)</f>
        <v>37621</v>
      </c>
      <c r="K175" s="81">
        <f>IF(ISBLANK('Run 2'!C81),"",'Run 2'!$L$86)</f>
        <v>1074.0999999999999</v>
      </c>
      <c r="L175" s="81">
        <f>IF(ISBLANK('Run 2'!C81),"",'Run 2'!$L$87)</f>
        <v>2.8549000000000002</v>
      </c>
      <c r="M175" s="81">
        <f>IF(ISBLANK('Run 2'!C81),"",'Run 2'!$L$89)</f>
        <v>37376</v>
      </c>
      <c r="N175" s="81">
        <f>IF(ISBLANK('Run 2'!C81),"",'Run 2'!$L$90)</f>
        <v>624.58000000000004</v>
      </c>
      <c r="O175" s="81">
        <f>IF(ISBLANK('Run 2'!$L81),"",'Run 2'!$L$91)</f>
        <v>1.6711</v>
      </c>
      <c r="P175" s="81" t="str">
        <f>IF(ISBLANK('Run 2'!$A$85),"",'Run 2'!$A$85)</f>
        <v>PTB1</v>
      </c>
      <c r="Q175" s="81" t="str">
        <f>IF(ISBLANK('Run 2'!$A$89),"",'Run 2'!$A$89)</f>
        <v>PTB2</v>
      </c>
      <c r="R175" s="81" t="str">
        <f>IF(ISBLANK('Run 2'!$B$81),"",'Run 2'!$B$81)</f>
        <v>PTB2_2</v>
      </c>
      <c r="S175">
        <f>IF(ISBLANK('Run 2'!L81),"",'Run 2'!$C$73)</f>
        <v>142</v>
      </c>
      <c r="T175" t="str">
        <f>IF(ISBLANK(S79),"", 'Run 2'!$B$73)</f>
        <v>Manual Gain:</v>
      </c>
      <c r="V17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6" spans="1:22" x14ac:dyDescent="0.2">
      <c r="A176" t="str">
        <f>IF(ISBLANK('Run 2'!$C$4),"",'Run 2'!$C$4)</f>
        <v>AS</v>
      </c>
      <c r="B176" s="66">
        <f>IF(ISBLANK('Run 2'!$C$3),"",'Run 2'!$C$3)</f>
        <v>45271</v>
      </c>
      <c r="C176">
        <f>IF(ISBLANK('Run 2'!$C$5),"",'Run 2'!$C$5)</f>
        <v>2</v>
      </c>
      <c r="D176" t="str">
        <f>IF(ISBLANK('Run 2'!L18),"",'Run 2'!L18)</f>
        <v>H2O +RT</v>
      </c>
      <c r="E176" s="67" t="str">
        <f>IF(ISBLANK('Run 2'!L82),"",'Run 2'!$L$75)</f>
        <v>Water +RT</v>
      </c>
      <c r="F176">
        <f>IF(ISBLANK('Run 2'!L82),"",'Run 2'!L82)</f>
        <v>38008</v>
      </c>
      <c r="G176" t="str">
        <f>IF(ISNUMBER(SEARCH("PT",'Run 2'!L18)),"Y", IF(ISNUMBER(SEARCH("H2O",'Run 2'!L18)),"N",""))</f>
        <v>N</v>
      </c>
      <c r="H176" t="str">
        <f>IF(ISNUMBER(SEARCH("PTA",D80)),'Run 2'!$F$4,IF(ISNUMBER(SEARCH("PTB",D80)),'Run 2'!$G$4,IF(ISNUMBER(SEARCH("PTC",D80)),'Run 2'!$H$4,IF(ISNUMBER(SEARCH("PTD",D80)),'Run 2'!$I$4,""))))</f>
        <v/>
      </c>
      <c r="I176" t="str">
        <f>IF(ISNUMBER(SEARCH("PTA",D80)),'Run 2'!$F$5,IF(ISNUMBER(SEARCH("PTB",D80)),'Run 2'!$G$5,IF(ISNUMBER(SEARCH("PTC",D80)),'Run 2'!$H$5,IF(ISNUMBER(SEARCH("PTD",D80)),'Run 2'!$I$5,""))))</f>
        <v/>
      </c>
      <c r="J176">
        <f>IF(ISBLANK('Run 2'!C82),"",'Run 2'!$L$85)</f>
        <v>37621</v>
      </c>
      <c r="K176" s="81">
        <f>IF(ISBLANK('Run 2'!C82),"",'Run 2'!$L$86)</f>
        <v>1074.0999999999999</v>
      </c>
      <c r="L176" s="81">
        <f>IF(ISBLANK('Run 2'!C82),"",'Run 2'!$L$87)</f>
        <v>2.8549000000000002</v>
      </c>
      <c r="M176" s="81">
        <f>IF(ISBLANK('Run 2'!C82),"",'Run 2'!$L$89)</f>
        <v>37376</v>
      </c>
      <c r="N176" s="81">
        <f>IF(ISBLANK('Run 2'!C82),"",'Run 2'!$L$90)</f>
        <v>624.58000000000004</v>
      </c>
      <c r="O176" s="81">
        <f>IF(ISBLANK('Run 2'!$L82),"",'Run 2'!$L$91)</f>
        <v>1.6711</v>
      </c>
      <c r="P176" s="81" t="str">
        <f>IF(ISBLANK('Run 2'!$A$85),"",'Run 2'!$A$85)</f>
        <v>PTB1</v>
      </c>
      <c r="Q176" s="81" t="str">
        <f>IF(ISBLANK('Run 2'!$A$89),"",'Run 2'!$A$89)</f>
        <v>PTB2</v>
      </c>
      <c r="R176" s="81" t="str">
        <f>IF(ISBLANK('Run 2'!$B$82),"",'Run 2'!$B$82)</f>
        <v>PTB2_3</v>
      </c>
      <c r="S176">
        <f>IF(ISBLANK('Run 2'!L82),"",'Run 2'!$C$73)</f>
        <v>142</v>
      </c>
      <c r="T176" t="str">
        <f>IF(ISBLANK(S80),"", 'Run 2'!$B$73)</f>
        <v>Manual Gain:</v>
      </c>
      <c r="V17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7" spans="1:22" x14ac:dyDescent="0.2">
      <c r="A177" t="str">
        <f>IF(ISBLANK('Run 2'!$C$4),"",'Run 2'!$C$4)</f>
        <v>AS</v>
      </c>
      <c r="B177" s="66">
        <f>IF(ISBLANK('Run 2'!$C$3),"",'Run 2'!$C$3)</f>
        <v>45271</v>
      </c>
      <c r="C177">
        <f>IF(ISBLANK('Run 2'!$C$5),"",'Run 2'!$C$5)</f>
        <v>2</v>
      </c>
      <c r="D177" t="str">
        <f>IF(ISBLANK('Run 2'!L19),"",'Run 2'!L19)</f>
        <v>H2O +RT</v>
      </c>
      <c r="E177" s="67" t="str">
        <f>IF(ISBLANK('Run 2'!L83),"",'Run 2'!$L$75)</f>
        <v>Water +RT</v>
      </c>
      <c r="F177">
        <f>IF(ISBLANK('Run 2'!L83),"",'Run 2'!L83)</f>
        <v>37805</v>
      </c>
      <c r="G177" t="str">
        <f>IF(ISNUMBER(SEARCH("PT",'Run 2'!L19)),"Y", IF(ISNUMBER(SEARCH("H2O",'Run 2'!L19)),"N",""))</f>
        <v>N</v>
      </c>
      <c r="H177" t="str">
        <f>IF(ISNUMBER(SEARCH("PTA",D81)),'Run 2'!$F$4,IF(ISNUMBER(SEARCH("PTB",D81)),'Run 2'!$G$4,IF(ISNUMBER(SEARCH("PTC",D81)),'Run 2'!$H$4,IF(ISNUMBER(SEARCH("PTD",D81)),'Run 2'!$I$4,""))))</f>
        <v/>
      </c>
      <c r="I177" t="str">
        <f>IF(ISNUMBER(SEARCH("PTA",D81)),'Run 2'!$F$5,IF(ISNUMBER(SEARCH("PTB",D81)),'Run 2'!$G$5,IF(ISNUMBER(SEARCH("PTC",D81)),'Run 2'!$H$5,IF(ISNUMBER(SEARCH("PTD",D81)),'Run 2'!$I$5,""))))</f>
        <v/>
      </c>
      <c r="J177">
        <f>IF(ISBLANK('Run 2'!C83),"",'Run 2'!$L$85)</f>
        <v>37621</v>
      </c>
      <c r="K177" s="81">
        <f>IF(ISBLANK('Run 2'!C83),"",'Run 2'!$L$86)</f>
        <v>1074.0999999999999</v>
      </c>
      <c r="L177" s="81">
        <f>IF(ISBLANK('Run 2'!C83),"",'Run 2'!$L$87)</f>
        <v>2.8549000000000002</v>
      </c>
      <c r="M177" s="81">
        <f>IF(ISBLANK('Run 2'!C83),"",'Run 2'!$L$89)</f>
        <v>37376</v>
      </c>
      <c r="N177" s="81">
        <f>IF(ISBLANK('Run 2'!C83),"",'Run 2'!$L$90)</f>
        <v>624.58000000000004</v>
      </c>
      <c r="O177" s="81">
        <f>IF(ISBLANK('Run 2'!$L83),"",'Run 2'!$L$91)</f>
        <v>1.6711</v>
      </c>
      <c r="P177" s="81" t="str">
        <f>IF(ISBLANK('Run 2'!$A$85),"",'Run 2'!$A$85)</f>
        <v>PTB1</v>
      </c>
      <c r="Q177" s="81" t="str">
        <f>IF(ISBLANK('Run 2'!$A$89),"",'Run 2'!$A$89)</f>
        <v>PTB2</v>
      </c>
      <c r="R177" s="81" t="str">
        <f>IF(ISBLANK('Run 2'!$B$83),"",'Run 2'!$B$83)</f>
        <v>PTB2_4</v>
      </c>
      <c r="S177">
        <f>IF(ISBLANK('Run 2'!L83),"",'Run 2'!$C$73)</f>
        <v>142</v>
      </c>
      <c r="T177" t="str">
        <f>IF(ISBLANK(S81),"", 'Run 2'!$B$73)</f>
        <v>Manual Gain:</v>
      </c>
      <c r="V17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8" spans="1:22" x14ac:dyDescent="0.2">
      <c r="A178" t="str">
        <f>IF(ISBLANK('Run 2'!$C$4),"",'Run 2'!$C$4)</f>
        <v>AS</v>
      </c>
      <c r="B178" s="66">
        <f>IF(ISBLANK('Run 2'!$C$3),"",'Run 2'!$C$3)</f>
        <v>45271</v>
      </c>
      <c r="C178">
        <f>IF(ISBLANK('Run 2'!$C$5),"",'Run 2'!$C$5)</f>
        <v>2</v>
      </c>
      <c r="D178" t="str">
        <f>IF(ISBLANK('Run 2'!M12),"",'Run 2'!M12)</f>
        <v>H2O -RT</v>
      </c>
      <c r="E178" s="67" t="str">
        <f>IF(ISBLANK('Run 2'!M76),"",'Run 2'!$M$75)</f>
        <v>Water -RT</v>
      </c>
      <c r="F178">
        <f>IF(ISBLANK('Run 2'!M76),"",'Run 2'!M76)</f>
        <v>9872</v>
      </c>
      <c r="G178" t="str">
        <f>IF(ISNUMBER(SEARCH("PT",'Run 2'!M12)),"Y", IF(ISNUMBER(SEARCH("H2O",'Run 2'!M12)),"N",""))</f>
        <v>N</v>
      </c>
      <c r="H178" t="str">
        <f>IF(ISNUMBER(SEARCH("PTA",D82)),'Run 2'!$F$4,IF(ISNUMBER(SEARCH("PTB",D82)),'Run 2'!$G$4,IF(ISNUMBER(SEARCH("PTC",D82)),'Run 2'!$H$4,IF(ISNUMBER(SEARCH("PTD",D82)),'Run 2'!$I$4,""))))</f>
        <v/>
      </c>
      <c r="I178" t="str">
        <f>IF(ISNUMBER(SEARCH("PTA",D82)),'Run 2'!$F$5,IF(ISNUMBER(SEARCH("PTB",D82)),'Run 2'!$G$5,IF(ISNUMBER(SEARCH("PTC",D82)),'Run 2'!$H$5,IF(ISNUMBER(SEARCH("PTD",D82)),'Run 2'!$I$5,""))))</f>
        <v/>
      </c>
      <c r="J178">
        <f>IF(ISBLANK('Run 2'!D76),"",'Run 2'!$M$85)</f>
        <v>9794</v>
      </c>
      <c r="K178" s="81">
        <f>IF(ISBLANK('Run 2'!D76),"",'Run 2'!$M$86)</f>
        <v>225.22</v>
      </c>
      <c r="L178" s="81">
        <f>IF(ISBLANK('Run 2'!D76),"",'Run 2'!$M$87)</f>
        <v>2.2995999999999999</v>
      </c>
      <c r="M178" s="81">
        <f>IF(ISBLANK('Run 2'!D76),"",'Run 2'!$M$89)</f>
        <v>9968.5</v>
      </c>
      <c r="N178" s="81">
        <f>IF(ISBLANK('Run 2'!D76),"",'Run 2'!$M$90)</f>
        <v>673.63</v>
      </c>
      <c r="O178" s="81">
        <f>IF(ISBLANK('Run 2'!$M76),"",'Run 2'!$M$91)</f>
        <v>6.7576000000000001</v>
      </c>
      <c r="P178" s="81" t="str">
        <f>IF(ISBLANK('Run 2'!$A$85),"",'Run 2'!$A$85)</f>
        <v>PTB1</v>
      </c>
      <c r="Q178" s="81" t="str">
        <f>IF(ISBLANK('Run 2'!$A$89),"",'Run 2'!$A$89)</f>
        <v>PTB2</v>
      </c>
      <c r="R178" s="81" t="str">
        <f>IF(ISBLANK('Run 2'!$B$76),"",'Run 2'!$B$76)</f>
        <v>PTB1_1</v>
      </c>
      <c r="S178">
        <f>IF(ISBLANK('Run 2'!M76),"",'Run 2'!$C$73)</f>
        <v>142</v>
      </c>
      <c r="T178" t="str">
        <f>IF(ISBLANK(S82),"", 'Run 2'!$B$73)</f>
        <v>Manual Gain:</v>
      </c>
      <c r="V17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79" spans="1:22" x14ac:dyDescent="0.2">
      <c r="A179" t="str">
        <f>IF(ISBLANK('Run 2'!$C$4),"",'Run 2'!$C$4)</f>
        <v>AS</v>
      </c>
      <c r="B179" s="66">
        <f>IF(ISBLANK('Run 2'!$C$3),"",'Run 2'!$C$3)</f>
        <v>45271</v>
      </c>
      <c r="C179">
        <f>IF(ISBLANK('Run 2'!$C$5),"",'Run 2'!$C$5)</f>
        <v>2</v>
      </c>
      <c r="D179" t="str">
        <f>IF(ISBLANK('Run 2'!M13),"",'Run 2'!M13)</f>
        <v>H2O -RT</v>
      </c>
      <c r="E179" s="67" t="str">
        <f>IF(ISBLANK('Run 2'!M77),"",'Run 2'!$M$75)</f>
        <v>Water -RT</v>
      </c>
      <c r="F179">
        <f>IF(ISBLANK('Run 2'!M77),"",'Run 2'!M77)</f>
        <v>9593</v>
      </c>
      <c r="G179" t="str">
        <f>IF(ISNUMBER(SEARCH("PT",'Run 2'!M13)),"Y", IF(ISNUMBER(SEARCH("H2O",'Run 2'!M13)),"N",""))</f>
        <v>N</v>
      </c>
      <c r="H179" t="str">
        <f>IF(ISNUMBER(SEARCH("PTA",D83)),'Run 2'!$F$4,IF(ISNUMBER(SEARCH("PTB",D83)),'Run 2'!$G$4,IF(ISNUMBER(SEARCH("PTC",D83)),'Run 2'!$H$4,IF(ISNUMBER(SEARCH("PTD",D83)),'Run 2'!$I$4,""))))</f>
        <v/>
      </c>
      <c r="I179" t="str">
        <f>IF(ISNUMBER(SEARCH("PTA",D83)),'Run 2'!$F$5,IF(ISNUMBER(SEARCH("PTB",D83)),'Run 2'!$G$5,IF(ISNUMBER(SEARCH("PTC",D83)),'Run 2'!$H$5,IF(ISNUMBER(SEARCH("PTD",D83)),'Run 2'!$I$5,""))))</f>
        <v/>
      </c>
      <c r="J179">
        <f>IF(ISBLANK('Run 2'!D77),"",'Run 2'!$M$85)</f>
        <v>9794</v>
      </c>
      <c r="K179" s="81">
        <f>IF(ISBLANK('Run 2'!D77),"",'Run 2'!$M$86)</f>
        <v>225.22</v>
      </c>
      <c r="L179" s="81">
        <f>IF(ISBLANK('Run 2'!D77),"",'Run 2'!$M$87)</f>
        <v>2.2995999999999999</v>
      </c>
      <c r="M179" s="81">
        <f>IF(ISBLANK('Run 2'!D77),"",'Run 2'!$M$89)</f>
        <v>9968.5</v>
      </c>
      <c r="N179" s="81">
        <f>IF(ISBLANK('Run 2'!D77),"",'Run 2'!$M$90)</f>
        <v>673.63</v>
      </c>
      <c r="O179" s="81">
        <f>IF(ISBLANK('Run 2'!$M77),"",'Run 2'!$M$91)</f>
        <v>6.7576000000000001</v>
      </c>
      <c r="P179" s="81" t="str">
        <f>IF(ISBLANK('Run 2'!$A$85),"",'Run 2'!$A$85)</f>
        <v>PTB1</v>
      </c>
      <c r="Q179" s="81" t="str">
        <f>IF(ISBLANK('Run 2'!$A$89),"",'Run 2'!$A$89)</f>
        <v>PTB2</v>
      </c>
      <c r="R179" s="81" t="str">
        <f>IF(ISBLANK('Run 2'!$B$77),"",'Run 2'!$B$77)</f>
        <v>PTB1_2</v>
      </c>
      <c r="S179">
        <f>IF(ISBLANK('Run 2'!M77),"",'Run 2'!$C$73)</f>
        <v>142</v>
      </c>
      <c r="T179" t="str">
        <f>IF(ISBLANK(S83),"", 'Run 2'!$B$73)</f>
        <v>Manual Gain:</v>
      </c>
      <c r="V17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0" spans="1:22" x14ac:dyDescent="0.2">
      <c r="A180" t="str">
        <f>IF(ISBLANK('Run 2'!$C$4),"",'Run 2'!$C$4)</f>
        <v>AS</v>
      </c>
      <c r="B180" s="66">
        <f>IF(ISBLANK('Run 2'!$C$3),"",'Run 2'!$C$3)</f>
        <v>45271</v>
      </c>
      <c r="C180">
        <f>IF(ISBLANK('Run 2'!$C$5),"",'Run 2'!$C$5)</f>
        <v>2</v>
      </c>
      <c r="D180" t="str">
        <f>IF(ISBLANK('Run 2'!M14),"",'Run 2'!M14)</f>
        <v>H2O -RT</v>
      </c>
      <c r="E180" s="67" t="str">
        <f>IF(ISBLANK('Run 2'!M78),"",'Run 2'!$M$75)</f>
        <v>Water -RT</v>
      </c>
      <c r="F180">
        <f>IF(ISBLANK('Run 2'!M78),"",'Run 2'!M78)</f>
        <v>9634</v>
      </c>
      <c r="G180" t="str">
        <f>IF(ISNUMBER(SEARCH("PT",'Run 2'!M14)),"Y", IF(ISNUMBER(SEARCH("H2O",'Run 2'!M14)),"N",""))</f>
        <v>N</v>
      </c>
      <c r="H180" t="str">
        <f>IF(ISNUMBER(SEARCH("PTA",D84)),'Run 2'!$F$4,IF(ISNUMBER(SEARCH("PTB",D84)),'Run 2'!$G$4,IF(ISNUMBER(SEARCH("PTC",D84)),'Run 2'!$H$4,IF(ISNUMBER(SEARCH("PTD",D84)),'Run 2'!$I$4,""))))</f>
        <v/>
      </c>
      <c r="I180" t="str">
        <f>IF(ISNUMBER(SEARCH("PTA",D84)),'Run 2'!$F$5,IF(ISNUMBER(SEARCH("PTB",D84)),'Run 2'!$G$5,IF(ISNUMBER(SEARCH("PTC",D84)),'Run 2'!$H$5,IF(ISNUMBER(SEARCH("PTD",D84)),'Run 2'!$I$5,""))))</f>
        <v/>
      </c>
      <c r="J180">
        <f>IF(ISBLANK('Run 2'!D78),"",'Run 2'!$M$85)</f>
        <v>9794</v>
      </c>
      <c r="K180" s="81">
        <f>IF(ISBLANK('Run 2'!D78),"",'Run 2'!$M$86)</f>
        <v>225.22</v>
      </c>
      <c r="L180" s="81">
        <f>IF(ISBLANK('Run 2'!D78),"",'Run 2'!$M$87)</f>
        <v>2.2995999999999999</v>
      </c>
      <c r="M180" s="81">
        <f>IF(ISBLANK('Run 2'!D78),"",'Run 2'!$M$89)</f>
        <v>9968.5</v>
      </c>
      <c r="N180" s="81">
        <f>IF(ISBLANK('Run 2'!D78),"",'Run 2'!$M$90)</f>
        <v>673.63</v>
      </c>
      <c r="O180" s="81">
        <f>IF(ISBLANK('Run 2'!$M78),"",'Run 2'!$M$91)</f>
        <v>6.7576000000000001</v>
      </c>
      <c r="P180" s="81" t="str">
        <f>IF(ISBLANK('Run 2'!$A$85),"",'Run 2'!$A$85)</f>
        <v>PTB1</v>
      </c>
      <c r="Q180" s="81" t="str">
        <f>IF(ISBLANK('Run 2'!$A$89),"",'Run 2'!$A$89)</f>
        <v>PTB2</v>
      </c>
      <c r="R180" s="81" t="str">
        <f>IF(ISBLANK('Run 2'!$B$78),"",'Run 2'!$B$78)</f>
        <v>PTB1_3</v>
      </c>
      <c r="S180">
        <f>IF(ISBLANK('Run 2'!M78),"",'Run 2'!$C$73)</f>
        <v>142</v>
      </c>
      <c r="T180" t="str">
        <f>IF(ISBLANK(S84),"", 'Run 2'!$B$73)</f>
        <v>Manual Gain:</v>
      </c>
      <c r="V18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1" spans="1:22" x14ac:dyDescent="0.2">
      <c r="A181" t="str">
        <f>IF(ISBLANK('Run 2'!$C$4),"",'Run 2'!$C$4)</f>
        <v>AS</v>
      </c>
      <c r="B181" s="66">
        <f>IF(ISBLANK('Run 2'!$C$3),"",'Run 2'!$C$3)</f>
        <v>45271</v>
      </c>
      <c r="C181">
        <f>IF(ISBLANK('Run 2'!$C$5),"",'Run 2'!$C$5)</f>
        <v>2</v>
      </c>
      <c r="D181" t="str">
        <f>IF(ISBLANK('Run 2'!M15),"",'Run 2'!M15)</f>
        <v>H2O -RT</v>
      </c>
      <c r="E181" s="67" t="str">
        <f>IF(ISBLANK('Run 2'!M79),"",'Run 2'!$M$75)</f>
        <v>Water -RT</v>
      </c>
      <c r="F181">
        <f>IF(ISBLANK('Run 2'!M79),"",'Run 2'!M79)</f>
        <v>10077</v>
      </c>
      <c r="G181" t="str">
        <f>IF(ISNUMBER(SEARCH("PT",'Run 2'!M15)),"Y", IF(ISNUMBER(SEARCH("H2O",'Run 2'!M15)),"N",""))</f>
        <v>N</v>
      </c>
      <c r="H181" t="str">
        <f>IF(ISNUMBER(SEARCH("PTA",D85)),'Run 2'!$F$4,IF(ISNUMBER(SEARCH("PTB",D85)),'Run 2'!$G$4,IF(ISNUMBER(SEARCH("PTC",D85)),'Run 2'!$H$4,IF(ISNUMBER(SEARCH("PTD",D85)),'Run 2'!$I$4,""))))</f>
        <v/>
      </c>
      <c r="I181" t="str">
        <f>IF(ISNUMBER(SEARCH("PTA",D85)),'Run 2'!$F$5,IF(ISNUMBER(SEARCH("PTB",D85)),'Run 2'!$G$5,IF(ISNUMBER(SEARCH("PTC",D85)),'Run 2'!$H$5,IF(ISNUMBER(SEARCH("PTD",D85)),'Run 2'!$I$5,""))))</f>
        <v/>
      </c>
      <c r="J181">
        <f>IF(ISBLANK('Run 2'!D79),"",'Run 2'!$M$85)</f>
        <v>9794</v>
      </c>
      <c r="K181" s="81">
        <f>IF(ISBLANK('Run 2'!D79),"",'Run 2'!$M$86)</f>
        <v>225.22</v>
      </c>
      <c r="L181" s="81">
        <f>IF(ISBLANK('Run 2'!D79),"",'Run 2'!$M$87)</f>
        <v>2.2995999999999999</v>
      </c>
      <c r="M181" s="81">
        <f>IF(ISBLANK('Run 2'!D79),"",'Run 2'!$M$89)</f>
        <v>9968.5</v>
      </c>
      <c r="N181" s="81">
        <f>IF(ISBLANK('Run 2'!D79),"",'Run 2'!$M$90)</f>
        <v>673.63</v>
      </c>
      <c r="O181" s="81">
        <f>IF(ISBLANK('Run 2'!$M79),"",'Run 2'!$M$91)</f>
        <v>6.7576000000000001</v>
      </c>
      <c r="P181" s="81" t="str">
        <f>IF(ISBLANK('Run 2'!$A$85),"",'Run 2'!$A$85)</f>
        <v>PTB1</v>
      </c>
      <c r="Q181" s="81" t="str">
        <f>IF(ISBLANK('Run 2'!$A$89),"",'Run 2'!$A$89)</f>
        <v>PTB2</v>
      </c>
      <c r="R181" s="81" t="str">
        <f>IF(ISBLANK('Run 2'!$B$79),"",'Run 2'!$B$79)</f>
        <v>PTB1_4</v>
      </c>
      <c r="S181">
        <f>IF(ISBLANK('Run 2'!M79),"",'Run 2'!$C$73)</f>
        <v>142</v>
      </c>
      <c r="T181" t="str">
        <f>IF(ISBLANK(S85),"", 'Run 2'!$B$73)</f>
        <v>Manual Gain:</v>
      </c>
      <c r="V18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2" spans="1:22" x14ac:dyDescent="0.2">
      <c r="A182" t="str">
        <f>IF(ISBLANK('Run 2'!$C$4),"",'Run 2'!$C$4)</f>
        <v>AS</v>
      </c>
      <c r="B182" s="66">
        <f>IF(ISBLANK('Run 2'!$C$3),"",'Run 2'!$C$3)</f>
        <v>45271</v>
      </c>
      <c r="C182">
        <f>IF(ISBLANK('Run 2'!$C$5),"",'Run 2'!$C$5)</f>
        <v>2</v>
      </c>
      <c r="D182" t="str">
        <f>IF(ISBLANK('Run 2'!M16),"",'Run 2'!M16)</f>
        <v>H2O -RT</v>
      </c>
      <c r="E182" s="67" t="str">
        <f>IF(ISBLANK('Run 2'!M80),"",'Run 2'!$M$75)</f>
        <v>Water -RT</v>
      </c>
      <c r="F182">
        <f>IF(ISBLANK('Run 2'!M80),"",'Run 2'!M80)</f>
        <v>9463</v>
      </c>
      <c r="G182" t="str">
        <f>IF(ISNUMBER(SEARCH("PT",'Run 2'!M16)),"Y", IF(ISNUMBER(SEARCH("H2O",'Run 2'!M16)),"N",""))</f>
        <v>N</v>
      </c>
      <c r="H182" t="str">
        <f>IF(ISNUMBER(SEARCH("PTA",D86)),'Run 2'!$F$4,IF(ISNUMBER(SEARCH("PTB",D86)),'Run 2'!$G$4,IF(ISNUMBER(SEARCH("PTC",D86)),'Run 2'!$H$4,IF(ISNUMBER(SEARCH("PTD",D86)),'Run 2'!$I$4,""))))</f>
        <v/>
      </c>
      <c r="I182" t="str">
        <f>IF(ISNUMBER(SEARCH("PTA",D86)),'Run 2'!$F$5,IF(ISNUMBER(SEARCH("PTB",D86)),'Run 2'!$G$5,IF(ISNUMBER(SEARCH("PTC",D86)),'Run 2'!$H$5,IF(ISNUMBER(SEARCH("PTD",D86)),'Run 2'!$I$5,""))))</f>
        <v/>
      </c>
      <c r="J182">
        <f>IF(ISBLANK('Run 2'!D80),"",'Run 2'!$M$85)</f>
        <v>9794</v>
      </c>
      <c r="K182" s="81">
        <f>IF(ISBLANK('Run 2'!D80),"",'Run 2'!$M$86)</f>
        <v>225.22</v>
      </c>
      <c r="L182" s="81">
        <f>IF(ISBLANK('Run 2'!D80),"",'Run 2'!$M$87)</f>
        <v>2.2995999999999999</v>
      </c>
      <c r="M182" s="81">
        <f>IF(ISBLANK('Run 2'!D80),"",'Run 2'!$M$89)</f>
        <v>9968.5</v>
      </c>
      <c r="N182" s="81">
        <f>IF(ISBLANK('Run 2'!D80),"",'Run 2'!$M$90)</f>
        <v>673.63</v>
      </c>
      <c r="O182" s="81">
        <f>IF(ISBLANK('Run 2'!$M80),"",'Run 2'!$M$91)</f>
        <v>6.7576000000000001</v>
      </c>
      <c r="P182" s="81" t="str">
        <f>IF(ISBLANK('Run 2'!$A$85),"",'Run 2'!$A$85)</f>
        <v>PTB1</v>
      </c>
      <c r="Q182" s="81" t="str">
        <f>IF(ISBLANK('Run 2'!$A$89),"",'Run 2'!$A$89)</f>
        <v>PTB2</v>
      </c>
      <c r="R182" s="81" t="str">
        <f>IF(ISBLANK('Run 2'!$B$80),"",'Run 2'!$B$80)</f>
        <v>PTB2_1</v>
      </c>
      <c r="S182">
        <f>IF(ISBLANK('Run 2'!M80),"",'Run 2'!$C$73)</f>
        <v>142</v>
      </c>
      <c r="T182" t="str">
        <f>IF(ISBLANK(S86),"", 'Run 2'!$B$73)</f>
        <v>Manual Gain:</v>
      </c>
      <c r="V18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3" spans="1:22" x14ac:dyDescent="0.2">
      <c r="A183" t="str">
        <f>IF(ISBLANK('Run 2'!$C$4),"",'Run 2'!$C$4)</f>
        <v>AS</v>
      </c>
      <c r="B183" s="66">
        <f>IF(ISBLANK('Run 2'!$C$3),"",'Run 2'!$C$3)</f>
        <v>45271</v>
      </c>
      <c r="C183">
        <f>IF(ISBLANK('Run 2'!$C$5),"",'Run 2'!$C$5)</f>
        <v>2</v>
      </c>
      <c r="D183" t="str">
        <f>IF(ISBLANK('Run 2'!M17),"",'Run 2'!M17)</f>
        <v>H2O -RT</v>
      </c>
      <c r="E183" s="67" t="str">
        <f>IF(ISBLANK('Run 2'!M81),"",'Run 2'!$M$75)</f>
        <v>Water -RT</v>
      </c>
      <c r="F183">
        <f>IF(ISBLANK('Run 2'!M81),"",'Run 2'!M81)</f>
        <v>9593</v>
      </c>
      <c r="G183" t="str">
        <f>IF(ISNUMBER(SEARCH("PT",'Run 2'!M17)),"Y", IF(ISNUMBER(SEARCH("H2O",'Run 2'!M17)),"N",""))</f>
        <v>N</v>
      </c>
      <c r="H183" t="str">
        <f>IF(ISNUMBER(SEARCH("PTA",D87)),'Run 2'!$F$4,IF(ISNUMBER(SEARCH("PTB",D87)),'Run 2'!$G$4,IF(ISNUMBER(SEARCH("PTC",D87)),'Run 2'!$H$4,IF(ISNUMBER(SEARCH("PTD",D87)),'Run 2'!$I$4,""))))</f>
        <v/>
      </c>
      <c r="I183" t="str">
        <f>IF(ISNUMBER(SEARCH("PTA",D87)),'Run 2'!$F$5,IF(ISNUMBER(SEARCH("PTB",D87)),'Run 2'!$G$5,IF(ISNUMBER(SEARCH("PTC",D87)),'Run 2'!$H$5,IF(ISNUMBER(SEARCH("PTD",D87)),'Run 2'!$I$5,""))))</f>
        <v/>
      </c>
      <c r="J183">
        <f>IF(ISBLANK('Run 2'!D81),"",'Run 2'!$M$85)</f>
        <v>9794</v>
      </c>
      <c r="K183" s="81">
        <f>IF(ISBLANK('Run 2'!D81),"",'Run 2'!$M$86)</f>
        <v>225.22</v>
      </c>
      <c r="L183" s="81">
        <f>IF(ISBLANK('Run 2'!D81),"",'Run 2'!$M$87)</f>
        <v>2.2995999999999999</v>
      </c>
      <c r="M183" s="81">
        <f>IF(ISBLANK('Run 2'!D81),"",'Run 2'!$M$89)</f>
        <v>9968.5</v>
      </c>
      <c r="N183" s="81">
        <f>IF(ISBLANK('Run 2'!D81),"",'Run 2'!$M$90)</f>
        <v>673.63</v>
      </c>
      <c r="O183" s="81">
        <f>IF(ISBLANK('Run 2'!$M81),"",'Run 2'!$M$91)</f>
        <v>6.7576000000000001</v>
      </c>
      <c r="P183" s="81" t="str">
        <f>IF(ISBLANK('Run 2'!$A$85),"",'Run 2'!$A$85)</f>
        <v>PTB1</v>
      </c>
      <c r="Q183" s="81" t="str">
        <f>IF(ISBLANK('Run 2'!$A$89),"",'Run 2'!$A$89)</f>
        <v>PTB2</v>
      </c>
      <c r="R183" s="81" t="str">
        <f>IF(ISBLANK('Run 2'!$B$81),"",'Run 2'!$B$81)</f>
        <v>PTB2_2</v>
      </c>
      <c r="S183">
        <f>IF(ISBLANK('Run 2'!M81),"",'Run 2'!$C$73)</f>
        <v>142</v>
      </c>
      <c r="T183" t="str">
        <f>IF(ISBLANK(S87),"", 'Run 2'!$B$73)</f>
        <v>Manual Gain:</v>
      </c>
      <c r="V18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4" spans="1:22" x14ac:dyDescent="0.2">
      <c r="A184" t="str">
        <f>IF(ISBLANK('Run 2'!$C$4),"",'Run 2'!$C$4)</f>
        <v>AS</v>
      </c>
      <c r="B184" s="66">
        <f>IF(ISBLANK('Run 2'!$C$3),"",'Run 2'!$C$3)</f>
        <v>45271</v>
      </c>
      <c r="C184">
        <f>IF(ISBLANK('Run 2'!$C$5),"",'Run 2'!$C$5)</f>
        <v>2</v>
      </c>
      <c r="D184" t="str">
        <f>IF(ISBLANK('Run 2'!M18),"",'Run 2'!M18)</f>
        <v>H2O -RT</v>
      </c>
      <c r="E184" s="67" t="str">
        <f>IF(ISBLANK('Run 2'!M82),"",'Run 2'!$M$75)</f>
        <v>Water -RT</v>
      </c>
      <c r="F184">
        <f>IF(ISBLANK('Run 2'!M82),"",'Run 2'!M82)</f>
        <v>9872</v>
      </c>
      <c r="G184" t="str">
        <f>IF(ISNUMBER(SEARCH("PT",'Run 2'!M18)),"Y", IF(ISNUMBER(SEARCH("H2O",'Run 2'!M18)),"N",""))</f>
        <v>N</v>
      </c>
      <c r="H184" t="str">
        <f>IF(ISNUMBER(SEARCH("PTA",D88)),'Run 2'!$F$4,IF(ISNUMBER(SEARCH("PTB",D88)),'Run 2'!$G$4,IF(ISNUMBER(SEARCH("PTC",D88)),'Run 2'!$H$4,IF(ISNUMBER(SEARCH("PTD",D88)),'Run 2'!$I$4,""))))</f>
        <v/>
      </c>
      <c r="I184" t="str">
        <f>IF(ISNUMBER(SEARCH("PTA",D88)),'Run 2'!$F$5,IF(ISNUMBER(SEARCH("PTB",D88)),'Run 2'!$G$5,IF(ISNUMBER(SEARCH("PTC",D88)),'Run 2'!$H$5,IF(ISNUMBER(SEARCH("PTD",D88)),'Run 2'!$I$5,""))))</f>
        <v/>
      </c>
      <c r="J184">
        <f>IF(ISBLANK('Run 2'!D82),"",'Run 2'!$M$85)</f>
        <v>9794</v>
      </c>
      <c r="K184" s="81">
        <f>IF(ISBLANK('Run 2'!D82),"",'Run 2'!$M$86)</f>
        <v>225.22</v>
      </c>
      <c r="L184" s="81">
        <f>IF(ISBLANK('Run 2'!D82),"",'Run 2'!$M$87)</f>
        <v>2.2995999999999999</v>
      </c>
      <c r="M184" s="81">
        <f>IF(ISBLANK('Run 2'!D82),"",'Run 2'!$M$89)</f>
        <v>9968.5</v>
      </c>
      <c r="N184" s="81">
        <f>IF(ISBLANK('Run 2'!D82),"",'Run 2'!$M$90)</f>
        <v>673.63</v>
      </c>
      <c r="O184" s="81">
        <f>IF(ISBLANK('Run 2'!$M82),"",'Run 2'!$M$91)</f>
        <v>6.7576000000000001</v>
      </c>
      <c r="P184" s="81" t="str">
        <f>IF(ISBLANK('Run 2'!$A$85),"",'Run 2'!$A$85)</f>
        <v>PTB1</v>
      </c>
      <c r="Q184" s="81" t="str">
        <f>IF(ISBLANK('Run 2'!$A$89),"",'Run 2'!$A$89)</f>
        <v>PTB2</v>
      </c>
      <c r="R184" s="81" t="str">
        <f>IF(ISBLANK('Run 2'!$B$82),"",'Run 2'!$B$82)</f>
        <v>PTB2_3</v>
      </c>
      <c r="S184">
        <f>IF(ISBLANK('Run 2'!M82),"",'Run 2'!$C$73)</f>
        <v>142</v>
      </c>
      <c r="T184" t="str">
        <f>IF(ISBLANK(S88),"", 'Run 2'!$B$73)</f>
        <v>Manual Gain:</v>
      </c>
      <c r="V184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5" spans="1:22" x14ac:dyDescent="0.2">
      <c r="A185" t="str">
        <f>IF(ISBLANK('Run 2'!$C$4),"",'Run 2'!$C$4)</f>
        <v>AS</v>
      </c>
      <c r="B185" s="66">
        <f>IF(ISBLANK('Run 2'!$C$3),"",'Run 2'!$C$3)</f>
        <v>45271</v>
      </c>
      <c r="C185">
        <f>IF(ISBLANK('Run 2'!$C$5),"",'Run 2'!$C$5)</f>
        <v>2</v>
      </c>
      <c r="D185" t="str">
        <f>IF(ISBLANK('Run 2'!M19),"",'Run 2'!M19)</f>
        <v>H2O -RT</v>
      </c>
      <c r="E185" s="67" t="str">
        <f>IF(ISBLANK('Run 2'!M83),"",'Run 2'!$M$75)</f>
        <v>Water -RT</v>
      </c>
      <c r="F185">
        <f>IF(ISBLANK('Run 2'!M83),"",'Run 2'!M83)</f>
        <v>10946</v>
      </c>
      <c r="G185" t="str">
        <f>IF(ISNUMBER(SEARCH("PT",'Run 2'!M19)),"Y", IF(ISNUMBER(SEARCH("H2O",'Run 2'!M19)),"N",""))</f>
        <v>N</v>
      </c>
      <c r="H185" t="str">
        <f>IF(ISNUMBER(SEARCH("PTA",D89)),'Run 2'!$F$4,IF(ISNUMBER(SEARCH("PTB",D89)),'Run 2'!$G$4,IF(ISNUMBER(SEARCH("PTC",D89)),'Run 2'!$H$4,IF(ISNUMBER(SEARCH("PTD",D89)),'Run 2'!$I$4,""))))</f>
        <v/>
      </c>
      <c r="I185" t="str">
        <f>IF(ISNUMBER(SEARCH("PTA",D89)),'Run 2'!$F$5,IF(ISNUMBER(SEARCH("PTB",D89)),'Run 2'!$G$5,IF(ISNUMBER(SEARCH("PTC",D89)),'Run 2'!$H$5,IF(ISNUMBER(SEARCH("PTD",D89)),'Run 2'!$I$5,""))))</f>
        <v/>
      </c>
      <c r="J185">
        <f>IF(ISBLANK('Run 2'!D83),"",'Run 2'!$M$85)</f>
        <v>9794</v>
      </c>
      <c r="K185" s="81">
        <f>IF(ISBLANK('Run 2'!D83),"",'Run 2'!$M$86)</f>
        <v>225.22</v>
      </c>
      <c r="L185" s="81">
        <f>IF(ISBLANK('Run 2'!D83),"",'Run 2'!$M$87)</f>
        <v>2.2995999999999999</v>
      </c>
      <c r="M185" s="81">
        <f>IF(ISBLANK('Run 2'!D83),"",'Run 2'!$M$89)</f>
        <v>9968.5</v>
      </c>
      <c r="N185" s="81">
        <f>IF(ISBLANK('Run 2'!D83),"",'Run 2'!$M$90)</f>
        <v>673.63</v>
      </c>
      <c r="O185" s="81">
        <f>IF(ISBLANK('Run 2'!$M83),"",'Run 2'!$M$91)</f>
        <v>6.7576000000000001</v>
      </c>
      <c r="P185" s="81" t="str">
        <f>IF(ISBLANK('Run 2'!$A$85),"",'Run 2'!$A$85)</f>
        <v>PTB1</v>
      </c>
      <c r="Q185" s="81" t="str">
        <f>IF(ISBLANK('Run 2'!$A$89),"",'Run 2'!$A$89)</f>
        <v>PTB2</v>
      </c>
      <c r="R185" s="81" t="str">
        <f>IF(ISBLANK('Run 2'!$B$83),"",'Run 2'!$B$83)</f>
        <v>PTB2_4</v>
      </c>
      <c r="S185">
        <f>IF(ISBLANK('Run 2'!M83),"",'Run 2'!$C$73)</f>
        <v>142</v>
      </c>
      <c r="T185" t="str">
        <f>IF(ISBLANK(S89),"", 'Run 2'!$B$73)</f>
        <v>Manual Gain:</v>
      </c>
      <c r="V185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6" spans="1:22" x14ac:dyDescent="0.2">
      <c r="A186" t="str">
        <f>IF(ISBLANK('Run 2'!$C$4),"",'Run 2'!$C$4)</f>
        <v>AS</v>
      </c>
      <c r="B186" s="66">
        <f>IF(ISBLANK('Run 2'!$C$3),"",'Run 2'!$C$3)</f>
        <v>45271</v>
      </c>
      <c r="C186">
        <f>IF(ISBLANK('Run 2'!$C$5),"",'Run 2'!$C$5)</f>
        <v>2</v>
      </c>
      <c r="D186" t="str">
        <f>IF(ISBLANK('Run 2'!N12),"",'Run 2'!N12)</f>
        <v>PTB1 RST +RT</v>
      </c>
      <c r="E186" s="67" t="str">
        <f>IF(ISBLANK('Run 2'!N76),"",'Run 2'!$N$75)</f>
        <v>Blood RST +RT</v>
      </c>
      <c r="F186">
        <f>IF(ISBLANK('Run 2'!N76),"",'Run 2'!N76)</f>
        <v>31706</v>
      </c>
      <c r="G186" t="str">
        <f>IF(ISNUMBER(SEARCH("PT",'Run 2'!N12)),"Y", IF(ISNUMBER(SEARCH("H2O",'Run 2'!N12)),"N",""))</f>
        <v>Y</v>
      </c>
      <c r="H186">
        <f>IF(ISNUMBER(SEARCH("PTA",D90)),'Run 2'!$F$4,IF(ISNUMBER(SEARCH("PTB",D90)),'Run 2'!$G$4,IF(ISNUMBER(SEARCH("PTC",D90)),'Run 2'!$H$4,IF(ISNUMBER(SEARCH("PTD",D90)),'Run 2'!$I$4,""))))</f>
        <v>0</v>
      </c>
      <c r="I186">
        <f>IF(ISNUMBER(SEARCH("PTA",D90)),'Run 2'!$F$5,IF(ISNUMBER(SEARCH("PTB",D90)),'Run 2'!$G$5,IF(ISNUMBER(SEARCH("PTC",D90)),'Run 2'!$H$5,IF(ISNUMBER(SEARCH("PTD",D90)),'Run 2'!$I$5,""))))</f>
        <v>0</v>
      </c>
      <c r="J186">
        <f>IF(ISBLANK('Run 2'!E76),"",'Run 2'!$N$85)</f>
        <v>30294</v>
      </c>
      <c r="K186" s="81">
        <f>IF(ISBLANK('Run 2'!E76),"",'Run 2'!$N$86)</f>
        <v>1120.5999999999999</v>
      </c>
      <c r="L186" s="81">
        <f>IF(ISBLANK('Run 2'!E76),"",'Run 2'!$N$87)</f>
        <v>3.6991000000000001</v>
      </c>
      <c r="M186" s="81">
        <f>IF(ISBLANK('Run 2'!E76),"",'Run 2'!$N$89)</f>
        <v>24899</v>
      </c>
      <c r="N186" s="81">
        <f>IF(ISBLANK('Run 2'!E76),"",'Run 2'!$N$90)</f>
        <v>814.13</v>
      </c>
      <c r="O186" s="81">
        <f>IF(ISBLANK('Run 2'!$N76),"",'Run 2'!$N$91)</f>
        <v>3.2696999999999998</v>
      </c>
      <c r="P186" s="81" t="str">
        <f>IF(ISBLANK('Run 2'!$A$85),"",'Run 2'!$A$85)</f>
        <v>PTB1</v>
      </c>
      <c r="Q186" s="81" t="str">
        <f>IF(ISBLANK('Run 2'!$A$89),"",'Run 2'!$A$89)</f>
        <v>PTB2</v>
      </c>
      <c r="R186" s="81" t="str">
        <f>IF(ISBLANK('Run 2'!$B$76),"",'Run 2'!$B$76)</f>
        <v>PTB1_1</v>
      </c>
      <c r="S186">
        <f>IF(ISBLANK('Run 2'!N76),"",'Run 2'!$C$73)</f>
        <v>142</v>
      </c>
      <c r="T186" t="str">
        <f>IF(ISBLANK(S90),"", 'Run 2'!$B$73)</f>
        <v>Manual Gain:</v>
      </c>
      <c r="V186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7" spans="1:22" x14ac:dyDescent="0.2">
      <c r="A187" t="str">
        <f>IF(ISBLANK('Run 2'!$C$4),"",'Run 2'!$C$4)</f>
        <v>AS</v>
      </c>
      <c r="B187" s="66">
        <f>IF(ISBLANK('Run 2'!$C$3),"",'Run 2'!$C$3)</f>
        <v>45271</v>
      </c>
      <c r="C187">
        <f>IF(ISBLANK('Run 2'!$C$5),"",'Run 2'!$C$5)</f>
        <v>2</v>
      </c>
      <c r="D187" t="str">
        <f>IF(ISBLANK('Run 2'!N13),"",'Run 2'!N13)</f>
        <v>PTB1 RST +RT</v>
      </c>
      <c r="E187" s="67" t="str">
        <f>IF(ISBLANK('Run 2'!N77),"",'Run 2'!$N$75)</f>
        <v>Blood RST +RT</v>
      </c>
      <c r="F187">
        <f>IF(ISBLANK('Run 2'!N77),"",'Run 2'!N77)</f>
        <v>30676</v>
      </c>
      <c r="G187" t="str">
        <f>IF(ISNUMBER(SEARCH("PT",'Run 2'!N13)),"Y", IF(ISNUMBER(SEARCH("H2O",'Run 2'!N13)),"N",""))</f>
        <v>Y</v>
      </c>
      <c r="H187">
        <f>IF(ISNUMBER(SEARCH("PTA",D91)),'Run 2'!$F$4,IF(ISNUMBER(SEARCH("PTB",D91)),'Run 2'!$G$4,IF(ISNUMBER(SEARCH("PTC",D91)),'Run 2'!$H$4,IF(ISNUMBER(SEARCH("PTD",D91)),'Run 2'!$I$4,""))))</f>
        <v>0</v>
      </c>
      <c r="I187">
        <f>IF(ISNUMBER(SEARCH("PTA",D91)),'Run 2'!$F$5,IF(ISNUMBER(SEARCH("PTB",D91)),'Run 2'!$G$5,IF(ISNUMBER(SEARCH("PTC",D91)),'Run 2'!$H$5,IF(ISNUMBER(SEARCH("PTD",D91)),'Run 2'!$I$5,""))))</f>
        <v>0</v>
      </c>
      <c r="J187">
        <f>IF(ISBLANK('Run 2'!E77),"",'Run 2'!$N$85)</f>
        <v>30294</v>
      </c>
      <c r="K187" s="81">
        <f>IF(ISBLANK('Run 2'!E77),"",'Run 2'!$N$86)</f>
        <v>1120.5999999999999</v>
      </c>
      <c r="L187" s="81">
        <f>IF(ISBLANK('Run 2'!E77),"",'Run 2'!$N$87)</f>
        <v>3.6991000000000001</v>
      </c>
      <c r="M187" s="81">
        <f>IF(ISBLANK('Run 2'!E77),"",'Run 2'!$N$89)</f>
        <v>24899</v>
      </c>
      <c r="N187" s="81">
        <f>IF(ISBLANK('Run 2'!E77),"",'Run 2'!$N$90)</f>
        <v>814.13</v>
      </c>
      <c r="O187" s="81">
        <f>IF(ISBLANK('Run 2'!$N77),"",'Run 2'!$N$91)</f>
        <v>3.2696999999999998</v>
      </c>
      <c r="P187" s="81" t="str">
        <f>IF(ISBLANK('Run 2'!$A$85),"",'Run 2'!$A$85)</f>
        <v>PTB1</v>
      </c>
      <c r="Q187" s="81" t="str">
        <f>IF(ISBLANK('Run 2'!$A$89),"",'Run 2'!$A$89)</f>
        <v>PTB2</v>
      </c>
      <c r="R187" s="81" t="str">
        <f>IF(ISBLANK('Run 2'!$B$77),"",'Run 2'!$B$77)</f>
        <v>PTB1_2</v>
      </c>
      <c r="S187">
        <f>IF(ISBLANK('Run 2'!N77),"",'Run 2'!$C$73)</f>
        <v>142</v>
      </c>
      <c r="T187" t="str">
        <f>IF(ISBLANK(S91),"", 'Run 2'!$B$73)</f>
        <v>Manual Gain:</v>
      </c>
      <c r="V187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8" spans="1:22" x14ac:dyDescent="0.2">
      <c r="A188" t="str">
        <f>IF(ISBLANK('Run 2'!$C$4),"",'Run 2'!$C$4)</f>
        <v>AS</v>
      </c>
      <c r="B188" s="66">
        <f>IF(ISBLANK('Run 2'!$C$3),"",'Run 2'!$C$3)</f>
        <v>45271</v>
      </c>
      <c r="C188">
        <f>IF(ISBLANK('Run 2'!$C$5),"",'Run 2'!$C$5)</f>
        <v>2</v>
      </c>
      <c r="D188" t="str">
        <f>IF(ISBLANK('Run 2'!N14),"",'Run 2'!N14)</f>
        <v>PTB1 RST +RT</v>
      </c>
      <c r="E188" s="67" t="str">
        <f>IF(ISBLANK('Run 2'!N78),"",'Run 2'!$N$75)</f>
        <v>Blood RST +RT</v>
      </c>
      <c r="F188">
        <f>IF(ISBLANK('Run 2'!N78),"",'Run 2'!N78)</f>
        <v>29498</v>
      </c>
      <c r="G188" t="str">
        <f>IF(ISNUMBER(SEARCH("PT",'Run 2'!N14)),"Y", IF(ISNUMBER(SEARCH("H2O",'Run 2'!N14)),"N",""))</f>
        <v>Y</v>
      </c>
      <c r="H188">
        <f>IF(ISNUMBER(SEARCH("PTA",D92)),'Run 2'!$F$4,IF(ISNUMBER(SEARCH("PTB",D92)),'Run 2'!$G$4,IF(ISNUMBER(SEARCH("PTC",D92)),'Run 2'!$H$4,IF(ISNUMBER(SEARCH("PTD",D92)),'Run 2'!$I$4,""))))</f>
        <v>0</v>
      </c>
      <c r="I188">
        <f>IF(ISNUMBER(SEARCH("PTA",D92)),'Run 2'!$F$5,IF(ISNUMBER(SEARCH("PTB",D92)),'Run 2'!$G$5,IF(ISNUMBER(SEARCH("PTC",D92)),'Run 2'!$H$5,IF(ISNUMBER(SEARCH("PTD",D92)),'Run 2'!$I$5,""))))</f>
        <v>0</v>
      </c>
      <c r="J188">
        <f>IF(ISBLANK('Run 2'!E78),"",'Run 2'!$N$85)</f>
        <v>30294</v>
      </c>
      <c r="K188" s="81">
        <f>IF(ISBLANK('Run 2'!E78),"",'Run 2'!$N$86)</f>
        <v>1120.5999999999999</v>
      </c>
      <c r="L188" s="81">
        <f>IF(ISBLANK('Run 2'!E78),"",'Run 2'!$N$87)</f>
        <v>3.6991000000000001</v>
      </c>
      <c r="M188" s="81">
        <f>IF(ISBLANK('Run 2'!E78),"",'Run 2'!$N$89)</f>
        <v>24899</v>
      </c>
      <c r="N188" s="81">
        <f>IF(ISBLANK('Run 2'!E78),"",'Run 2'!$N$90)</f>
        <v>814.13</v>
      </c>
      <c r="O188" s="81">
        <f>IF(ISBLANK('Run 2'!$N78),"",'Run 2'!$N$91)</f>
        <v>3.2696999999999998</v>
      </c>
      <c r="P188" s="81" t="str">
        <f>IF(ISBLANK('Run 2'!$A$85),"",'Run 2'!$A$85)</f>
        <v>PTB1</v>
      </c>
      <c r="Q188" s="81" t="str">
        <f>IF(ISBLANK('Run 2'!$A$89),"",'Run 2'!$A$89)</f>
        <v>PTB2</v>
      </c>
      <c r="R188" s="81" t="str">
        <f>IF(ISBLANK('Run 2'!$B$78),"",'Run 2'!$B$78)</f>
        <v>PTB1_3</v>
      </c>
      <c r="S188">
        <f>IF(ISBLANK('Run 2'!N78),"",'Run 2'!$C$73)</f>
        <v>142</v>
      </c>
      <c r="T188" t="str">
        <f>IF(ISBLANK(S92),"", 'Run 2'!$B$73)</f>
        <v>Manual Gain:</v>
      </c>
      <c r="V188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89" spans="1:22" x14ac:dyDescent="0.2">
      <c r="A189" t="str">
        <f>IF(ISBLANK('Run 2'!$C$4),"",'Run 2'!$C$4)</f>
        <v>AS</v>
      </c>
      <c r="B189" s="66">
        <f>IF(ISBLANK('Run 2'!$C$3),"",'Run 2'!$C$3)</f>
        <v>45271</v>
      </c>
      <c r="C189">
        <f>IF(ISBLANK('Run 2'!$C$5),"",'Run 2'!$C$5)</f>
        <v>2</v>
      </c>
      <c r="D189" t="str">
        <f>IF(ISBLANK('Run 2'!N15),"",'Run 2'!N15)</f>
        <v>PTB1 RST +RT</v>
      </c>
      <c r="E189" s="67" t="str">
        <f>IF(ISBLANK('Run 2'!N79),"",'Run 2'!$N$75)</f>
        <v>Blood RST +RT</v>
      </c>
      <c r="F189">
        <f>IF(ISBLANK('Run 2'!N79),"",'Run 2'!N79)</f>
        <v>29297</v>
      </c>
      <c r="G189" t="str">
        <f>IF(ISNUMBER(SEARCH("PT",'Run 2'!N15)),"Y", IF(ISNUMBER(SEARCH("H2O",'Run 2'!N15)),"N",""))</f>
        <v>Y</v>
      </c>
      <c r="H189">
        <f>IF(ISNUMBER(SEARCH("PTA",D93)),'Run 2'!$F$4,IF(ISNUMBER(SEARCH("PTB",D93)),'Run 2'!$G$4,IF(ISNUMBER(SEARCH("PTC",D93)),'Run 2'!$H$4,IF(ISNUMBER(SEARCH("PTD",D93)),'Run 2'!$I$4,""))))</f>
        <v>0</v>
      </c>
      <c r="I189">
        <f>IF(ISNUMBER(SEARCH("PTA",D93)),'Run 2'!$F$5,IF(ISNUMBER(SEARCH("PTB",D93)),'Run 2'!$G$5,IF(ISNUMBER(SEARCH("PTC",D93)),'Run 2'!$H$5,IF(ISNUMBER(SEARCH("PTD",D93)),'Run 2'!$I$5,""))))</f>
        <v>0</v>
      </c>
      <c r="J189">
        <f>IF(ISBLANK('Run 2'!E79),"",'Run 2'!$N$85)</f>
        <v>30294</v>
      </c>
      <c r="K189" s="81">
        <f>IF(ISBLANK('Run 2'!E79),"",'Run 2'!$N$86)</f>
        <v>1120.5999999999999</v>
      </c>
      <c r="L189" s="81">
        <f>IF(ISBLANK('Run 2'!E79),"",'Run 2'!$N$87)</f>
        <v>3.6991000000000001</v>
      </c>
      <c r="M189" s="81">
        <f>IF(ISBLANK('Run 2'!E79),"",'Run 2'!$N$89)</f>
        <v>24899</v>
      </c>
      <c r="N189" s="81">
        <f>IF(ISBLANK('Run 2'!E79),"",'Run 2'!$N$90)</f>
        <v>814.13</v>
      </c>
      <c r="O189" s="81">
        <f>IF(ISBLANK('Run 2'!$N79),"",'Run 2'!$N$91)</f>
        <v>3.2696999999999998</v>
      </c>
      <c r="P189" s="81" t="str">
        <f>IF(ISBLANK('Run 2'!$A$85),"",'Run 2'!$A$85)</f>
        <v>PTB1</v>
      </c>
      <c r="Q189" s="81" t="str">
        <f>IF(ISBLANK('Run 2'!$A$89),"",'Run 2'!$A$89)</f>
        <v>PTB2</v>
      </c>
      <c r="R189" s="81" t="str">
        <f>IF(ISBLANK('Run 2'!$B$79),"",'Run 2'!$B$79)</f>
        <v>PTB1_4</v>
      </c>
      <c r="S189">
        <f>IF(ISBLANK('Run 2'!N79),"",'Run 2'!$C$73)</f>
        <v>142</v>
      </c>
      <c r="T189" t="str">
        <f>IF(ISBLANK(S93),"", 'Run 2'!$B$73)</f>
        <v>Manual Gain:</v>
      </c>
      <c r="V189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90" spans="1:22" x14ac:dyDescent="0.2">
      <c r="A190" t="str">
        <f>IF(ISBLANK('Run 2'!$C$4),"",'Run 2'!$C$4)</f>
        <v>AS</v>
      </c>
      <c r="B190" s="66">
        <f>IF(ISBLANK('Run 2'!$C$3),"",'Run 2'!$C$3)</f>
        <v>45271</v>
      </c>
      <c r="C190">
        <f>IF(ISBLANK('Run 2'!$C$5),"",'Run 2'!$C$5)</f>
        <v>2</v>
      </c>
      <c r="D190" t="str">
        <f>IF(ISBLANK('Run 2'!N16),"",'Run 2'!N16)</f>
        <v>PTB2 RST +RT</v>
      </c>
      <c r="E190" s="67" t="str">
        <f>IF(ISBLANK('Run 2'!N80),"",'Run 2'!$N$75)</f>
        <v>Blood RST +RT</v>
      </c>
      <c r="F190">
        <f>IF(ISBLANK('Run 2'!N80),"",'Run 2'!N80)</f>
        <v>25009</v>
      </c>
      <c r="G190" t="str">
        <f>IF(ISNUMBER(SEARCH("PT",'Run 2'!N16)),"Y", IF(ISNUMBER(SEARCH("H2O",'Run 2'!N16)),"N",""))</f>
        <v>Y</v>
      </c>
      <c r="H190">
        <f>IF(ISNUMBER(SEARCH("PTA",D94)),'Run 2'!$F$4,IF(ISNUMBER(SEARCH("PTB",D94)),'Run 2'!$G$4,IF(ISNUMBER(SEARCH("PTC",D94)),'Run 2'!$H$4,IF(ISNUMBER(SEARCH("PTD",D94)),'Run 2'!$I$4,""))))</f>
        <v>0</v>
      </c>
      <c r="I190">
        <f>IF(ISNUMBER(SEARCH("PTA",D94)),'Run 2'!$F$5,IF(ISNUMBER(SEARCH("PTB",D94)),'Run 2'!$G$5,IF(ISNUMBER(SEARCH("PTC",D94)),'Run 2'!$H$5,IF(ISNUMBER(SEARCH("PTD",D94)),'Run 2'!$I$5,""))))</f>
        <v>0</v>
      </c>
      <c r="J190">
        <f>IF(ISBLANK('Run 2'!E80),"",'Run 2'!$N$85)</f>
        <v>30294</v>
      </c>
      <c r="K190" s="81">
        <f>IF(ISBLANK('Run 2'!E80),"",'Run 2'!$N$86)</f>
        <v>1120.5999999999999</v>
      </c>
      <c r="L190" s="81">
        <f>IF(ISBLANK('Run 2'!E80),"",'Run 2'!$N$87)</f>
        <v>3.6991000000000001</v>
      </c>
      <c r="M190" s="81">
        <f>IF(ISBLANK('Run 2'!E80),"",'Run 2'!$N$89)</f>
        <v>24899</v>
      </c>
      <c r="N190" s="81">
        <f>IF(ISBLANK('Run 2'!E80),"",'Run 2'!$N$90)</f>
        <v>814.13</v>
      </c>
      <c r="O190" s="81">
        <f>IF(ISBLANK('Run 2'!$N80),"",'Run 2'!$N$91)</f>
        <v>3.2696999999999998</v>
      </c>
      <c r="P190" s="81" t="str">
        <f>IF(ISBLANK('Run 2'!$A$85),"",'Run 2'!$A$85)</f>
        <v>PTB1</v>
      </c>
      <c r="Q190" s="81" t="str">
        <f>IF(ISBLANK('Run 2'!$A$89),"",'Run 2'!$A$89)</f>
        <v>PTB2</v>
      </c>
      <c r="R190" s="81" t="str">
        <f>IF(ISBLANK('Run 2'!$B$80),"",'Run 2'!$B$80)</f>
        <v>PTB2_1</v>
      </c>
      <c r="S190">
        <f>IF(ISBLANK('Run 2'!N80),"",'Run 2'!$C$73)</f>
        <v>142</v>
      </c>
      <c r="T190" t="str">
        <f>IF(ISBLANK(S94),"", 'Run 2'!$B$73)</f>
        <v>Manual Gain:</v>
      </c>
      <c r="V190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91" spans="1:22" x14ac:dyDescent="0.2">
      <c r="A191" t="str">
        <f>IF(ISBLANK('Run 2'!$C$4),"",'Run 2'!$C$4)</f>
        <v>AS</v>
      </c>
      <c r="B191" s="66">
        <f>IF(ISBLANK('Run 2'!$C$3),"",'Run 2'!$C$3)</f>
        <v>45271</v>
      </c>
      <c r="C191">
        <f>IF(ISBLANK('Run 2'!$C$5),"",'Run 2'!$C$5)</f>
        <v>2</v>
      </c>
      <c r="D191" t="str">
        <f>IF(ISBLANK('Run 2'!N17),"",'Run 2'!N17)</f>
        <v>PTB2 RST +RT</v>
      </c>
      <c r="E191" s="67" t="str">
        <f>IF(ISBLANK('Run 2'!N81),"",'Run 2'!$N$75)</f>
        <v>Blood RST +RT</v>
      </c>
      <c r="F191">
        <f>IF(ISBLANK('Run 2'!N81),"",'Run 2'!N81)</f>
        <v>24972</v>
      </c>
      <c r="G191" t="str">
        <f>IF(ISNUMBER(SEARCH("PT",'Run 2'!N17)),"Y", IF(ISNUMBER(SEARCH("H2O",'Run 2'!N17)),"N",""))</f>
        <v>Y</v>
      </c>
      <c r="H191">
        <f>IF(ISNUMBER(SEARCH("PTA",D95)),'Run 2'!$F$4,IF(ISNUMBER(SEARCH("PTB",D95)),'Run 2'!$G$4,IF(ISNUMBER(SEARCH("PTC",D95)),'Run 2'!$H$4,IF(ISNUMBER(SEARCH("PTD",D95)),'Run 2'!$I$4,""))))</f>
        <v>0</v>
      </c>
      <c r="I191">
        <f>IF(ISNUMBER(SEARCH("PTA",D95)),'Run 2'!$F$5,IF(ISNUMBER(SEARCH("PTB",D95)),'Run 2'!$G$5,IF(ISNUMBER(SEARCH("PTC",D95)),'Run 2'!$H$5,IF(ISNUMBER(SEARCH("PTD",D95)),'Run 2'!$I$5,""))))</f>
        <v>0</v>
      </c>
      <c r="J191">
        <f>IF(ISBLANK('Run 2'!E81),"",'Run 2'!$N$85)</f>
        <v>30294</v>
      </c>
      <c r="K191" s="81">
        <f>IF(ISBLANK('Run 2'!E81),"",'Run 2'!$N$86)</f>
        <v>1120.5999999999999</v>
      </c>
      <c r="L191" s="81">
        <f>IF(ISBLANK('Run 2'!E81),"",'Run 2'!$N$87)</f>
        <v>3.6991000000000001</v>
      </c>
      <c r="M191" s="81">
        <f>IF(ISBLANK('Run 2'!E81),"",'Run 2'!$N$89)</f>
        <v>24899</v>
      </c>
      <c r="N191" s="81">
        <f>IF(ISBLANK('Run 2'!E81),"",'Run 2'!$N$90)</f>
        <v>814.13</v>
      </c>
      <c r="O191" s="81">
        <f>IF(ISBLANK('Run 2'!$N81),"",'Run 2'!$N$91)</f>
        <v>3.2696999999999998</v>
      </c>
      <c r="P191" s="81" t="str">
        <f>IF(ISBLANK('Run 2'!$A$85),"",'Run 2'!$A$85)</f>
        <v>PTB1</v>
      </c>
      <c r="Q191" s="81" t="str">
        <f>IF(ISBLANK('Run 2'!$A$89),"",'Run 2'!$A$89)</f>
        <v>PTB2</v>
      </c>
      <c r="R191" s="81" t="str">
        <f>IF(ISBLANK('Run 2'!$B$81),"",'Run 2'!$B$81)</f>
        <v>PTB2_2</v>
      </c>
      <c r="S191">
        <f>IF(ISBLANK('Run 2'!N81),"",'Run 2'!$C$73)</f>
        <v>142</v>
      </c>
      <c r="T191" t="str">
        <f>IF(ISBLANK(S95),"", 'Run 2'!$B$73)</f>
        <v>Manual Gain:</v>
      </c>
      <c r="V191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92" spans="1:22" x14ac:dyDescent="0.2">
      <c r="A192" t="str">
        <f>IF(ISBLANK('Run 2'!$C$4),"",'Run 2'!$C$4)</f>
        <v>AS</v>
      </c>
      <c r="B192" s="66">
        <f>IF(ISBLANK('Run 2'!$C$3),"",'Run 2'!$C$3)</f>
        <v>45271</v>
      </c>
      <c r="C192">
        <f>IF(ISBLANK('Run 2'!$C$5),"",'Run 2'!$C$5)</f>
        <v>2</v>
      </c>
      <c r="D192" t="str">
        <f>IF(ISBLANK('Run 2'!N18),"",'Run 2'!N18)</f>
        <v>PTB2 RST +RT</v>
      </c>
      <c r="E192" s="67" t="str">
        <f>IF(ISBLANK('Run 2'!N82),"",'Run 2'!$N$75)</f>
        <v>Blood RST +RT</v>
      </c>
      <c r="F192">
        <f>IF(ISBLANK('Run 2'!N82),"",'Run 2'!N82)</f>
        <v>25796</v>
      </c>
      <c r="G192" t="str">
        <f>IF(ISNUMBER(SEARCH("PT",'Run 2'!N18)),"Y", IF(ISNUMBER(SEARCH("H2O",'Run 2'!N18)),"N",""))</f>
        <v>Y</v>
      </c>
      <c r="H192">
        <f>IF(ISNUMBER(SEARCH("PTA",D96)),'Run 2'!$F$4,IF(ISNUMBER(SEARCH("PTB",D96)),'Run 2'!$G$4,IF(ISNUMBER(SEARCH("PTC",D96)),'Run 2'!$H$4,IF(ISNUMBER(SEARCH("PTD",D96)),'Run 2'!$I$4,""))))</f>
        <v>0</v>
      </c>
      <c r="I192">
        <f>IF(ISNUMBER(SEARCH("PTA",D96)),'Run 2'!$F$5,IF(ISNUMBER(SEARCH("PTB",D96)),'Run 2'!$G$5,IF(ISNUMBER(SEARCH("PTC",D96)),'Run 2'!$H$5,IF(ISNUMBER(SEARCH("PTD",D96)),'Run 2'!$I$5,""))))</f>
        <v>0</v>
      </c>
      <c r="J192">
        <f>IF(ISBLANK('Run 2'!E82),"",'Run 2'!$N$85)</f>
        <v>30294</v>
      </c>
      <c r="K192" s="81">
        <f>IF(ISBLANK('Run 2'!E82),"",'Run 2'!$N$86)</f>
        <v>1120.5999999999999</v>
      </c>
      <c r="L192" s="81">
        <f>IF(ISBLANK('Run 2'!E82),"",'Run 2'!$N$87)</f>
        <v>3.6991000000000001</v>
      </c>
      <c r="M192" s="81">
        <f>IF(ISBLANK('Run 2'!E82),"",'Run 2'!$N$89)</f>
        <v>24899</v>
      </c>
      <c r="N192" s="81">
        <f>IF(ISBLANK('Run 2'!E82),"",'Run 2'!$N$90)</f>
        <v>814.13</v>
      </c>
      <c r="O192" s="81">
        <f>IF(ISBLANK('Run 2'!$N82),"",'Run 2'!$N$91)</f>
        <v>3.2696999999999998</v>
      </c>
      <c r="P192" s="81" t="str">
        <f>IF(ISBLANK('Run 2'!$A$85),"",'Run 2'!$A$85)</f>
        <v>PTB1</v>
      </c>
      <c r="Q192" s="81" t="str">
        <f>IF(ISBLANK('Run 2'!$A$89),"",'Run 2'!$A$89)</f>
        <v>PTB2</v>
      </c>
      <c r="R192" s="81" t="str">
        <f>IF(ISBLANK('Run 2'!$B$82),"",'Run 2'!$B$82)</f>
        <v>PTB2_3</v>
      </c>
      <c r="S192">
        <f>IF(ISBLANK('Run 2'!N82),"",'Run 2'!$C$73)</f>
        <v>142</v>
      </c>
      <c r="T192" t="str">
        <f>IF(ISBLANK(S96),"", 'Run 2'!$B$73)</f>
        <v>Manual Gain:</v>
      </c>
      <c r="V192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93" spans="1:22" x14ac:dyDescent="0.2">
      <c r="A193" t="str">
        <f>IF(ISBLANK('Run 2'!$C$4),"",'Run 2'!$C$4)</f>
        <v>AS</v>
      </c>
      <c r="B193" s="66">
        <f>IF(ISBLANK('Run 2'!$C$3),"",'Run 2'!$C$3)</f>
        <v>45271</v>
      </c>
      <c r="C193">
        <f>IF(ISBLANK('Run 2'!$C$5),"",'Run 2'!$C$5)</f>
        <v>2</v>
      </c>
      <c r="D193" t="str">
        <f>IF(ISBLANK('Run 2'!N19),"",'Run 2'!N19)</f>
        <v>PTB2 RST +RT</v>
      </c>
      <c r="E193" s="67" t="str">
        <f>IF(ISBLANK('Run 2'!N83),"",'Run 2'!$N$75)</f>
        <v>Blood RST +RT</v>
      </c>
      <c r="F193">
        <f>IF(ISBLANK('Run 2'!N83),"",'Run 2'!N83)</f>
        <v>23819</v>
      </c>
      <c r="G193" t="str">
        <f>IF(ISNUMBER(SEARCH("PT",'Run 2'!N19)),"Y", IF(ISNUMBER(SEARCH("H2O",'Run 2'!N19)),"N",""))</f>
        <v>Y</v>
      </c>
      <c r="H193">
        <f>IF(ISNUMBER(SEARCH("PTA",D97)),'Run 2'!$F$4,IF(ISNUMBER(SEARCH("PTB",D97)),'Run 2'!$G$4,IF(ISNUMBER(SEARCH("PTC",D97)),'Run 2'!$H$4,IF(ISNUMBER(SEARCH("PTD",D97)),'Run 2'!$I$4,""))))</f>
        <v>0</v>
      </c>
      <c r="I193">
        <f>IF(ISNUMBER(SEARCH("PTA",D97)),'Run 2'!$F$5,IF(ISNUMBER(SEARCH("PTB",D97)),'Run 2'!$G$5,IF(ISNUMBER(SEARCH("PTC",D97)),'Run 2'!$H$5,IF(ISNUMBER(SEARCH("PTD",D97)),'Run 2'!$I$5,""))))</f>
        <v>0</v>
      </c>
      <c r="J193">
        <f>IF(ISBLANK('Run 2'!E83),"",'Run 2'!$N$85)</f>
        <v>30294</v>
      </c>
      <c r="K193" s="81">
        <f>IF(ISBLANK('Run 2'!E83),"",'Run 2'!$N$86)</f>
        <v>1120.5999999999999</v>
      </c>
      <c r="L193" s="81">
        <f>IF(ISBLANK('Run 2'!E83),"",'Run 2'!$N$87)</f>
        <v>3.6991000000000001</v>
      </c>
      <c r="M193" s="81">
        <f>IF(ISBLANK('Run 2'!E83),"",'Run 2'!$N$89)</f>
        <v>24899</v>
      </c>
      <c r="N193" s="81">
        <f>IF(ISBLANK('Run 2'!E83),"",'Run 2'!$N$90)</f>
        <v>814.13</v>
      </c>
      <c r="O193" s="81">
        <f>IF(ISBLANK('Run 2'!$N83),"",'Run 2'!$N$91)</f>
        <v>3.2696999999999998</v>
      </c>
      <c r="P193" s="81" t="str">
        <f>IF(ISBLANK('Run 2'!$A$85),"",'Run 2'!$A$85)</f>
        <v>PTB1</v>
      </c>
      <c r="Q193" s="81" t="str">
        <f>IF(ISBLANK('Run 2'!$A$89),"",'Run 2'!$A$89)</f>
        <v>PTB2</v>
      </c>
      <c r="R193" s="81" t="str">
        <f>IF(ISBLANK('Run 2'!$B$83),"",'Run 2'!$B$83)</f>
        <v>PTB2_4</v>
      </c>
      <c r="S193">
        <f>IF(ISBLANK('Run 2'!N83),"",'Run 2'!$C$73)</f>
        <v>142</v>
      </c>
      <c r="T193" t="str">
        <f>IF(ISBLANK(S97),"", 'Run 2'!$B$73)</f>
        <v>Manual Gain:</v>
      </c>
      <c r="V193" t="str">
        <f>IF(ISBLANK('Run 2'!$C$62),"",'Run 2'!$C$62)</f>
        <v>* Where PTA/B1: 50uL WB + 50uL DD# + 100uL MGW - Then Process Sample - Add 50uL Processed DD Sample with 50uL MGW - 20uL into each well
&gt;&gt; PTA/B1 RST: 5.59E-04 concentrated drug spiked into WB at 1:100 = 5.59E-06, then in a series dilution again spiked into WB at 1:45 = 0.124E-06 (1.24E-07) - Then Process WB/DD Sample (50uL WB/DD sample with 150uL MGW) - Add 50uL Processed WB/DD Sample with 50uL MGW - 20uL into each well
* Where PTA/B2: 150uL WB + 450uL MGW - Process Sample - Then add 50uL Processed Sample with 50uL DD# - 20uL into each well
&gt;&gt; PTA/B2 RST: 150uL WB + 450uL MGW - Process Sample -Then Spike 5.59E-04 concentrated drug into Processed Negative Sample at 1:100 = 5.59E-06, then in a series dilution again spiked into Processed Negative Sample at 1:45 = 0.124E-06 (1.24E-07) - add 50uL Processed DD Sample with 50uL MGW - 20uL into each well
* New Working Batches of TTCA and dNTPs</v>
      </c>
    </row>
    <row r="194" spans="1:22" x14ac:dyDescent="0.2">
      <c r="A194" t="str">
        <f>IF(ISBLANK('Run 3'!$C$4),"",'Run 3'!$C$4)</f>
        <v/>
      </c>
      <c r="B194" s="66" t="str">
        <f>IF(ISBLANK('Run 3'!$C$3),"",'Run 3'!$C$3)</f>
        <v/>
      </c>
      <c r="C194" t="str">
        <f>IF(ISBLANK('Run 3'!$C$5),"",'Run 3'!$C$5)</f>
        <v/>
      </c>
      <c r="D194" t="str">
        <f>IF(ISBLANK('Run 3'!C12),"",'Run 3'!C12)</f>
        <v/>
      </c>
      <c r="E194" s="67" t="str">
        <f>IF(ISBLANK('Run 3'!C76),"",'Run 3'!$C$75)</f>
        <v/>
      </c>
      <c r="F194" t="str">
        <f>IF(ISBLANK('Run 3'!C76),"",'Run 3'!C76)</f>
        <v/>
      </c>
      <c r="G194" t="str">
        <f>IF(ISNUMBER(SEARCH("PT",'Run 3'!C12)),"Y", IF(ISNUMBER(SEARCH("H2O",'Run 3'!C12)),"N",""))</f>
        <v/>
      </c>
      <c r="H194">
        <f>IF(ISNUMBER(SEARCH("PTA",D2)),'Run 3'!$F$4,IF(ISNUMBER(SEARCH("PTB",D2)),'Run 3'!$G$4,IF(ISNUMBER(SEARCH("PTC",D2)),'Run 3'!$H$4,IF(ISNUMBER(SEARCH("PTD",D2)),'Run 3'!$I$4,""))))</f>
        <v>0</v>
      </c>
      <c r="I194">
        <f>IF(ISNUMBER(SEARCH("PTA",D2)),'Run 3'!$F$5,IF(ISNUMBER(SEARCH("PTB",D2)),'Run 3'!$G$5,IF(ISNUMBER(SEARCH("PTC",D2)),'Run 3'!$H$5,IF(ISNUMBER(SEARCH("PTD",D2)),'Run 3'!$I$5,""))))</f>
        <v>0</v>
      </c>
      <c r="J194" t="str">
        <f>IF(ISBLANK('Run 3'!$C76),"",'Run 3'!$C$85)</f>
        <v/>
      </c>
      <c r="K194" s="81" t="str">
        <f>IF(ISBLANK('Run 3'!$C76),"",'Run 3'!$C$86)</f>
        <v/>
      </c>
      <c r="L194" s="81" t="str">
        <f>IF(ISBLANK('Run 3'!$C76),"",'Run 3'!$C$87)</f>
        <v/>
      </c>
      <c r="M194" s="81" t="str">
        <f>IF(ISBLANK('Run 3'!$C76),"",'Run 3'!$C$89)</f>
        <v/>
      </c>
      <c r="N194" s="81" t="str">
        <f>IF(ISBLANK('Run 3'!$C76),"",'Run 3'!$C$90)</f>
        <v/>
      </c>
      <c r="O194" s="81" t="str">
        <f>IF(ISBLANK('Run 3'!$C76),"",'Run 3'!$C$91)</f>
        <v/>
      </c>
      <c r="P194" s="81" t="str">
        <f>IF(ISBLANK('Run 3'!$A$85),"",'Run 3'!$A$85)</f>
        <v/>
      </c>
      <c r="Q194" s="81" t="str">
        <f>IF(ISBLANK('Run 3'!$A$89),"",'Run 3'!$A$89)</f>
        <v/>
      </c>
      <c r="R194" s="81" t="str">
        <f>IF(ISBLANK('Run 3'!$B$76),"",'Run 3'!$B$76)</f>
        <v/>
      </c>
      <c r="S194" t="str">
        <f>IF(ISBLANK('Run 3'!C76),"",'Run 3'!$C$73)</f>
        <v/>
      </c>
      <c r="T194" t="str">
        <f>IF(ISBLANK(S2),"", 'Run 3'!$B$73)</f>
        <v>Manual Gain:</v>
      </c>
      <c r="V194" t="str">
        <f>IF(ISBLANK('Run 3'!$C$62),"",'Run 3'!$C$62)</f>
        <v/>
      </c>
    </row>
    <row r="195" spans="1:22" x14ac:dyDescent="0.2">
      <c r="A195" t="str">
        <f>IF(ISBLANK('Run 3'!$C$4),"",'Run 3'!$C$4)</f>
        <v/>
      </c>
      <c r="B195" s="66" t="str">
        <f>IF(ISBLANK('Run 3'!$C$3),"",'Run 3'!$C$3)</f>
        <v/>
      </c>
      <c r="C195" t="str">
        <f>IF(ISBLANK('Run 3'!$C$5),"",'Run 3'!$C$5)</f>
        <v/>
      </c>
      <c r="D195" t="str">
        <f>IF(ISBLANK('Run 3'!C13),"",'Run 3'!C13)</f>
        <v/>
      </c>
      <c r="E195" s="67" t="str">
        <f>IF(ISBLANK('Run 3'!C77),"",'Run 3'!$C$75)</f>
        <v/>
      </c>
      <c r="F195" t="str">
        <f>IF(ISBLANK('Run 3'!C77),"",'Run 3'!C77)</f>
        <v/>
      </c>
      <c r="G195" t="str">
        <f>IF(ISNUMBER(SEARCH("PT",'Run 3'!C13)),"Y", IF(ISNUMBER(SEARCH("H2O",'Run 3'!C13)),"N",""))</f>
        <v/>
      </c>
      <c r="H195">
        <f>IF(ISNUMBER(SEARCH("PTA",D3)),'Run 3'!$F$4,IF(ISNUMBER(SEARCH("PTB",D3)),'Run 3'!$G$4,IF(ISNUMBER(SEARCH("PTC",D3)),'Run 3'!$H$4,IF(ISNUMBER(SEARCH("PTD",D3)),'Run 3'!$I$4,""))))</f>
        <v>0</v>
      </c>
      <c r="I195">
        <f>IF(ISNUMBER(SEARCH("PTA",D3)),'Run 3'!$F$5,IF(ISNUMBER(SEARCH("PTB",D3)),'Run 3'!$G$5,IF(ISNUMBER(SEARCH("PTC",D3)),'Run 3'!$H$5,IF(ISNUMBER(SEARCH("PTD",D3)),'Run 3'!$I$5,""))))</f>
        <v>0</v>
      </c>
      <c r="J195" t="str">
        <f>IF(ISBLANK('Run 3'!$C77),"",'Run 3'!$C$85)</f>
        <v/>
      </c>
      <c r="K195" s="81" t="str">
        <f>IF(ISBLANK('Run 3'!$C77),"",'Run 3'!$C$86)</f>
        <v/>
      </c>
      <c r="L195" s="81" t="str">
        <f>IF(ISBLANK('Run 3'!$C77),"",'Run 3'!$C$87)</f>
        <v/>
      </c>
      <c r="M195" s="81" t="str">
        <f>IF(ISBLANK('Run 3'!$C77),"",'Run 3'!$C$89)</f>
        <v/>
      </c>
      <c r="N195" s="81" t="str">
        <f>IF(ISBLANK('Run 3'!$C77),"",'Run 3'!$C$90)</f>
        <v/>
      </c>
      <c r="O195" s="81" t="str">
        <f>IF(ISBLANK('Run 3'!$C77),"",'Run 3'!$C$91)</f>
        <v/>
      </c>
      <c r="P195" s="81" t="str">
        <f>IF(ISBLANK('Run 3'!$A$85),"",'Run 3'!$A$85)</f>
        <v/>
      </c>
      <c r="Q195" s="81" t="str">
        <f>IF(ISBLANK('Run 3'!$A$89),"",'Run 3'!$A$89)</f>
        <v/>
      </c>
      <c r="R195" s="81" t="str">
        <f>IF(ISBLANK('Run 3'!$B$77),"",'Run 3'!$B$77)</f>
        <v/>
      </c>
      <c r="S195" t="str">
        <f>IF(ISBLANK('Run 3'!C77),"",'Run 3'!$C$73)</f>
        <v/>
      </c>
      <c r="T195" t="str">
        <f>IF(ISBLANK(S3),"", 'Run 3'!$B$73)</f>
        <v>Manual Gain:</v>
      </c>
      <c r="V195" t="str">
        <f>IF(ISBLANK('Run 3'!$C$62),"",'Run 3'!$C$62)</f>
        <v/>
      </c>
    </row>
    <row r="196" spans="1:22" x14ac:dyDescent="0.2">
      <c r="A196" t="str">
        <f>IF(ISBLANK('Run 3'!$C$4),"",'Run 3'!$C$4)</f>
        <v/>
      </c>
      <c r="B196" s="66" t="str">
        <f>IF(ISBLANK('Run 3'!$C$3),"",'Run 3'!$C$3)</f>
        <v/>
      </c>
      <c r="C196" t="str">
        <f>IF(ISBLANK('Run 3'!$C$5),"",'Run 3'!$C$5)</f>
        <v/>
      </c>
      <c r="D196" t="str">
        <f>IF(ISBLANK('Run 3'!C14),"",'Run 3'!C14)</f>
        <v/>
      </c>
      <c r="E196" s="67" t="str">
        <f>IF(ISBLANK('Run 3'!C78),"",'Run 3'!$C$75)</f>
        <v/>
      </c>
      <c r="F196" t="str">
        <f>IF(ISBLANK('Run 3'!C78),"",'Run 3'!C78)</f>
        <v/>
      </c>
      <c r="G196" t="str">
        <f>IF(ISNUMBER(SEARCH("PT",'Run 3'!C14)),"Y", IF(ISNUMBER(SEARCH("H2O",'Run 3'!C14)),"N",""))</f>
        <v/>
      </c>
      <c r="H196">
        <f>IF(ISNUMBER(SEARCH("PTA",D4)),'Run 3'!$F$4,IF(ISNUMBER(SEARCH("PTB",D4)),'Run 3'!$G$4,IF(ISNUMBER(SEARCH("PTC",D4)),'Run 3'!$H$4,IF(ISNUMBER(SEARCH("PTD",D4)),'Run 3'!$I$4,""))))</f>
        <v>0</v>
      </c>
      <c r="I196">
        <f>IF(ISNUMBER(SEARCH("PTA",D4)),'Run 3'!$F$5,IF(ISNUMBER(SEARCH("PTB",D4)),'Run 3'!$G$5,IF(ISNUMBER(SEARCH("PTC",D4)),'Run 3'!$H$5,IF(ISNUMBER(SEARCH("PTD",D4)),'Run 3'!$I$5,""))))</f>
        <v>0</v>
      </c>
      <c r="J196" t="str">
        <f>IF(ISBLANK('Run 3'!$C78),"",'Run 3'!$C$85)</f>
        <v/>
      </c>
      <c r="K196" s="81" t="str">
        <f>IF(ISBLANK('Run 3'!$C78),"",'Run 3'!$C$86)</f>
        <v/>
      </c>
      <c r="L196" s="81" t="str">
        <f>IF(ISBLANK('Run 3'!$C78),"",'Run 3'!$C$87)</f>
        <v/>
      </c>
      <c r="M196" s="81" t="str">
        <f>IF(ISBLANK('Run 3'!$C78),"",'Run 3'!$C$89)</f>
        <v/>
      </c>
      <c r="N196" s="81" t="str">
        <f>IF(ISBLANK('Run 3'!$C78),"",'Run 3'!$C$90)</f>
        <v/>
      </c>
      <c r="O196" s="81" t="str">
        <f>IF(ISBLANK('Run 3'!$C78),"",'Run 3'!$C$91)</f>
        <v/>
      </c>
      <c r="P196" s="81" t="str">
        <f>IF(ISBLANK('Run 3'!$A$85),"",'Run 3'!$A$85)</f>
        <v/>
      </c>
      <c r="Q196" s="81" t="str">
        <f>IF(ISBLANK('Run 3'!$A$89),"",'Run 3'!$A$89)</f>
        <v/>
      </c>
      <c r="R196" s="81" t="str">
        <f>IF(ISBLANK('Run 3'!$B$78),"",'Run 3'!$B$78)</f>
        <v/>
      </c>
      <c r="S196" t="str">
        <f>IF(ISBLANK('Run 3'!C78),"",'Run 3'!$C$73)</f>
        <v/>
      </c>
      <c r="T196" t="str">
        <f>IF(ISBLANK(S4),"", 'Run 3'!$B$73)</f>
        <v>Manual Gain:</v>
      </c>
      <c r="V196" t="str">
        <f>IF(ISBLANK('Run 3'!$C$62),"",'Run 3'!$C$62)</f>
        <v/>
      </c>
    </row>
    <row r="197" spans="1:22" x14ac:dyDescent="0.2">
      <c r="A197" t="str">
        <f>IF(ISBLANK('Run 3'!$C$4),"",'Run 3'!$C$4)</f>
        <v/>
      </c>
      <c r="B197" s="66" t="str">
        <f>IF(ISBLANK('Run 3'!$C$3),"",'Run 3'!$C$3)</f>
        <v/>
      </c>
      <c r="C197" t="str">
        <f>IF(ISBLANK('Run 3'!$C$5),"",'Run 3'!$C$5)</f>
        <v/>
      </c>
      <c r="D197" t="str">
        <f>IF(ISBLANK('Run 3'!C15),"",'Run 3'!C15)</f>
        <v/>
      </c>
      <c r="E197" s="67" t="str">
        <f>IF(ISBLANK('Run 3'!C79),"",'Run 3'!$C$75)</f>
        <v/>
      </c>
      <c r="F197" t="str">
        <f>IF(ISBLANK('Run 3'!C79),"",'Run 3'!C79)</f>
        <v/>
      </c>
      <c r="G197" t="str">
        <f>IF(ISNUMBER(SEARCH("PT",'Run 3'!C15)),"Y", IF(ISNUMBER(SEARCH("H2O",'Run 3'!C15)),"N",""))</f>
        <v/>
      </c>
      <c r="H197">
        <f>IF(ISNUMBER(SEARCH("PTA",D5)),'Run 3'!$F$4,IF(ISNUMBER(SEARCH("PTB",D5)),'Run 3'!$G$4,IF(ISNUMBER(SEARCH("PTC",D5)),'Run 3'!$H$4,IF(ISNUMBER(SEARCH("PTD",D5)),'Run 3'!$I$4,""))))</f>
        <v>0</v>
      </c>
      <c r="I197">
        <f>IF(ISNUMBER(SEARCH("PTA",D5)),'Run 3'!$F$5,IF(ISNUMBER(SEARCH("PTB",D5)),'Run 3'!$G$5,IF(ISNUMBER(SEARCH("PTC",D5)),'Run 3'!$H$5,IF(ISNUMBER(SEARCH("PTD",D5)),'Run 3'!$I$5,""))))</f>
        <v>0</v>
      </c>
      <c r="J197" t="str">
        <f>IF(ISBLANK('Run 3'!$C79),"",'Run 3'!$C$85)</f>
        <v/>
      </c>
      <c r="K197" s="81" t="str">
        <f>IF(ISBLANK('Run 3'!$C79),"",'Run 3'!$C$86)</f>
        <v/>
      </c>
      <c r="L197" s="81" t="str">
        <f>IF(ISBLANK('Run 3'!$C79),"",'Run 3'!$C$87)</f>
        <v/>
      </c>
      <c r="M197" s="81" t="str">
        <f>IF(ISBLANK('Run 3'!$C79),"",'Run 3'!$C$89)</f>
        <v/>
      </c>
      <c r="N197" s="81" t="str">
        <f>IF(ISBLANK('Run 3'!$C79),"",'Run 3'!$C$90)</f>
        <v/>
      </c>
      <c r="O197" s="81" t="str">
        <f>IF(ISBLANK('Run 3'!$C79),"",'Run 3'!$C$91)</f>
        <v/>
      </c>
      <c r="P197" s="81" t="str">
        <f>IF(ISBLANK('Run 3'!$A$85),"",'Run 3'!$A$85)</f>
        <v/>
      </c>
      <c r="Q197" s="81" t="str">
        <f>IF(ISBLANK('Run 3'!$A$89),"",'Run 3'!$A$89)</f>
        <v/>
      </c>
      <c r="R197" s="81" t="str">
        <f>IF(ISBLANK('Run 3'!$B$79),"",'Run 3'!$B$79)</f>
        <v/>
      </c>
      <c r="S197" t="str">
        <f>IF(ISBLANK('Run 3'!C79),"",'Run 3'!$C$73)</f>
        <v/>
      </c>
      <c r="T197" t="str">
        <f>IF(ISBLANK(S5),"", 'Run 3'!$B$73)</f>
        <v>Manual Gain:</v>
      </c>
      <c r="V197" t="str">
        <f>IF(ISBLANK('Run 3'!$C$62),"",'Run 3'!$C$62)</f>
        <v/>
      </c>
    </row>
    <row r="198" spans="1:22" x14ac:dyDescent="0.2">
      <c r="A198" t="str">
        <f>IF(ISBLANK('Run 3'!$C$4),"",'Run 3'!$C$4)</f>
        <v/>
      </c>
      <c r="B198" s="66" t="str">
        <f>IF(ISBLANK('Run 3'!$C$3),"",'Run 3'!$C$3)</f>
        <v/>
      </c>
      <c r="C198" t="str">
        <f>IF(ISBLANK('Run 3'!$C$5),"",'Run 3'!$C$5)</f>
        <v/>
      </c>
      <c r="D198" t="str">
        <f>IF(ISBLANK('Run 3'!C16),"",'Run 3'!C16)</f>
        <v/>
      </c>
      <c r="E198" s="67" t="str">
        <f>IF(ISBLANK('Run 3'!C80),"",'Run 3'!$C$75)</f>
        <v/>
      </c>
      <c r="F198" t="str">
        <f>IF(ISBLANK('Run 3'!C80),"",'Run 3'!C80)</f>
        <v/>
      </c>
      <c r="G198" t="str">
        <f>IF(ISNUMBER(SEARCH("PT",'Run 3'!C16)),"Y", IF(ISNUMBER(SEARCH("H2O",'Run 3'!C16)),"N",""))</f>
        <v/>
      </c>
      <c r="H198">
        <f>IF(ISNUMBER(SEARCH("PTA",D6)),'Run 3'!$F$4,IF(ISNUMBER(SEARCH("PTB",D6)),'Run 3'!$G$4,IF(ISNUMBER(SEARCH("PTC",D6)),'Run 3'!$H$4,IF(ISNUMBER(SEARCH("PTD",D6)),'Run 3'!$I$4,""))))</f>
        <v>0</v>
      </c>
      <c r="I198">
        <f>IF(ISNUMBER(SEARCH("PTA",D6)),'Run 3'!$F$5,IF(ISNUMBER(SEARCH("PTB",D6)),'Run 3'!$G$5,IF(ISNUMBER(SEARCH("PTC",D6)),'Run 3'!$H$5,IF(ISNUMBER(SEARCH("PTD",D6)),'Run 3'!$I$5,""))))</f>
        <v>0</v>
      </c>
      <c r="J198" t="str">
        <f>IF(ISBLANK('Run 3'!$C80),"",'Run 3'!$C$85)</f>
        <v/>
      </c>
      <c r="K198" s="81" t="str">
        <f>IF(ISBLANK('Run 3'!$C80),"",'Run 3'!$C$86)</f>
        <v/>
      </c>
      <c r="L198" s="81" t="str">
        <f>IF(ISBLANK('Run 3'!$C80),"",'Run 3'!$C$87)</f>
        <v/>
      </c>
      <c r="M198" s="81" t="str">
        <f>IF(ISBLANK('Run 3'!$C80),"",'Run 3'!$C$89)</f>
        <v/>
      </c>
      <c r="N198" s="81" t="str">
        <f>IF(ISBLANK('Run 3'!$C80),"",'Run 3'!$C$90)</f>
        <v/>
      </c>
      <c r="O198" s="81" t="str">
        <f>IF(ISBLANK('Run 3'!$C80),"",'Run 3'!$C$91)</f>
        <v/>
      </c>
      <c r="P198" s="81" t="str">
        <f>IF(ISBLANK('Run 3'!$A$85),"",'Run 3'!$A$85)</f>
        <v/>
      </c>
      <c r="Q198" s="81" t="str">
        <f>IF(ISBLANK('Run 3'!$A$89),"",'Run 3'!$A$89)</f>
        <v/>
      </c>
      <c r="R198" s="81" t="str">
        <f>IF(ISBLANK('Run 3'!$B$80),"",'Run 3'!$B$80)</f>
        <v/>
      </c>
      <c r="S198" t="str">
        <f>IF(ISBLANK('Run 3'!C80),"",'Run 3'!$C$73)</f>
        <v/>
      </c>
      <c r="T198" t="str">
        <f>IF(ISBLANK(S6),"", 'Run 3'!$B$73)</f>
        <v>Manual Gain:</v>
      </c>
      <c r="V198" t="str">
        <f>IF(ISBLANK('Run 3'!$C$62),"",'Run 3'!$C$62)</f>
        <v/>
      </c>
    </row>
    <row r="199" spans="1:22" x14ac:dyDescent="0.2">
      <c r="A199" t="str">
        <f>IF(ISBLANK('Run 3'!$C$4),"",'Run 3'!$C$4)</f>
        <v/>
      </c>
      <c r="B199" s="66" t="str">
        <f>IF(ISBLANK('Run 3'!$C$3),"",'Run 3'!$C$3)</f>
        <v/>
      </c>
      <c r="C199" t="str">
        <f>IF(ISBLANK('Run 3'!$C$5),"",'Run 3'!$C$5)</f>
        <v/>
      </c>
      <c r="D199" t="str">
        <f>IF(ISBLANK('Run 3'!C17),"",'Run 3'!C17)</f>
        <v/>
      </c>
      <c r="E199" s="67" t="str">
        <f>IF(ISBLANK('Run 3'!C81),"",'Run 3'!$C$75)</f>
        <v/>
      </c>
      <c r="F199" t="str">
        <f>IF(ISBLANK('Run 3'!C81),"",'Run 3'!C81)</f>
        <v/>
      </c>
      <c r="G199" t="str">
        <f>IF(ISNUMBER(SEARCH("PT",'Run 3'!C17)),"Y", IF(ISNUMBER(SEARCH("H2O",'Run 3'!C17)),"N",""))</f>
        <v/>
      </c>
      <c r="H199">
        <f>IF(ISNUMBER(SEARCH("PTA",D7)),'Run 3'!$F$4,IF(ISNUMBER(SEARCH("PTB",D7)),'Run 3'!$G$4,IF(ISNUMBER(SEARCH("PTC",D7)),'Run 3'!$H$4,IF(ISNUMBER(SEARCH("PTD",D7)),'Run 3'!$I$4,""))))</f>
        <v>0</v>
      </c>
      <c r="I199">
        <f>IF(ISNUMBER(SEARCH("PTA",D7)),'Run 3'!$F$5,IF(ISNUMBER(SEARCH("PTB",D7)),'Run 3'!$G$5,IF(ISNUMBER(SEARCH("PTC",D7)),'Run 3'!$H$5,IF(ISNUMBER(SEARCH("PTD",D7)),'Run 3'!$I$5,""))))</f>
        <v>0</v>
      </c>
      <c r="J199" t="str">
        <f>IF(ISBLANK('Run 3'!$C81),"",'Run 3'!$C$85)</f>
        <v/>
      </c>
      <c r="K199" s="81" t="str">
        <f>IF(ISBLANK('Run 3'!$C81),"",'Run 3'!$C$86)</f>
        <v/>
      </c>
      <c r="L199" s="81" t="str">
        <f>IF(ISBLANK('Run 3'!$C81),"",'Run 3'!$C$87)</f>
        <v/>
      </c>
      <c r="M199" s="81" t="str">
        <f>IF(ISBLANK('Run 3'!$C81),"",'Run 3'!$C$89)</f>
        <v/>
      </c>
      <c r="N199" s="81" t="str">
        <f>IF(ISBLANK('Run 3'!$C81),"",'Run 3'!$C$90)</f>
        <v/>
      </c>
      <c r="O199" s="81" t="str">
        <f>IF(ISBLANK('Run 3'!$C81),"",'Run 3'!$C$91)</f>
        <v/>
      </c>
      <c r="P199" s="81" t="str">
        <f>IF(ISBLANK('Run 3'!$A$85),"",'Run 3'!$A$85)</f>
        <v/>
      </c>
      <c r="Q199" s="81" t="str">
        <f>IF(ISBLANK('Run 3'!$A$89),"",'Run 3'!$A$89)</f>
        <v/>
      </c>
      <c r="R199" s="81" t="str">
        <f>IF(ISBLANK('Run 3'!$B$81),"",'Run 3'!$B$81)</f>
        <v/>
      </c>
      <c r="S199" t="str">
        <f>IF(ISBLANK('Run 3'!C81),"",'Run 3'!$C$73)</f>
        <v/>
      </c>
      <c r="T199" t="str">
        <f>IF(ISBLANK(S7),"", 'Run 3'!$B$73)</f>
        <v>Manual Gain:</v>
      </c>
      <c r="V199" t="str">
        <f>IF(ISBLANK('Run 3'!$C$62),"",'Run 3'!$C$62)</f>
        <v/>
      </c>
    </row>
    <row r="200" spans="1:22" x14ac:dyDescent="0.2">
      <c r="A200" t="str">
        <f>IF(ISBLANK('Run 3'!$C$4),"",'Run 3'!$C$4)</f>
        <v/>
      </c>
      <c r="B200" s="66" t="str">
        <f>IF(ISBLANK('Run 3'!$C$3),"",'Run 3'!$C$3)</f>
        <v/>
      </c>
      <c r="C200" t="str">
        <f>IF(ISBLANK('Run 3'!$C$5),"",'Run 3'!$C$5)</f>
        <v/>
      </c>
      <c r="D200" t="str">
        <f>IF(ISBLANK('Run 3'!C18),"",'Run 3'!C18)</f>
        <v/>
      </c>
      <c r="E200" s="67" t="str">
        <f>IF(ISBLANK('Run 3'!C82),"",'Run 3'!$C$75)</f>
        <v/>
      </c>
      <c r="F200" t="str">
        <f>IF(ISBLANK('Run 3'!C82),"",'Run 3'!C82)</f>
        <v/>
      </c>
      <c r="G200" t="str">
        <f>IF(ISNUMBER(SEARCH("PT",'Run 3'!C18)),"Y", IF(ISNUMBER(SEARCH("H2O",'Run 3'!C18)),"N",""))</f>
        <v/>
      </c>
      <c r="H200">
        <f>IF(ISNUMBER(SEARCH("PTA",D8)),'Run 3'!$F$4,IF(ISNUMBER(SEARCH("PTB",D8)),'Run 3'!$G$4,IF(ISNUMBER(SEARCH("PTC",D8)),'Run 3'!$H$4,IF(ISNUMBER(SEARCH("PTD",D8)),'Run 3'!$I$4,""))))</f>
        <v>0</v>
      </c>
      <c r="I200">
        <f>IF(ISNUMBER(SEARCH("PTA",D8)),'Run 3'!$F$5,IF(ISNUMBER(SEARCH("PTB",D8)),'Run 3'!$G$5,IF(ISNUMBER(SEARCH("PTC",D8)),'Run 3'!$H$5,IF(ISNUMBER(SEARCH("PTD",D8)),'Run 3'!$I$5,""))))</f>
        <v>0</v>
      </c>
      <c r="J200" t="str">
        <f>IF(ISBLANK('Run 3'!$C82),"",'Run 3'!$C$85)</f>
        <v/>
      </c>
      <c r="K200" s="81" t="str">
        <f>IF(ISBLANK('Run 3'!$C82),"",'Run 3'!$C$86)</f>
        <v/>
      </c>
      <c r="L200" s="81" t="str">
        <f>IF(ISBLANK('Run 3'!$C82),"",'Run 3'!$C$87)</f>
        <v/>
      </c>
      <c r="M200" s="81" t="str">
        <f>IF(ISBLANK('Run 3'!$C82),"",'Run 3'!$C$89)</f>
        <v/>
      </c>
      <c r="N200" s="81" t="str">
        <f>IF(ISBLANK('Run 3'!$C82),"",'Run 3'!$C$90)</f>
        <v/>
      </c>
      <c r="O200" s="81" t="str">
        <f>IF(ISBLANK('Run 3'!$C82),"",'Run 3'!$C$91)</f>
        <v/>
      </c>
      <c r="P200" s="81" t="str">
        <f>IF(ISBLANK('Run 3'!$A$85),"",'Run 3'!$A$85)</f>
        <v/>
      </c>
      <c r="Q200" s="81" t="str">
        <f>IF(ISBLANK('Run 3'!$A$89),"",'Run 3'!$A$89)</f>
        <v/>
      </c>
      <c r="R200" s="81" t="str">
        <f>IF(ISBLANK('Run 3'!$B$82),"",'Run 3'!$B$82)</f>
        <v/>
      </c>
      <c r="S200" t="str">
        <f>IF(ISBLANK('Run 3'!C82),"",'Run 3'!$C$73)</f>
        <v/>
      </c>
      <c r="T200" t="str">
        <f>IF(ISBLANK(S8),"", 'Run 3'!$B$73)</f>
        <v>Manual Gain:</v>
      </c>
      <c r="V200" t="str">
        <f>IF(ISBLANK('Run 3'!$C$62),"",'Run 3'!$C$62)</f>
        <v/>
      </c>
    </row>
    <row r="201" spans="1:22" x14ac:dyDescent="0.2">
      <c r="A201" t="str">
        <f>IF(ISBLANK('Run 3'!$C$4),"",'Run 3'!$C$4)</f>
        <v/>
      </c>
      <c r="B201" s="66" t="str">
        <f>IF(ISBLANK('Run 3'!$C$3),"",'Run 3'!$C$3)</f>
        <v/>
      </c>
      <c r="C201" t="str">
        <f>IF(ISBLANK('Run 3'!$C$5),"",'Run 3'!$C$5)</f>
        <v/>
      </c>
      <c r="D201" t="str">
        <f>IF(ISBLANK('Run 3'!C19),"",'Run 3'!C19)</f>
        <v/>
      </c>
      <c r="E201" s="67" t="str">
        <f>IF(ISBLANK('Run 3'!C83),"",'Run 3'!$C$75)</f>
        <v/>
      </c>
      <c r="F201" t="str">
        <f>IF(ISBLANK('Run 3'!C83),"",'Run 3'!C83)</f>
        <v/>
      </c>
      <c r="G201" t="str">
        <f>IF(ISNUMBER(SEARCH("PT",'Run 3'!C19)),"Y", IF(ISNUMBER(SEARCH("H2O",'Run 3'!C19)),"N",""))</f>
        <v/>
      </c>
      <c r="H201">
        <f>IF(ISNUMBER(SEARCH("PTA",D9)),'Run 3'!$F$4,IF(ISNUMBER(SEARCH("PTB",D9)),'Run 3'!$G$4,IF(ISNUMBER(SEARCH("PTC",D9)),'Run 3'!$H$4,IF(ISNUMBER(SEARCH("PTD",D9)),'Run 3'!$I$4,""))))</f>
        <v>0</v>
      </c>
      <c r="I201">
        <f>IF(ISNUMBER(SEARCH("PTA",D9)),'Run 3'!$F$5,IF(ISNUMBER(SEARCH("PTB",D9)),'Run 3'!$G$5,IF(ISNUMBER(SEARCH("PTC",D9)),'Run 3'!$H$5,IF(ISNUMBER(SEARCH("PTD",D9)),'Run 3'!$I$5,""))))</f>
        <v>0</v>
      </c>
      <c r="J201" t="str">
        <f>IF(ISBLANK('Run 3'!$C83),"",'Run 3'!$C$85)</f>
        <v/>
      </c>
      <c r="K201" s="81" t="str">
        <f>IF(ISBLANK('Run 3'!$C83),"",'Run 3'!$C$86)</f>
        <v/>
      </c>
      <c r="L201" s="81" t="str">
        <f>IF(ISBLANK('Run 3'!$C83),"",'Run 3'!$C$87)</f>
        <v/>
      </c>
      <c r="M201" s="81" t="str">
        <f>IF(ISBLANK('Run 3'!$C83),"",'Run 3'!$C$89)</f>
        <v/>
      </c>
      <c r="N201" s="81" t="str">
        <f>IF(ISBLANK('Run 3'!$C83),"",'Run 3'!$C$90)</f>
        <v/>
      </c>
      <c r="O201" s="81" t="str">
        <f>IF(ISBLANK('Run 3'!$C83),"",'Run 3'!$C$91)</f>
        <v/>
      </c>
      <c r="P201" s="81" t="str">
        <f>IF(ISBLANK('Run 3'!$A$85),"",'Run 3'!$A$85)</f>
        <v/>
      </c>
      <c r="Q201" s="81" t="str">
        <f>IF(ISBLANK('Run 3'!$A$89),"",'Run 3'!$A$89)</f>
        <v/>
      </c>
      <c r="R201" s="81" t="str">
        <f>IF(ISBLANK('Run 3'!$B$83),"",'Run 3'!$B$83)</f>
        <v/>
      </c>
      <c r="S201" t="str">
        <f>IF(ISBLANK('Run 3'!C83),"",'Run 3'!$C$73)</f>
        <v/>
      </c>
      <c r="T201" t="str">
        <f>IF(ISBLANK(S9),"", 'Run 3'!$B$73)</f>
        <v>Manual Gain:</v>
      </c>
      <c r="V201" t="str">
        <f>IF(ISBLANK('Run 3'!$C$62),"",'Run 3'!$C$62)</f>
        <v/>
      </c>
    </row>
    <row r="202" spans="1:22" x14ac:dyDescent="0.2">
      <c r="A202" t="str">
        <f>IF(ISBLANK('Run 3'!$C$4),"",'Run 3'!$C$4)</f>
        <v/>
      </c>
      <c r="B202" s="66" t="str">
        <f>IF(ISBLANK('Run 3'!$C$3),"",'Run 3'!$C$3)</f>
        <v/>
      </c>
      <c r="C202" t="str">
        <f>IF(ISBLANK('Run 3'!$C$5),"",'Run 3'!$C$5)</f>
        <v/>
      </c>
      <c r="D202" t="str">
        <f>IF(ISBLANK('Run 3'!D12),"",'Run 3'!D12)</f>
        <v/>
      </c>
      <c r="E202" s="67" t="str">
        <f>IF(ISBLANK('Run 3'!D76),"",'Run 3'!$D$75)</f>
        <v/>
      </c>
      <c r="F202" t="str">
        <f>IF(ISBLANK('Run 3'!D76),"",'Run 3'!D76)</f>
        <v/>
      </c>
      <c r="G202" t="str">
        <f>IF(ISNUMBER(SEARCH("PT",'Run 3'!D12)),"Y", IF(ISNUMBER(SEARCH("H2O",'Run 3'!D12)),"N",""))</f>
        <v/>
      </c>
      <c r="H202">
        <f>IF(ISNUMBER(SEARCH("PTA",D10)),'Run 3'!$F$4,IF(ISNUMBER(SEARCH("PTB",D10)),'Run 3'!$G$4,IF(ISNUMBER(SEARCH("PTC",D10)),'Run 3'!$H$4,IF(ISNUMBER(SEARCH("PTD",D10)),'Run 3'!$I$4,""))))</f>
        <v>0</v>
      </c>
      <c r="I202">
        <f>IF(ISNUMBER(SEARCH("PTA",D10)),'Run 3'!$F$5,IF(ISNUMBER(SEARCH("PTB",D10)),'Run 3'!$G$5,IF(ISNUMBER(SEARCH("PTC",D10)),'Run 3'!$H$5,IF(ISNUMBER(SEARCH("PTD",D10)),'Run 3'!$I$5,""))))</f>
        <v>0</v>
      </c>
      <c r="J202" t="str">
        <f>IF(ISBLANK('Run 3'!$D76),"",'Run 3'!$D$85)</f>
        <v/>
      </c>
      <c r="K202" s="81" t="str">
        <f>IF(ISBLANK('Run 3'!$D76),"",'Run 3'!$D$86)</f>
        <v/>
      </c>
      <c r="L202" s="81" t="str">
        <f>IF(ISBLANK('Run 3'!$D76),"",'Run 3'!$D$87)</f>
        <v/>
      </c>
      <c r="M202" s="81" t="str">
        <f>IF(ISBLANK('Run 3'!$D76),"",'Run 3'!$D$89)</f>
        <v/>
      </c>
      <c r="N202" s="81" t="str">
        <f>IF(ISBLANK('Run 3'!$D76),"",'Run 3'!$D$90)</f>
        <v/>
      </c>
      <c r="O202" s="81" t="str">
        <f>IF(ISBLANK('Run 3'!$D76),"",'Run 3'!$D$91)</f>
        <v/>
      </c>
      <c r="P202" s="81" t="str">
        <f>IF(ISBLANK('Run 3'!$A$85),"",'Run 3'!$A$85)</f>
        <v/>
      </c>
      <c r="Q202" s="81" t="str">
        <f>IF(ISBLANK('Run 3'!$A$89),"",'Run 3'!$A$89)</f>
        <v/>
      </c>
      <c r="R202" s="81" t="str">
        <f>IF(ISBLANK('Run 3'!$B$76),"",'Run 3'!$B$76)</f>
        <v/>
      </c>
      <c r="S202" t="str">
        <f>IF(ISBLANK('Run 3'!D76),"",'Run 3'!$C$73)</f>
        <v/>
      </c>
      <c r="T202" t="str">
        <f>IF(ISBLANK(S10),"", 'Run 3'!$B$73)</f>
        <v>Manual Gain:</v>
      </c>
      <c r="V202" t="str">
        <f>IF(ISBLANK('Run 3'!$C$62),"",'Run 3'!$C$62)</f>
        <v/>
      </c>
    </row>
    <row r="203" spans="1:22" x14ac:dyDescent="0.2">
      <c r="A203" t="str">
        <f>IF(ISBLANK('Run 3'!$C$4),"",'Run 3'!$C$4)</f>
        <v/>
      </c>
      <c r="B203" s="66" t="str">
        <f>IF(ISBLANK('Run 3'!$C$3),"",'Run 3'!$C$3)</f>
        <v/>
      </c>
      <c r="C203" t="str">
        <f>IF(ISBLANK('Run 3'!$C$5),"",'Run 3'!$C$5)</f>
        <v/>
      </c>
      <c r="D203" t="str">
        <f>IF(ISBLANK('Run 3'!D13),"",'Run 3'!D13)</f>
        <v/>
      </c>
      <c r="E203" s="67" t="str">
        <f>IF(ISBLANK('Run 3'!D77),"",'Run 3'!$D$75)</f>
        <v/>
      </c>
      <c r="F203" t="str">
        <f>IF(ISBLANK('Run 3'!D77),"",'Run 3'!D77)</f>
        <v/>
      </c>
      <c r="G203" t="str">
        <f>IF(ISNUMBER(SEARCH("PT",'Run 3'!D13)),"Y", IF(ISNUMBER(SEARCH("H2O",'Run 3'!D13)),"N",""))</f>
        <v/>
      </c>
      <c r="H203">
        <f>IF(ISNUMBER(SEARCH("PTA",D11)),'Run 3'!$F$4,IF(ISNUMBER(SEARCH("PTB",D11)),'Run 3'!$G$4,IF(ISNUMBER(SEARCH("PTC",D11)),'Run 3'!$H$4,IF(ISNUMBER(SEARCH("PTD",D11)),'Run 3'!$I$4,""))))</f>
        <v>0</v>
      </c>
      <c r="I203">
        <f>IF(ISNUMBER(SEARCH("PTA",D11)),'Run 3'!$F$5,IF(ISNUMBER(SEARCH("PTB",D11)),'Run 3'!$G$5,IF(ISNUMBER(SEARCH("PTC",D11)),'Run 3'!$H$5,IF(ISNUMBER(SEARCH("PTD",D11)),'Run 3'!$I$5,""))))</f>
        <v>0</v>
      </c>
      <c r="J203" t="str">
        <f>IF(ISBLANK('Run 3'!$D77),"",'Run 3'!$D$85)</f>
        <v/>
      </c>
      <c r="K203" s="81" t="str">
        <f>IF(ISBLANK('Run 3'!$D77),"",'Run 3'!$D$86)</f>
        <v/>
      </c>
      <c r="L203" s="81" t="str">
        <f>IF(ISBLANK('Run 3'!$D77),"",'Run 3'!$D$87)</f>
        <v/>
      </c>
      <c r="M203" s="81" t="str">
        <f>IF(ISBLANK('Run 3'!$D77),"",'Run 3'!$D$89)</f>
        <v/>
      </c>
      <c r="N203" s="81" t="str">
        <f>IF(ISBLANK('Run 3'!$D77),"",'Run 3'!$D$90)</f>
        <v/>
      </c>
      <c r="O203" s="81" t="str">
        <f>IF(ISBLANK('Run 3'!$D77),"",'Run 3'!$D$91)</f>
        <v/>
      </c>
      <c r="P203" s="81" t="str">
        <f>IF(ISBLANK('Run 3'!$A$85),"",'Run 3'!$A$85)</f>
        <v/>
      </c>
      <c r="Q203" s="81" t="str">
        <f>IF(ISBLANK('Run 3'!$A$89),"",'Run 3'!$A$89)</f>
        <v/>
      </c>
      <c r="R203" s="81" t="str">
        <f>IF(ISBLANK('Run 3'!$B$77),"",'Run 3'!$B$77)</f>
        <v/>
      </c>
      <c r="S203" t="str">
        <f>IF(ISBLANK('Run 3'!D77),"",'Run 3'!$C$73)</f>
        <v/>
      </c>
      <c r="T203" t="str">
        <f>IF(ISBLANK(S11),"", 'Run 3'!$B$73)</f>
        <v>Manual Gain:</v>
      </c>
      <c r="V203" t="str">
        <f>IF(ISBLANK('Run 3'!$C$62),"",'Run 3'!$C$62)</f>
        <v/>
      </c>
    </row>
    <row r="204" spans="1:22" x14ac:dyDescent="0.2">
      <c r="A204" t="str">
        <f>IF(ISBLANK('Run 3'!$C$4),"",'Run 3'!$C$4)</f>
        <v/>
      </c>
      <c r="B204" s="66" t="str">
        <f>IF(ISBLANK('Run 3'!$C$3),"",'Run 3'!$C$3)</f>
        <v/>
      </c>
      <c r="C204" t="str">
        <f>IF(ISBLANK('Run 3'!$C$5),"",'Run 3'!$C$5)</f>
        <v/>
      </c>
      <c r="D204" t="str">
        <f>IF(ISBLANK('Run 3'!D14),"",'Run 3'!D14)</f>
        <v/>
      </c>
      <c r="E204" s="67" t="str">
        <f>IF(ISBLANK('Run 3'!D78),"",'Run 3'!$D$75)</f>
        <v/>
      </c>
      <c r="F204" t="str">
        <f>IF(ISBLANK('Run 3'!D78),"",'Run 3'!D78)</f>
        <v/>
      </c>
      <c r="G204" t="str">
        <f>IF(ISNUMBER(SEARCH("PT",'Run 3'!D14)),"Y", IF(ISNUMBER(SEARCH("H2O",'Run 3'!D14)),"N",""))</f>
        <v/>
      </c>
      <c r="H204">
        <f>IF(ISNUMBER(SEARCH("PTA",D12)),'Run 3'!$F$4,IF(ISNUMBER(SEARCH("PTB",D12)),'Run 3'!$G$4,IF(ISNUMBER(SEARCH("PTC",D12)),'Run 3'!$H$4,IF(ISNUMBER(SEARCH("PTD",D12)),'Run 3'!$I$4,""))))</f>
        <v>0</v>
      </c>
      <c r="I204">
        <f>IF(ISNUMBER(SEARCH("PTA",D12)),'Run 3'!$F$5,IF(ISNUMBER(SEARCH("PTB",D12)),'Run 3'!$G$5,IF(ISNUMBER(SEARCH("PTC",D12)),'Run 3'!$H$5,IF(ISNUMBER(SEARCH("PTD",D12)),'Run 3'!$I$5,""))))</f>
        <v>0</v>
      </c>
      <c r="J204" t="str">
        <f>IF(ISBLANK('Run 3'!$D78),"",'Run 3'!$D$85)</f>
        <v/>
      </c>
      <c r="K204" s="81" t="str">
        <f>IF(ISBLANK('Run 3'!$D78),"",'Run 3'!$D$86)</f>
        <v/>
      </c>
      <c r="L204" s="81" t="str">
        <f>IF(ISBLANK('Run 3'!$D78),"",'Run 3'!$D$87)</f>
        <v/>
      </c>
      <c r="M204" s="81" t="str">
        <f>IF(ISBLANK('Run 3'!$D78),"",'Run 3'!$D$89)</f>
        <v/>
      </c>
      <c r="N204" s="81" t="str">
        <f>IF(ISBLANK('Run 3'!$D78),"",'Run 3'!$D$90)</f>
        <v/>
      </c>
      <c r="O204" s="81" t="str">
        <f>IF(ISBLANK('Run 3'!$D78),"",'Run 3'!$D$91)</f>
        <v/>
      </c>
      <c r="P204" s="81" t="str">
        <f>IF(ISBLANK('Run 3'!$A$85),"",'Run 3'!$A$85)</f>
        <v/>
      </c>
      <c r="Q204" s="81" t="str">
        <f>IF(ISBLANK('Run 3'!$A$89),"",'Run 3'!$A$89)</f>
        <v/>
      </c>
      <c r="R204" s="81" t="str">
        <f>IF(ISBLANK('Run 3'!$B$78),"",'Run 3'!$B$78)</f>
        <v/>
      </c>
      <c r="S204" t="str">
        <f>IF(ISBLANK('Run 3'!D78),"",'Run 3'!$C$73)</f>
        <v/>
      </c>
      <c r="T204" t="str">
        <f>IF(ISBLANK(S12),"", 'Run 3'!$B$73)</f>
        <v>Manual Gain:</v>
      </c>
      <c r="V204" t="str">
        <f>IF(ISBLANK('Run 3'!$C$62),"",'Run 3'!$C$62)</f>
        <v/>
      </c>
    </row>
    <row r="205" spans="1:22" x14ac:dyDescent="0.2">
      <c r="A205" t="str">
        <f>IF(ISBLANK('Run 3'!$C$4),"",'Run 3'!$C$4)</f>
        <v/>
      </c>
      <c r="B205" s="66" t="str">
        <f>IF(ISBLANK('Run 3'!$C$3),"",'Run 3'!$C$3)</f>
        <v/>
      </c>
      <c r="C205" t="str">
        <f>IF(ISBLANK('Run 3'!$C$5),"",'Run 3'!$C$5)</f>
        <v/>
      </c>
      <c r="D205" t="str">
        <f>IF(ISBLANK('Run 3'!D15),"",'Run 3'!D15)</f>
        <v/>
      </c>
      <c r="E205" s="67" t="str">
        <f>IF(ISBLANK('Run 3'!D79),"",'Run 3'!$D$75)</f>
        <v/>
      </c>
      <c r="F205" t="str">
        <f>IF(ISBLANK('Run 3'!D79),"",'Run 3'!D79)</f>
        <v/>
      </c>
      <c r="G205" t="str">
        <f>IF(ISNUMBER(SEARCH("PT",'Run 3'!D15)),"Y", IF(ISNUMBER(SEARCH("H2O",'Run 3'!D15)),"N",""))</f>
        <v/>
      </c>
      <c r="H205">
        <f>IF(ISNUMBER(SEARCH("PTA",D13)),'Run 3'!$F$4,IF(ISNUMBER(SEARCH("PTB",D13)),'Run 3'!$G$4,IF(ISNUMBER(SEARCH("PTC",D13)),'Run 3'!$H$4,IF(ISNUMBER(SEARCH("PTD",D13)),'Run 3'!$I$4,""))))</f>
        <v>0</v>
      </c>
      <c r="I205">
        <f>IF(ISNUMBER(SEARCH("PTA",D13)),'Run 3'!$F$5,IF(ISNUMBER(SEARCH("PTB",D13)),'Run 3'!$G$5,IF(ISNUMBER(SEARCH("PTC",D13)),'Run 3'!$H$5,IF(ISNUMBER(SEARCH("PTD",D13)),'Run 3'!$I$5,""))))</f>
        <v>0</v>
      </c>
      <c r="J205" t="str">
        <f>IF(ISBLANK('Run 3'!$D79),"",'Run 3'!$D$85)</f>
        <v/>
      </c>
      <c r="K205" s="81" t="str">
        <f>IF(ISBLANK('Run 3'!$D79),"",'Run 3'!$D$86)</f>
        <v/>
      </c>
      <c r="L205" s="81" t="str">
        <f>IF(ISBLANK('Run 3'!$D79),"",'Run 3'!$D$87)</f>
        <v/>
      </c>
      <c r="M205" s="81" t="str">
        <f>IF(ISBLANK('Run 3'!$D79),"",'Run 3'!$D$89)</f>
        <v/>
      </c>
      <c r="N205" s="81" t="str">
        <f>IF(ISBLANK('Run 3'!$D79),"",'Run 3'!$D$90)</f>
        <v/>
      </c>
      <c r="O205" s="81" t="str">
        <f>IF(ISBLANK('Run 3'!$D79),"",'Run 3'!$D$91)</f>
        <v/>
      </c>
      <c r="P205" s="81" t="str">
        <f>IF(ISBLANK('Run 3'!$A$85),"",'Run 3'!$A$85)</f>
        <v/>
      </c>
      <c r="Q205" s="81" t="str">
        <f>IF(ISBLANK('Run 3'!$A$89),"",'Run 3'!$A$89)</f>
        <v/>
      </c>
      <c r="R205" s="81" t="str">
        <f>IF(ISBLANK('Run 3'!$B$79),"",'Run 3'!$B$79)</f>
        <v/>
      </c>
      <c r="S205" t="str">
        <f>IF(ISBLANK('Run 3'!D79),"",'Run 3'!$C$73)</f>
        <v/>
      </c>
      <c r="T205" t="str">
        <f>IF(ISBLANK(S13),"", 'Run 3'!$B$73)</f>
        <v>Manual Gain:</v>
      </c>
      <c r="V205" t="str">
        <f>IF(ISBLANK('Run 3'!$C$62),"",'Run 3'!$C$62)</f>
        <v/>
      </c>
    </row>
    <row r="206" spans="1:22" x14ac:dyDescent="0.2">
      <c r="A206" t="str">
        <f>IF(ISBLANK('Run 3'!$C$4),"",'Run 3'!$C$4)</f>
        <v/>
      </c>
      <c r="B206" s="66" t="str">
        <f>IF(ISBLANK('Run 3'!$C$3),"",'Run 3'!$C$3)</f>
        <v/>
      </c>
      <c r="C206" t="str">
        <f>IF(ISBLANK('Run 3'!$C$5),"",'Run 3'!$C$5)</f>
        <v/>
      </c>
      <c r="D206" t="str">
        <f>IF(ISBLANK('Run 3'!D16),"",'Run 3'!D16)</f>
        <v/>
      </c>
      <c r="E206" s="67" t="str">
        <f>IF(ISBLANK('Run 3'!D80),"",'Run 3'!$D$75)</f>
        <v/>
      </c>
      <c r="F206" t="str">
        <f>IF(ISBLANK('Run 3'!D80),"",'Run 3'!D80)</f>
        <v/>
      </c>
      <c r="G206" t="str">
        <f>IF(ISNUMBER(SEARCH("PT",'Run 3'!D16)),"Y", IF(ISNUMBER(SEARCH("H2O",'Run 3'!D16)),"N",""))</f>
        <v/>
      </c>
      <c r="H206">
        <f>IF(ISNUMBER(SEARCH("PTA",D14)),'Run 3'!$F$4,IF(ISNUMBER(SEARCH("PTB",D14)),'Run 3'!$G$4,IF(ISNUMBER(SEARCH("PTC",D14)),'Run 3'!$H$4,IF(ISNUMBER(SEARCH("PTD",D14)),'Run 3'!$I$4,""))))</f>
        <v>0</v>
      </c>
      <c r="I206">
        <f>IF(ISNUMBER(SEARCH("PTA",D14)),'Run 3'!$F$5,IF(ISNUMBER(SEARCH("PTB",D14)),'Run 3'!$G$5,IF(ISNUMBER(SEARCH("PTC",D14)),'Run 3'!$H$5,IF(ISNUMBER(SEARCH("PTD",D14)),'Run 3'!$I$5,""))))</f>
        <v>0</v>
      </c>
      <c r="J206" t="str">
        <f>IF(ISBLANK('Run 3'!$D80),"",'Run 3'!$D$85)</f>
        <v/>
      </c>
      <c r="K206" s="81" t="str">
        <f>IF(ISBLANK('Run 3'!$D80),"",'Run 3'!$D$86)</f>
        <v/>
      </c>
      <c r="L206" s="81" t="str">
        <f>IF(ISBLANK('Run 3'!$D80),"",'Run 3'!$D$87)</f>
        <v/>
      </c>
      <c r="M206" s="81" t="str">
        <f>IF(ISBLANK('Run 3'!$D80),"",'Run 3'!$D$89)</f>
        <v/>
      </c>
      <c r="N206" s="81" t="str">
        <f>IF(ISBLANK('Run 3'!$D80),"",'Run 3'!$D$90)</f>
        <v/>
      </c>
      <c r="O206" s="81" t="str">
        <f>IF(ISBLANK('Run 3'!$D80),"",'Run 3'!$D$91)</f>
        <v/>
      </c>
      <c r="P206" s="81" t="str">
        <f>IF(ISBLANK('Run 3'!$A$85),"",'Run 3'!$A$85)</f>
        <v/>
      </c>
      <c r="Q206" s="81" t="str">
        <f>IF(ISBLANK('Run 3'!$A$89),"",'Run 3'!$A$89)</f>
        <v/>
      </c>
      <c r="R206" s="81" t="str">
        <f>IF(ISBLANK('Run 3'!$B$80),"",'Run 3'!$B$80)</f>
        <v/>
      </c>
      <c r="S206" t="str">
        <f>IF(ISBLANK('Run 3'!D80),"",'Run 3'!$C$73)</f>
        <v/>
      </c>
      <c r="T206" t="str">
        <f>IF(ISBLANK(S14),"", 'Run 3'!$B$73)</f>
        <v>Manual Gain:</v>
      </c>
      <c r="V206" t="str">
        <f>IF(ISBLANK('Run 3'!$C$62),"",'Run 3'!$C$62)</f>
        <v/>
      </c>
    </row>
    <row r="207" spans="1:22" x14ac:dyDescent="0.2">
      <c r="A207" t="str">
        <f>IF(ISBLANK('Run 3'!$C$4),"",'Run 3'!$C$4)</f>
        <v/>
      </c>
      <c r="B207" s="66" t="str">
        <f>IF(ISBLANK('Run 3'!$C$3),"",'Run 3'!$C$3)</f>
        <v/>
      </c>
      <c r="C207" t="str">
        <f>IF(ISBLANK('Run 3'!$C$5),"",'Run 3'!$C$5)</f>
        <v/>
      </c>
      <c r="D207" t="str">
        <f>IF(ISBLANK('Run 3'!D17),"",'Run 3'!D17)</f>
        <v/>
      </c>
      <c r="E207" s="67" t="str">
        <f>IF(ISBLANK('Run 3'!D81),"",'Run 3'!$D$75)</f>
        <v/>
      </c>
      <c r="F207" t="str">
        <f>IF(ISBLANK('Run 3'!D81),"",'Run 3'!D81)</f>
        <v/>
      </c>
      <c r="G207" t="str">
        <f>IF(ISNUMBER(SEARCH("PT",'Run 3'!D17)),"Y", IF(ISNUMBER(SEARCH("H2O",'Run 3'!D17)),"N",""))</f>
        <v/>
      </c>
      <c r="H207">
        <f>IF(ISNUMBER(SEARCH("PTA",D15)),'Run 3'!$F$4,IF(ISNUMBER(SEARCH("PTB",D15)),'Run 3'!$G$4,IF(ISNUMBER(SEARCH("PTC",D15)),'Run 3'!$H$4,IF(ISNUMBER(SEARCH("PTD",D15)),'Run 3'!$I$4,""))))</f>
        <v>0</v>
      </c>
      <c r="I207">
        <f>IF(ISNUMBER(SEARCH("PTA",D15)),'Run 3'!$F$5,IF(ISNUMBER(SEARCH("PTB",D15)),'Run 3'!$G$5,IF(ISNUMBER(SEARCH("PTC",D15)),'Run 3'!$H$5,IF(ISNUMBER(SEARCH("PTD",D15)),'Run 3'!$I$5,""))))</f>
        <v>0</v>
      </c>
      <c r="J207" t="str">
        <f>IF(ISBLANK('Run 3'!$D81),"",'Run 3'!$D$85)</f>
        <v/>
      </c>
      <c r="K207" s="81" t="str">
        <f>IF(ISBLANK('Run 3'!$D81),"",'Run 3'!$D$86)</f>
        <v/>
      </c>
      <c r="L207" s="81" t="str">
        <f>IF(ISBLANK('Run 3'!$D81),"",'Run 3'!$D$87)</f>
        <v/>
      </c>
      <c r="M207" s="81" t="str">
        <f>IF(ISBLANK('Run 3'!$D81),"",'Run 3'!$D$89)</f>
        <v/>
      </c>
      <c r="N207" s="81" t="str">
        <f>IF(ISBLANK('Run 3'!$D81),"",'Run 3'!$D$90)</f>
        <v/>
      </c>
      <c r="O207" s="81" t="str">
        <f>IF(ISBLANK('Run 3'!$D81),"",'Run 3'!$D$91)</f>
        <v/>
      </c>
      <c r="P207" s="81" t="str">
        <f>IF(ISBLANK('Run 3'!$A$85),"",'Run 3'!$A$85)</f>
        <v/>
      </c>
      <c r="Q207" s="81" t="str">
        <f>IF(ISBLANK('Run 3'!$A$89),"",'Run 3'!$A$89)</f>
        <v/>
      </c>
      <c r="R207" s="81" t="str">
        <f>IF(ISBLANK('Run 3'!$B$81),"",'Run 3'!$B$81)</f>
        <v/>
      </c>
      <c r="S207" t="str">
        <f>IF(ISBLANK('Run 3'!D81),"",'Run 3'!$C$73)</f>
        <v/>
      </c>
      <c r="T207" t="str">
        <f>IF(ISBLANK(S15),"", 'Run 3'!$B$73)</f>
        <v>Manual Gain:</v>
      </c>
      <c r="V207" t="str">
        <f>IF(ISBLANK('Run 3'!$C$62),"",'Run 3'!$C$62)</f>
        <v/>
      </c>
    </row>
    <row r="208" spans="1:22" x14ac:dyDescent="0.2">
      <c r="A208" t="str">
        <f>IF(ISBLANK('Run 3'!$C$4),"",'Run 3'!$C$4)</f>
        <v/>
      </c>
      <c r="B208" s="66" t="str">
        <f>IF(ISBLANK('Run 3'!$C$3),"",'Run 3'!$C$3)</f>
        <v/>
      </c>
      <c r="C208" t="str">
        <f>IF(ISBLANK('Run 3'!$C$5),"",'Run 3'!$C$5)</f>
        <v/>
      </c>
      <c r="D208" t="str">
        <f>IF(ISBLANK('Run 3'!D18),"",'Run 3'!D18)</f>
        <v/>
      </c>
      <c r="E208" s="67" t="str">
        <f>IF(ISBLANK('Run 3'!D82),"",'Run 3'!$D$75)</f>
        <v/>
      </c>
      <c r="F208" t="str">
        <f>IF(ISBLANK('Run 3'!D82),"",'Run 3'!D82)</f>
        <v/>
      </c>
      <c r="G208" t="str">
        <f>IF(ISNUMBER(SEARCH("PT",'Run 3'!D18)),"Y", IF(ISNUMBER(SEARCH("H2O",'Run 3'!D18)),"N",""))</f>
        <v/>
      </c>
      <c r="H208">
        <f>IF(ISNUMBER(SEARCH("PTA",D16)),'Run 3'!$F$4,IF(ISNUMBER(SEARCH("PTB",D16)),'Run 3'!$G$4,IF(ISNUMBER(SEARCH("PTC",D16)),'Run 3'!$H$4,IF(ISNUMBER(SEARCH("PTD",D16)),'Run 3'!$I$4,""))))</f>
        <v>0</v>
      </c>
      <c r="I208">
        <f>IF(ISNUMBER(SEARCH("PTA",D16)),'Run 3'!$F$5,IF(ISNUMBER(SEARCH("PTB",D16)),'Run 3'!$G$5,IF(ISNUMBER(SEARCH("PTC",D16)),'Run 3'!$H$5,IF(ISNUMBER(SEARCH("PTD",D16)),'Run 3'!$I$5,""))))</f>
        <v>0</v>
      </c>
      <c r="J208" t="str">
        <f>IF(ISBLANK('Run 3'!$D82),"",'Run 3'!$D$85)</f>
        <v/>
      </c>
      <c r="K208" s="81" t="str">
        <f>IF(ISBLANK('Run 3'!$D82),"",'Run 3'!$D$86)</f>
        <v/>
      </c>
      <c r="L208" s="81" t="str">
        <f>IF(ISBLANK('Run 3'!$D82),"",'Run 3'!$D$87)</f>
        <v/>
      </c>
      <c r="M208" s="81" t="str">
        <f>IF(ISBLANK('Run 3'!$D82),"",'Run 3'!$D$89)</f>
        <v/>
      </c>
      <c r="N208" s="81" t="str">
        <f>IF(ISBLANK('Run 3'!$D82),"",'Run 3'!$D$90)</f>
        <v/>
      </c>
      <c r="O208" s="81" t="str">
        <f>IF(ISBLANK('Run 3'!$D82),"",'Run 3'!$D$91)</f>
        <v/>
      </c>
      <c r="P208" s="81" t="str">
        <f>IF(ISBLANK('Run 3'!$A$85),"",'Run 3'!$A$85)</f>
        <v/>
      </c>
      <c r="Q208" s="81" t="str">
        <f>IF(ISBLANK('Run 3'!$A$89),"",'Run 3'!$A$89)</f>
        <v/>
      </c>
      <c r="R208" s="81" t="str">
        <f>IF(ISBLANK('Run 3'!$B$82),"",'Run 3'!$B$82)</f>
        <v/>
      </c>
      <c r="S208" t="str">
        <f>IF(ISBLANK('Run 3'!D82),"",'Run 3'!$C$73)</f>
        <v/>
      </c>
      <c r="T208" t="str">
        <f>IF(ISBLANK(S16),"", 'Run 3'!$B$73)</f>
        <v>Manual Gain:</v>
      </c>
      <c r="V208" t="str">
        <f>IF(ISBLANK('Run 3'!$C$62),"",'Run 3'!$C$62)</f>
        <v/>
      </c>
    </row>
    <row r="209" spans="1:22" x14ac:dyDescent="0.2">
      <c r="A209" t="str">
        <f>IF(ISBLANK('Run 3'!$C$4),"",'Run 3'!$C$4)</f>
        <v/>
      </c>
      <c r="B209" s="66" t="str">
        <f>IF(ISBLANK('Run 3'!$C$3),"",'Run 3'!$C$3)</f>
        <v/>
      </c>
      <c r="C209" t="str">
        <f>IF(ISBLANK('Run 3'!$C$5),"",'Run 3'!$C$5)</f>
        <v/>
      </c>
      <c r="D209" t="str">
        <f>IF(ISBLANK('Run 3'!D19),"",'Run 3'!D19)</f>
        <v/>
      </c>
      <c r="E209" s="67" t="str">
        <f>IF(ISBLANK('Run 3'!D83),"",'Run 3'!$D$75)</f>
        <v/>
      </c>
      <c r="F209" t="str">
        <f>IF(ISBLANK('Run 3'!D83),"",'Run 3'!D83)</f>
        <v/>
      </c>
      <c r="G209" t="str">
        <f>IF(ISNUMBER(SEARCH("PT",'Run 3'!D19)),"Y", IF(ISNUMBER(SEARCH("H2O",'Run 3'!D19)),"N",""))</f>
        <v/>
      </c>
      <c r="H209">
        <f>IF(ISNUMBER(SEARCH("PTA",D17)),'Run 3'!$F$4,IF(ISNUMBER(SEARCH("PTB",D17)),'Run 3'!$G$4,IF(ISNUMBER(SEARCH("PTC",D17)),'Run 3'!$H$4,IF(ISNUMBER(SEARCH("PTD",D17)),'Run 3'!$I$4,""))))</f>
        <v>0</v>
      </c>
      <c r="I209">
        <f>IF(ISNUMBER(SEARCH("PTA",D17)),'Run 3'!$F$5,IF(ISNUMBER(SEARCH("PTB",D17)),'Run 3'!$G$5,IF(ISNUMBER(SEARCH("PTC",D17)),'Run 3'!$H$5,IF(ISNUMBER(SEARCH("PTD",D17)),'Run 3'!$I$5,""))))</f>
        <v>0</v>
      </c>
      <c r="J209" t="str">
        <f>IF(ISBLANK('Run 3'!$D83),"",'Run 3'!$D$85)</f>
        <v/>
      </c>
      <c r="K209" s="81" t="str">
        <f>IF(ISBLANK('Run 3'!$D83),"",'Run 3'!$D$86)</f>
        <v/>
      </c>
      <c r="L209" s="81" t="str">
        <f>IF(ISBLANK('Run 3'!$D83),"",'Run 3'!$D$87)</f>
        <v/>
      </c>
      <c r="M209" s="81" t="str">
        <f>IF(ISBLANK('Run 3'!$D83),"",'Run 3'!$D$89)</f>
        <v/>
      </c>
      <c r="N209" s="81" t="str">
        <f>IF(ISBLANK('Run 3'!$D83),"",'Run 3'!$D$90)</f>
        <v/>
      </c>
      <c r="O209" s="81" t="str">
        <f>IF(ISBLANK('Run 3'!$D83),"",'Run 3'!$D$91)</f>
        <v/>
      </c>
      <c r="P209" s="81" t="str">
        <f>IF(ISBLANK('Run 3'!$A$85),"",'Run 3'!$A$85)</f>
        <v/>
      </c>
      <c r="Q209" s="81" t="str">
        <f>IF(ISBLANK('Run 3'!$A$89),"",'Run 3'!$A$89)</f>
        <v/>
      </c>
      <c r="R209" s="81" t="str">
        <f>IF(ISBLANK('Run 3'!$B$83),"",'Run 3'!$B$83)</f>
        <v/>
      </c>
      <c r="S209" t="str">
        <f>IF(ISBLANK('Run 3'!D83),"",'Run 3'!$C$73)</f>
        <v/>
      </c>
      <c r="T209" t="str">
        <f>IF(ISBLANK(S17),"", 'Run 3'!$B$73)</f>
        <v>Manual Gain:</v>
      </c>
      <c r="V209" t="str">
        <f>IF(ISBLANK('Run 3'!$C$62),"",'Run 3'!$C$62)</f>
        <v/>
      </c>
    </row>
    <row r="210" spans="1:22" x14ac:dyDescent="0.2">
      <c r="A210" t="str">
        <f>IF(ISBLANK('Run 3'!$C$4),"",'Run 3'!$C$4)</f>
        <v/>
      </c>
      <c r="B210" s="66" t="str">
        <f>IF(ISBLANK('Run 3'!$C$3),"",'Run 3'!$C$3)</f>
        <v/>
      </c>
      <c r="C210" t="str">
        <f>IF(ISBLANK('Run 3'!$C$5),"",'Run 3'!$C$5)</f>
        <v/>
      </c>
      <c r="D210" t="str">
        <f>IF(ISBLANK('Run 3'!E12),"",'Run 3'!E12)</f>
        <v/>
      </c>
      <c r="E210" s="67" t="str">
        <f>IF(ISBLANK('Run 3'!E76),"",'Run 3'!$E$75)</f>
        <v/>
      </c>
      <c r="F210" t="str">
        <f>IF(ISBLANK('Run 3'!E76),"",'Run 3'!E76)</f>
        <v/>
      </c>
      <c r="G210" t="str">
        <f>IF(ISNUMBER(SEARCH("PT",'Run 3'!E12)),"Y", IF(ISNUMBER(SEARCH("H2O",'Run 3'!E12)),"N",""))</f>
        <v/>
      </c>
      <c r="H210">
        <f>IF(ISNUMBER(SEARCH("PTA",D18)),'Run 3'!$F$4,IF(ISNUMBER(SEARCH("PTB",D18)),'Run 3'!$G$4,IF(ISNUMBER(SEARCH("PTC",D18)),'Run 3'!$H$4,IF(ISNUMBER(SEARCH("PTD",D18)),'Run 3'!$I$4,""))))</f>
        <v>0</v>
      </c>
      <c r="I210">
        <f>IF(ISNUMBER(SEARCH("PTA",D18)),'Run 3'!$F$5,IF(ISNUMBER(SEARCH("PTB",D18)),'Run 3'!$G$5,IF(ISNUMBER(SEARCH("PTC",D18)),'Run 3'!$H$5,IF(ISNUMBER(SEARCH("PTD",D18)),'Run 3'!$I$5,""))))</f>
        <v>0</v>
      </c>
      <c r="J210" t="str">
        <f>IF(ISBLANK('Run 3'!$E76),"",'Run 3'!$E$85)</f>
        <v/>
      </c>
      <c r="K210" s="81" t="str">
        <f>IF(ISBLANK('Run 3'!$E76),"",'Run 3'!$E$86)</f>
        <v/>
      </c>
      <c r="L210" s="81" t="str">
        <f>IF(ISBLANK('Run 3'!$E76),"",'Run 3'!$E$87)</f>
        <v/>
      </c>
      <c r="M210" s="81" t="str">
        <f>IF(ISBLANK('Run 3'!$E76),"",'Run 3'!$E$89)</f>
        <v/>
      </c>
      <c r="N210" s="81" t="str">
        <f>IF(ISBLANK('Run 3'!$E76),"",'Run 3'!$E$90)</f>
        <v/>
      </c>
      <c r="O210" s="81" t="str">
        <f>IF(ISBLANK('Run 3'!$E76),"",'Run 3'!$E$91)</f>
        <v/>
      </c>
      <c r="P210" s="81" t="str">
        <f>IF(ISBLANK('Run 3'!$A$85),"",'Run 3'!$A$85)</f>
        <v/>
      </c>
      <c r="Q210" s="81" t="str">
        <f>IF(ISBLANK('Run 3'!$A$89),"",'Run 3'!$A$89)</f>
        <v/>
      </c>
      <c r="R210" s="81" t="str">
        <f>IF(ISBLANK('Run 3'!$B$76),"",'Run 3'!$B$76)</f>
        <v/>
      </c>
      <c r="S210" t="str">
        <f>IF(ISBLANK('Run 3'!E76),"",'Run 3'!$C$73)</f>
        <v/>
      </c>
      <c r="T210" t="str">
        <f>IF(ISBLANK(S18),"", 'Run 3'!$B$73)</f>
        <v>Manual Gain:</v>
      </c>
      <c r="V210" t="str">
        <f>IF(ISBLANK('Run 3'!$C$62),"",'Run 3'!$C$62)</f>
        <v/>
      </c>
    </row>
    <row r="211" spans="1:22" x14ac:dyDescent="0.2">
      <c r="A211" t="str">
        <f>IF(ISBLANK('Run 3'!$C$4),"",'Run 3'!$C$4)</f>
        <v/>
      </c>
      <c r="B211" s="66" t="str">
        <f>IF(ISBLANK('Run 3'!$C$3),"",'Run 3'!$C$3)</f>
        <v/>
      </c>
      <c r="C211" t="str">
        <f>IF(ISBLANK('Run 3'!$C$5),"",'Run 3'!$C$5)</f>
        <v/>
      </c>
      <c r="D211" t="str">
        <f>IF(ISBLANK('Run 3'!E13),"",'Run 3'!E13)</f>
        <v/>
      </c>
      <c r="E211" s="67" t="str">
        <f>IF(ISBLANK('Run 3'!E77),"",'Run 3'!$E$75)</f>
        <v/>
      </c>
      <c r="F211" t="str">
        <f>IF(ISBLANK('Run 3'!E77),"",'Run 3'!E77)</f>
        <v/>
      </c>
      <c r="G211" t="str">
        <f>IF(ISNUMBER(SEARCH("PT",'Run 3'!E13)),"Y", IF(ISNUMBER(SEARCH("H2O",'Run 3'!E13)),"N",""))</f>
        <v/>
      </c>
      <c r="H211">
        <f>IF(ISNUMBER(SEARCH("PTA",D19)),'Run 3'!$F$4,IF(ISNUMBER(SEARCH("PTB",D19)),'Run 3'!$G$4,IF(ISNUMBER(SEARCH("PTC",D19)),'Run 3'!$H$4,IF(ISNUMBER(SEARCH("PTD",D19)),'Run 3'!$I$4,""))))</f>
        <v>0</v>
      </c>
      <c r="I211">
        <f>IF(ISNUMBER(SEARCH("PTA",D19)),'Run 3'!$F$5,IF(ISNUMBER(SEARCH("PTB",D19)),'Run 3'!$G$5,IF(ISNUMBER(SEARCH("PTC",D19)),'Run 3'!$H$5,IF(ISNUMBER(SEARCH("PTD",D19)),'Run 3'!$I$5,""))))</f>
        <v>0</v>
      </c>
      <c r="J211" t="str">
        <f>IF(ISBLANK('Run 3'!$E77),"",'Run 3'!$E$85)</f>
        <v/>
      </c>
      <c r="K211" s="81" t="str">
        <f>IF(ISBLANK('Run 3'!$E77),"",'Run 3'!$E$86)</f>
        <v/>
      </c>
      <c r="L211" s="81" t="str">
        <f>IF(ISBLANK('Run 3'!$E77),"",'Run 3'!$E$87)</f>
        <v/>
      </c>
      <c r="M211" s="81" t="str">
        <f>IF(ISBLANK('Run 3'!$E77),"",'Run 3'!$E$89)</f>
        <v/>
      </c>
      <c r="N211" s="81" t="str">
        <f>IF(ISBLANK('Run 3'!$E77),"",'Run 3'!$E$90)</f>
        <v/>
      </c>
      <c r="O211" s="81" t="str">
        <f>IF(ISBLANK('Run 3'!$E77),"",'Run 3'!$E$91)</f>
        <v/>
      </c>
      <c r="P211" s="81" t="str">
        <f>IF(ISBLANK('Run 3'!$A$85),"",'Run 3'!$A$85)</f>
        <v/>
      </c>
      <c r="Q211" s="81" t="str">
        <f>IF(ISBLANK('Run 3'!$A$89),"",'Run 3'!$A$89)</f>
        <v/>
      </c>
      <c r="R211" s="81" t="str">
        <f>IF(ISBLANK('Run 3'!$B$77),"",'Run 3'!$B$77)</f>
        <v/>
      </c>
      <c r="S211" t="str">
        <f>IF(ISBLANK('Run 3'!E77),"",'Run 3'!$C$73)</f>
        <v/>
      </c>
      <c r="T211" t="str">
        <f>IF(ISBLANK(S19),"", 'Run 3'!$B$73)</f>
        <v>Manual Gain:</v>
      </c>
      <c r="V211" t="str">
        <f>IF(ISBLANK('Run 3'!$C$62),"",'Run 3'!$C$62)</f>
        <v/>
      </c>
    </row>
    <row r="212" spans="1:22" x14ac:dyDescent="0.2">
      <c r="A212" t="str">
        <f>IF(ISBLANK('Run 3'!$C$4),"",'Run 3'!$C$4)</f>
        <v/>
      </c>
      <c r="B212" s="66" t="str">
        <f>IF(ISBLANK('Run 3'!$C$3),"",'Run 3'!$C$3)</f>
        <v/>
      </c>
      <c r="C212" t="str">
        <f>IF(ISBLANK('Run 3'!$C$5),"",'Run 3'!$C$5)</f>
        <v/>
      </c>
      <c r="D212" t="str">
        <f>IF(ISBLANK('Run 3'!E14),"",'Run 3'!E14)</f>
        <v/>
      </c>
      <c r="E212" s="67" t="str">
        <f>IF(ISBLANK('Run 3'!E78),"",'Run 3'!$E$75)</f>
        <v/>
      </c>
      <c r="F212" t="str">
        <f>IF(ISBLANK('Run 3'!E78),"",'Run 3'!E78)</f>
        <v/>
      </c>
      <c r="G212" t="str">
        <f>IF(ISNUMBER(SEARCH("PT",'Run 3'!E14)),"Y", IF(ISNUMBER(SEARCH("H2O",'Run 3'!E14)),"N",""))</f>
        <v/>
      </c>
      <c r="H212">
        <f>IF(ISNUMBER(SEARCH("PTA",D20)),'Run 3'!$F$4,IF(ISNUMBER(SEARCH("PTB",D20)),'Run 3'!$G$4,IF(ISNUMBER(SEARCH("PTC",D20)),'Run 3'!$H$4,IF(ISNUMBER(SEARCH("PTD",D20)),'Run 3'!$I$4,""))))</f>
        <v>0</v>
      </c>
      <c r="I212">
        <f>IF(ISNUMBER(SEARCH("PTA",D20)),'Run 3'!$F$5,IF(ISNUMBER(SEARCH("PTB",D20)),'Run 3'!$G$5,IF(ISNUMBER(SEARCH("PTC",D20)),'Run 3'!$H$5,IF(ISNUMBER(SEARCH("PTD",D20)),'Run 3'!$I$5,""))))</f>
        <v>0</v>
      </c>
      <c r="J212" t="str">
        <f>IF(ISBLANK('Run 3'!$E78),"",'Run 3'!$E$85)</f>
        <v/>
      </c>
      <c r="K212" s="81" t="str">
        <f>IF(ISBLANK('Run 3'!$E78),"",'Run 3'!$E$86)</f>
        <v/>
      </c>
      <c r="L212" s="81" t="str">
        <f>IF(ISBLANK('Run 3'!$E78),"",'Run 3'!$E$87)</f>
        <v/>
      </c>
      <c r="M212" s="81" t="str">
        <f>IF(ISBLANK('Run 3'!$E78),"",'Run 3'!$E$89)</f>
        <v/>
      </c>
      <c r="N212" s="81" t="str">
        <f>IF(ISBLANK('Run 3'!$E78),"",'Run 3'!$E$90)</f>
        <v/>
      </c>
      <c r="O212" s="81" t="str">
        <f>IF(ISBLANK('Run 3'!$E78),"",'Run 3'!$E$91)</f>
        <v/>
      </c>
      <c r="P212" s="81" t="str">
        <f>IF(ISBLANK('Run 3'!$A$85),"",'Run 3'!$A$85)</f>
        <v/>
      </c>
      <c r="Q212" s="81" t="str">
        <f>IF(ISBLANK('Run 3'!$A$89),"",'Run 3'!$A$89)</f>
        <v/>
      </c>
      <c r="R212" s="81" t="str">
        <f>IF(ISBLANK('Run 3'!$B$78),"",'Run 3'!$B$78)</f>
        <v/>
      </c>
      <c r="S212" t="str">
        <f>IF(ISBLANK('Run 3'!E78),"",'Run 3'!$C$73)</f>
        <v/>
      </c>
      <c r="T212" t="str">
        <f>IF(ISBLANK(S20),"", 'Run 3'!$B$73)</f>
        <v>Manual Gain:</v>
      </c>
      <c r="V212" t="str">
        <f>IF(ISBLANK('Run 3'!$C$62),"",'Run 3'!$C$62)</f>
        <v/>
      </c>
    </row>
    <row r="213" spans="1:22" x14ac:dyDescent="0.2">
      <c r="A213" t="str">
        <f>IF(ISBLANK('Run 3'!$C$4),"",'Run 3'!$C$4)</f>
        <v/>
      </c>
      <c r="B213" s="66" t="str">
        <f>IF(ISBLANK('Run 3'!$C$3),"",'Run 3'!$C$3)</f>
        <v/>
      </c>
      <c r="C213" t="str">
        <f>IF(ISBLANK('Run 3'!$C$5),"",'Run 3'!$C$5)</f>
        <v/>
      </c>
      <c r="D213" t="str">
        <f>IF(ISBLANK('Run 3'!E15),"",'Run 3'!E15)</f>
        <v/>
      </c>
      <c r="E213" s="67" t="str">
        <f>IF(ISBLANK('Run 3'!E79),"",'Run 3'!$E$75)</f>
        <v/>
      </c>
      <c r="F213" t="str">
        <f>IF(ISBLANK('Run 3'!E79),"",'Run 3'!E79)</f>
        <v/>
      </c>
      <c r="G213" t="str">
        <f>IF(ISNUMBER(SEARCH("PT",'Run 3'!E15)),"Y", IF(ISNUMBER(SEARCH("H2O",'Run 3'!E15)),"N",""))</f>
        <v/>
      </c>
      <c r="H213">
        <f>IF(ISNUMBER(SEARCH("PTA",D21)),'Run 3'!$F$4,IF(ISNUMBER(SEARCH("PTB",D21)),'Run 3'!$G$4,IF(ISNUMBER(SEARCH("PTC",D21)),'Run 3'!$H$4,IF(ISNUMBER(SEARCH("PTD",D21)),'Run 3'!$I$4,""))))</f>
        <v>0</v>
      </c>
      <c r="I213">
        <f>IF(ISNUMBER(SEARCH("PTA",D21)),'Run 3'!$F$5,IF(ISNUMBER(SEARCH("PTB",D21)),'Run 3'!$G$5,IF(ISNUMBER(SEARCH("PTC",D21)),'Run 3'!$H$5,IF(ISNUMBER(SEARCH("PTD",D21)),'Run 3'!$I$5,""))))</f>
        <v>0</v>
      </c>
      <c r="J213" t="str">
        <f>IF(ISBLANK('Run 3'!$E79),"",'Run 3'!$E$85)</f>
        <v/>
      </c>
      <c r="K213" s="81" t="str">
        <f>IF(ISBLANK('Run 3'!$E79),"",'Run 3'!$E$86)</f>
        <v/>
      </c>
      <c r="L213" s="81" t="str">
        <f>IF(ISBLANK('Run 3'!$E79),"",'Run 3'!$E$87)</f>
        <v/>
      </c>
      <c r="M213" s="81" t="str">
        <f>IF(ISBLANK('Run 3'!$E79),"",'Run 3'!$E$89)</f>
        <v/>
      </c>
      <c r="N213" s="81" t="str">
        <f>IF(ISBLANK('Run 3'!$E79),"",'Run 3'!$E$90)</f>
        <v/>
      </c>
      <c r="O213" s="81" t="str">
        <f>IF(ISBLANK('Run 3'!$E79),"",'Run 3'!$E$91)</f>
        <v/>
      </c>
      <c r="P213" s="81" t="str">
        <f>IF(ISBLANK('Run 3'!$A$85),"",'Run 3'!$A$85)</f>
        <v/>
      </c>
      <c r="Q213" s="81" t="str">
        <f>IF(ISBLANK('Run 3'!$A$89),"",'Run 3'!$A$89)</f>
        <v/>
      </c>
      <c r="R213" s="81" t="str">
        <f>IF(ISBLANK('Run 3'!$B$79),"",'Run 3'!$B$79)</f>
        <v/>
      </c>
      <c r="S213" t="str">
        <f>IF(ISBLANK('Run 3'!E79),"",'Run 3'!$C$73)</f>
        <v/>
      </c>
      <c r="T213" t="str">
        <f>IF(ISBLANK(S21),"", 'Run 3'!$B$73)</f>
        <v>Manual Gain:</v>
      </c>
      <c r="V213" t="str">
        <f>IF(ISBLANK('Run 3'!$C$62),"",'Run 3'!$C$62)</f>
        <v/>
      </c>
    </row>
    <row r="214" spans="1:22" x14ac:dyDescent="0.2">
      <c r="A214" t="str">
        <f>IF(ISBLANK('Run 3'!$C$4),"",'Run 3'!$C$4)</f>
        <v/>
      </c>
      <c r="B214" s="66" t="str">
        <f>IF(ISBLANK('Run 3'!$C$3),"",'Run 3'!$C$3)</f>
        <v/>
      </c>
      <c r="C214" t="str">
        <f>IF(ISBLANK('Run 3'!$C$5),"",'Run 3'!$C$5)</f>
        <v/>
      </c>
      <c r="D214" t="str">
        <f>IF(ISBLANK('Run 3'!E16),"",'Run 3'!E16)</f>
        <v/>
      </c>
      <c r="E214" s="67" t="str">
        <f>IF(ISBLANK('Run 3'!E80),"",'Run 3'!$E$75)</f>
        <v/>
      </c>
      <c r="F214" t="str">
        <f>IF(ISBLANK('Run 3'!E80),"",'Run 3'!E80)</f>
        <v/>
      </c>
      <c r="G214" t="str">
        <f>IF(ISNUMBER(SEARCH("PT",'Run 3'!E16)),"Y", IF(ISNUMBER(SEARCH("H2O",'Run 3'!E16)),"N",""))</f>
        <v/>
      </c>
      <c r="H214">
        <f>IF(ISNUMBER(SEARCH("PTA",D22)),'Run 3'!$F$4,IF(ISNUMBER(SEARCH("PTB",D22)),'Run 3'!$G$4,IF(ISNUMBER(SEARCH("PTC",D22)),'Run 3'!$H$4,IF(ISNUMBER(SEARCH("PTD",D22)),'Run 3'!$I$4,""))))</f>
        <v>0</v>
      </c>
      <c r="I214">
        <f>IF(ISNUMBER(SEARCH("PTA",D22)),'Run 3'!$F$5,IF(ISNUMBER(SEARCH("PTB",D22)),'Run 3'!$G$5,IF(ISNUMBER(SEARCH("PTC",D22)),'Run 3'!$H$5,IF(ISNUMBER(SEARCH("PTD",D22)),'Run 3'!$I$5,""))))</f>
        <v>0</v>
      </c>
      <c r="J214" t="str">
        <f>IF(ISBLANK('Run 3'!$E80),"",'Run 3'!$E$85)</f>
        <v/>
      </c>
      <c r="K214" s="81" t="str">
        <f>IF(ISBLANK('Run 3'!$E80),"",'Run 3'!$E$86)</f>
        <v/>
      </c>
      <c r="L214" s="81" t="str">
        <f>IF(ISBLANK('Run 3'!$E80),"",'Run 3'!$E$87)</f>
        <v/>
      </c>
      <c r="M214" s="81" t="str">
        <f>IF(ISBLANK('Run 3'!$E80),"",'Run 3'!$E$89)</f>
        <v/>
      </c>
      <c r="N214" s="81" t="str">
        <f>IF(ISBLANK('Run 3'!$E80),"",'Run 3'!$E$90)</f>
        <v/>
      </c>
      <c r="O214" s="81" t="str">
        <f>IF(ISBLANK('Run 3'!$E80),"",'Run 3'!$E$91)</f>
        <v/>
      </c>
      <c r="P214" s="81" t="str">
        <f>IF(ISBLANK('Run 3'!$A$85),"",'Run 3'!$A$85)</f>
        <v/>
      </c>
      <c r="Q214" s="81" t="str">
        <f>IF(ISBLANK('Run 3'!$A$89),"",'Run 3'!$A$89)</f>
        <v/>
      </c>
      <c r="R214" s="81" t="str">
        <f>IF(ISBLANK('Run 3'!$B$80),"",'Run 3'!$B$80)</f>
        <v/>
      </c>
      <c r="S214" t="str">
        <f>IF(ISBLANK('Run 3'!E80),"",'Run 3'!$C$73)</f>
        <v/>
      </c>
      <c r="T214" t="str">
        <f>IF(ISBLANK(S22),"", 'Run 3'!$B$73)</f>
        <v>Manual Gain:</v>
      </c>
      <c r="V214" t="str">
        <f>IF(ISBLANK('Run 3'!$C$62),"",'Run 3'!$C$62)</f>
        <v/>
      </c>
    </row>
    <row r="215" spans="1:22" x14ac:dyDescent="0.2">
      <c r="A215" t="str">
        <f>IF(ISBLANK('Run 3'!$C$4),"",'Run 3'!$C$4)</f>
        <v/>
      </c>
      <c r="B215" s="66" t="str">
        <f>IF(ISBLANK('Run 3'!$C$3),"",'Run 3'!$C$3)</f>
        <v/>
      </c>
      <c r="C215" t="str">
        <f>IF(ISBLANK('Run 3'!$C$5),"",'Run 3'!$C$5)</f>
        <v/>
      </c>
      <c r="D215" t="str">
        <f>IF(ISBLANK('Run 3'!E17),"",'Run 3'!E17)</f>
        <v/>
      </c>
      <c r="E215" s="67" t="str">
        <f>IF(ISBLANK('Run 3'!E81),"",'Run 3'!$E$75)</f>
        <v/>
      </c>
      <c r="F215" t="str">
        <f>IF(ISBLANK('Run 3'!E81),"",'Run 3'!E81)</f>
        <v/>
      </c>
      <c r="G215" t="str">
        <f>IF(ISNUMBER(SEARCH("PT",'Run 3'!E17)),"Y", IF(ISNUMBER(SEARCH("H2O",'Run 3'!E17)),"N",""))</f>
        <v/>
      </c>
      <c r="H215">
        <f>IF(ISNUMBER(SEARCH("PTA",D23)),'Run 3'!$F$4,IF(ISNUMBER(SEARCH("PTB",D23)),'Run 3'!$G$4,IF(ISNUMBER(SEARCH("PTC",D23)),'Run 3'!$H$4,IF(ISNUMBER(SEARCH("PTD",D23)),'Run 3'!$I$4,""))))</f>
        <v>0</v>
      </c>
      <c r="I215">
        <f>IF(ISNUMBER(SEARCH("PTA",D23)),'Run 3'!$F$5,IF(ISNUMBER(SEARCH("PTB",D23)),'Run 3'!$G$5,IF(ISNUMBER(SEARCH("PTC",D23)),'Run 3'!$H$5,IF(ISNUMBER(SEARCH("PTD",D23)),'Run 3'!$I$5,""))))</f>
        <v>0</v>
      </c>
      <c r="J215" t="str">
        <f>IF(ISBLANK('Run 3'!$E81),"",'Run 3'!$E$85)</f>
        <v/>
      </c>
      <c r="K215" s="81" t="str">
        <f>IF(ISBLANK('Run 3'!$E81),"",'Run 3'!$E$86)</f>
        <v/>
      </c>
      <c r="L215" s="81" t="str">
        <f>IF(ISBLANK('Run 3'!$E81),"",'Run 3'!$E$87)</f>
        <v/>
      </c>
      <c r="M215" s="81" t="str">
        <f>IF(ISBLANK('Run 3'!$E81),"",'Run 3'!$E$89)</f>
        <v/>
      </c>
      <c r="N215" s="81" t="str">
        <f>IF(ISBLANK('Run 3'!$E81),"",'Run 3'!$E$90)</f>
        <v/>
      </c>
      <c r="O215" s="81" t="str">
        <f>IF(ISBLANK('Run 3'!$E81),"",'Run 3'!$E$91)</f>
        <v/>
      </c>
      <c r="P215" s="81" t="str">
        <f>IF(ISBLANK('Run 3'!$A$85),"",'Run 3'!$A$85)</f>
        <v/>
      </c>
      <c r="Q215" s="81" t="str">
        <f>IF(ISBLANK('Run 3'!$A$89),"",'Run 3'!$A$89)</f>
        <v/>
      </c>
      <c r="R215" s="81" t="str">
        <f>IF(ISBLANK('Run 3'!$B$81),"",'Run 3'!$B$81)</f>
        <v/>
      </c>
      <c r="S215" t="str">
        <f>IF(ISBLANK('Run 3'!E81),"",'Run 3'!$C$73)</f>
        <v/>
      </c>
      <c r="T215" t="str">
        <f>IF(ISBLANK(S23),"", 'Run 3'!$B$73)</f>
        <v>Manual Gain:</v>
      </c>
      <c r="V215" t="str">
        <f>IF(ISBLANK('Run 3'!$C$62),"",'Run 3'!$C$62)</f>
        <v/>
      </c>
    </row>
    <row r="216" spans="1:22" x14ac:dyDescent="0.2">
      <c r="A216" t="str">
        <f>IF(ISBLANK('Run 3'!$C$4),"",'Run 3'!$C$4)</f>
        <v/>
      </c>
      <c r="B216" s="66" t="str">
        <f>IF(ISBLANK('Run 3'!$C$3),"",'Run 3'!$C$3)</f>
        <v/>
      </c>
      <c r="C216" t="str">
        <f>IF(ISBLANK('Run 3'!$C$5),"",'Run 3'!$C$5)</f>
        <v/>
      </c>
      <c r="D216" t="str">
        <f>IF(ISBLANK('Run 3'!E18),"",'Run 3'!E18)</f>
        <v/>
      </c>
      <c r="E216" s="67" t="str">
        <f>IF(ISBLANK('Run 3'!E82),"",'Run 3'!$E$75)</f>
        <v/>
      </c>
      <c r="F216" t="str">
        <f>IF(ISBLANK('Run 3'!E82),"",'Run 3'!E82)</f>
        <v/>
      </c>
      <c r="G216" t="str">
        <f>IF(ISNUMBER(SEARCH("PT",'Run 3'!E18)),"Y", IF(ISNUMBER(SEARCH("H2O",'Run 3'!E18)),"N",""))</f>
        <v/>
      </c>
      <c r="H216">
        <f>IF(ISNUMBER(SEARCH("PTA",D24)),'Run 3'!$F$4,IF(ISNUMBER(SEARCH("PTB",D24)),'Run 3'!$G$4,IF(ISNUMBER(SEARCH("PTC",D24)),'Run 3'!$H$4,IF(ISNUMBER(SEARCH("PTD",D24)),'Run 3'!$I$4,""))))</f>
        <v>0</v>
      </c>
      <c r="I216">
        <f>IF(ISNUMBER(SEARCH("PTA",D24)),'Run 3'!$F$5,IF(ISNUMBER(SEARCH("PTB",D24)),'Run 3'!$G$5,IF(ISNUMBER(SEARCH("PTC",D24)),'Run 3'!$H$5,IF(ISNUMBER(SEARCH("PTD",D24)),'Run 3'!$I$5,""))))</f>
        <v>0</v>
      </c>
      <c r="J216" t="str">
        <f>IF(ISBLANK('Run 3'!$E82),"",'Run 3'!$E$85)</f>
        <v/>
      </c>
      <c r="K216" s="81" t="str">
        <f>IF(ISBLANK('Run 3'!$E82),"",'Run 3'!$E$86)</f>
        <v/>
      </c>
      <c r="L216" s="81" t="str">
        <f>IF(ISBLANK('Run 3'!$E82),"",'Run 3'!$E$87)</f>
        <v/>
      </c>
      <c r="M216" s="81" t="str">
        <f>IF(ISBLANK('Run 3'!$E82),"",'Run 3'!$E$89)</f>
        <v/>
      </c>
      <c r="N216" s="81" t="str">
        <f>IF(ISBLANK('Run 3'!$E82),"",'Run 3'!$E$90)</f>
        <v/>
      </c>
      <c r="O216" s="81" t="str">
        <f>IF(ISBLANK('Run 3'!$E82),"",'Run 3'!$E$91)</f>
        <v/>
      </c>
      <c r="P216" s="81" t="str">
        <f>IF(ISBLANK('Run 3'!$A$85),"",'Run 3'!$A$85)</f>
        <v/>
      </c>
      <c r="Q216" s="81" t="str">
        <f>IF(ISBLANK('Run 3'!$A$89),"",'Run 3'!$A$89)</f>
        <v/>
      </c>
      <c r="R216" s="81" t="str">
        <f>IF(ISBLANK('Run 3'!$B$82),"",'Run 3'!$B$82)</f>
        <v/>
      </c>
      <c r="S216" t="str">
        <f>IF(ISBLANK('Run 3'!E82),"",'Run 3'!$C$73)</f>
        <v/>
      </c>
      <c r="T216" t="str">
        <f>IF(ISBLANK(S24),"", 'Run 3'!$B$73)</f>
        <v>Manual Gain:</v>
      </c>
      <c r="V216" t="str">
        <f>IF(ISBLANK('Run 3'!$C$62),"",'Run 3'!$C$62)</f>
        <v/>
      </c>
    </row>
    <row r="217" spans="1:22" x14ac:dyDescent="0.2">
      <c r="A217" t="str">
        <f>IF(ISBLANK('Run 3'!$C$4),"",'Run 3'!$C$4)</f>
        <v/>
      </c>
      <c r="B217" s="66" t="str">
        <f>IF(ISBLANK('Run 3'!$C$3),"",'Run 3'!$C$3)</f>
        <v/>
      </c>
      <c r="C217" t="str">
        <f>IF(ISBLANK('Run 3'!$C$5),"",'Run 3'!$C$5)</f>
        <v/>
      </c>
      <c r="D217" t="str">
        <f>IF(ISBLANK('Run 3'!E19),"",'Run 3'!E19)</f>
        <v/>
      </c>
      <c r="E217" s="67" t="str">
        <f>IF(ISBLANK('Run 3'!E83),"",'Run 3'!$E$75)</f>
        <v/>
      </c>
      <c r="F217" t="str">
        <f>IF(ISBLANK('Run 3'!E83),"",'Run 3'!E83)</f>
        <v/>
      </c>
      <c r="G217" t="str">
        <f>IF(ISNUMBER(SEARCH("PT",'Run 3'!E19)),"Y", IF(ISNUMBER(SEARCH("H2O",'Run 3'!E19)),"N",""))</f>
        <v/>
      </c>
      <c r="H217">
        <f>IF(ISNUMBER(SEARCH("PTA",D25)),'Run 3'!$F$4,IF(ISNUMBER(SEARCH("PTB",D25)),'Run 3'!$G$4,IF(ISNUMBER(SEARCH("PTC",D25)),'Run 3'!$H$4,IF(ISNUMBER(SEARCH("PTD",D25)),'Run 3'!$I$4,""))))</f>
        <v>0</v>
      </c>
      <c r="I217">
        <f>IF(ISNUMBER(SEARCH("PTA",D25)),'Run 3'!$F$5,IF(ISNUMBER(SEARCH("PTB",D25)),'Run 3'!$G$5,IF(ISNUMBER(SEARCH("PTC",D25)),'Run 3'!$H$5,IF(ISNUMBER(SEARCH("PTD",D25)),'Run 3'!$I$5,""))))</f>
        <v>0</v>
      </c>
      <c r="J217" t="str">
        <f>IF(ISBLANK('Run 3'!$E83),"",'Run 3'!$E$85)</f>
        <v/>
      </c>
      <c r="K217" s="81" t="str">
        <f>IF(ISBLANK('Run 3'!$E83),"",'Run 3'!$E$86)</f>
        <v/>
      </c>
      <c r="L217" s="81" t="str">
        <f>IF(ISBLANK('Run 3'!$E83),"",'Run 3'!$E$87)</f>
        <v/>
      </c>
      <c r="M217" s="81" t="str">
        <f>IF(ISBLANK('Run 3'!$E83),"",'Run 3'!$E$89)</f>
        <v/>
      </c>
      <c r="N217" s="81" t="str">
        <f>IF(ISBLANK('Run 3'!$E83),"",'Run 3'!$E$90)</f>
        <v/>
      </c>
      <c r="O217" s="81" t="str">
        <f>IF(ISBLANK('Run 3'!$E83),"",'Run 3'!$E$91)</f>
        <v/>
      </c>
      <c r="P217" s="81" t="str">
        <f>IF(ISBLANK('Run 3'!$A$85),"",'Run 3'!$A$85)</f>
        <v/>
      </c>
      <c r="Q217" s="81" t="str">
        <f>IF(ISBLANK('Run 3'!$A$89),"",'Run 3'!$A$89)</f>
        <v/>
      </c>
      <c r="R217" s="81" t="str">
        <f>IF(ISBLANK('Run 3'!$B$83),"",'Run 3'!$B$83)</f>
        <v/>
      </c>
      <c r="S217" t="str">
        <f>IF(ISBLANK('Run 3'!E83),"",'Run 3'!$C$73)</f>
        <v/>
      </c>
      <c r="T217" t="str">
        <f>IF(ISBLANK(S25),"", 'Run 3'!$B$73)</f>
        <v>Manual Gain:</v>
      </c>
      <c r="V217" t="str">
        <f>IF(ISBLANK('Run 3'!$C$62),"",'Run 3'!$C$62)</f>
        <v/>
      </c>
    </row>
    <row r="218" spans="1:22" x14ac:dyDescent="0.2">
      <c r="A218" t="str">
        <f>IF(ISBLANK('Run 3'!$C$4),"",'Run 3'!$C$4)</f>
        <v/>
      </c>
      <c r="B218" s="66" t="str">
        <f>IF(ISBLANK('Run 3'!$C$3),"",'Run 3'!$C$3)</f>
        <v/>
      </c>
      <c r="C218" t="str">
        <f>IF(ISBLANK('Run 3'!$C$5),"",'Run 3'!$C$5)</f>
        <v/>
      </c>
      <c r="D218" t="str">
        <f>IF(ISBLANK('Run 3'!F12),"",'Run 3'!F12)</f>
        <v/>
      </c>
      <c r="E218" s="67" t="str">
        <f>IF(ISBLANK('Run 3'!F76),"",'Run 3'!$F$75)</f>
        <v/>
      </c>
      <c r="F218" t="str">
        <f>IF(ISBLANK('Run 3'!F76),"",'Run 3'!F76)</f>
        <v/>
      </c>
      <c r="G218" t="str">
        <f>IF(ISNUMBER(SEARCH("PT",'Run 3'!F12)),"Y", IF(ISNUMBER(SEARCH("H2O",'Run 3'!F12)),"N",""))</f>
        <v/>
      </c>
      <c r="H218">
        <f>IF(ISNUMBER(SEARCH("PTA",D26)),'Run 3'!$F$4,IF(ISNUMBER(SEARCH("PTB",D26)),'Run 3'!$G$4,IF(ISNUMBER(SEARCH("PTC",D26)),'Run 3'!$H$4,IF(ISNUMBER(SEARCH("PTD",D26)),'Run 3'!$I$4,""))))</f>
        <v>0</v>
      </c>
      <c r="I218">
        <f>IF(ISNUMBER(SEARCH("PTA",D26)),'Run 3'!$F$5,IF(ISNUMBER(SEARCH("PTB",D26)),'Run 3'!$G$5,IF(ISNUMBER(SEARCH("PTC",D26)),'Run 3'!$H$5,IF(ISNUMBER(SEARCH("PTD",D26)),'Run 3'!$I$5,""))))</f>
        <v>0</v>
      </c>
      <c r="J218" t="str">
        <f>IF(ISBLANK('Run 3'!$F76),"",'Run 3'!$F$85)</f>
        <v/>
      </c>
      <c r="K218" s="81" t="str">
        <f>IF(ISBLANK('Run 3'!$F76),"",'Run 3'!$F$86)</f>
        <v/>
      </c>
      <c r="L218" s="81" t="str">
        <f>IF(ISBLANK('Run 3'!$F76),"",'Run 3'!$F$87)</f>
        <v/>
      </c>
      <c r="M218" s="81" t="str">
        <f>IF(ISBLANK('Run 3'!$F76),"",'Run 3'!$F$89)</f>
        <v/>
      </c>
      <c r="N218" s="81" t="str">
        <f>IF(ISBLANK('Run 3'!$F76),"",'Run 3'!$C$90)</f>
        <v/>
      </c>
      <c r="O218" s="81" t="str">
        <f>IF(ISBLANK('Run 3'!$F76),"",'Run 3'!$F$91)</f>
        <v/>
      </c>
      <c r="P218" s="81" t="str">
        <f>IF(ISBLANK('Run 3'!$A$85),"",'Run 3'!$A$85)</f>
        <v/>
      </c>
      <c r="Q218" s="81" t="str">
        <f>IF(ISBLANK('Run 3'!$A$89),"",'Run 3'!$A$89)</f>
        <v/>
      </c>
      <c r="R218" s="81" t="str">
        <f>IF(ISBLANK('Run 3'!$B$76),"",'Run 3'!$B$76)</f>
        <v/>
      </c>
      <c r="S218" t="str">
        <f>IF(ISBLANK('Run 3'!F76),"",'Run 3'!$C$73)</f>
        <v/>
      </c>
      <c r="T218" t="str">
        <f>IF(ISBLANK(S26),"", 'Run 3'!$B$73)</f>
        <v>Manual Gain:</v>
      </c>
      <c r="V218" t="str">
        <f>IF(ISBLANK('Run 3'!$C$62),"",'Run 3'!$C$62)</f>
        <v/>
      </c>
    </row>
    <row r="219" spans="1:22" x14ac:dyDescent="0.2">
      <c r="A219" t="str">
        <f>IF(ISBLANK('Run 3'!$C$4),"",'Run 3'!$C$4)</f>
        <v/>
      </c>
      <c r="B219" s="66" t="str">
        <f>IF(ISBLANK('Run 3'!$C$3),"",'Run 3'!$C$3)</f>
        <v/>
      </c>
      <c r="C219" t="str">
        <f>IF(ISBLANK('Run 3'!$C$5),"",'Run 3'!$C$5)</f>
        <v/>
      </c>
      <c r="D219" t="str">
        <f>IF(ISBLANK('Run 3'!F13),"",'Run 3'!F13)</f>
        <v/>
      </c>
      <c r="E219" s="67" t="str">
        <f>IF(ISBLANK('Run 3'!F77),"",'Run 3'!$F$75)</f>
        <v/>
      </c>
      <c r="F219" t="str">
        <f>IF(ISBLANK('Run 3'!F77),"",'Run 3'!F77)</f>
        <v/>
      </c>
      <c r="G219" t="str">
        <f>IF(ISNUMBER(SEARCH("PT",'Run 3'!F13)),"Y", IF(ISNUMBER(SEARCH("H2O",'Run 3'!F13)),"N",""))</f>
        <v/>
      </c>
      <c r="H219">
        <f>IF(ISNUMBER(SEARCH("PTA",D27)),'Run 3'!$F$4,IF(ISNUMBER(SEARCH("PTB",D27)),'Run 3'!$G$4,IF(ISNUMBER(SEARCH("PTC",D27)),'Run 3'!$H$4,IF(ISNUMBER(SEARCH("PTD",D27)),'Run 3'!$I$4,""))))</f>
        <v>0</v>
      </c>
      <c r="I219">
        <f>IF(ISNUMBER(SEARCH("PTA",D27)),'Run 3'!$F$5,IF(ISNUMBER(SEARCH("PTB",D27)),'Run 3'!$G$5,IF(ISNUMBER(SEARCH("PTC",D27)),'Run 3'!$H$5,IF(ISNUMBER(SEARCH("PTD",D27)),'Run 3'!$I$5,""))))</f>
        <v>0</v>
      </c>
      <c r="J219" t="str">
        <f>IF(ISBLANK('Run 3'!$F77),"",'Run 3'!$F$85)</f>
        <v/>
      </c>
      <c r="K219" s="81" t="str">
        <f>IF(ISBLANK('Run 3'!$F77),"",'Run 3'!$F$86)</f>
        <v/>
      </c>
      <c r="L219" s="81" t="str">
        <f>IF(ISBLANK('Run 3'!$F77),"",'Run 3'!$F$87)</f>
        <v/>
      </c>
      <c r="M219" s="81" t="str">
        <f>IF(ISBLANK('Run 3'!$F77),"",'Run 3'!$F$89)</f>
        <v/>
      </c>
      <c r="N219" s="81" t="str">
        <f>IF(ISBLANK('Run 3'!$F77),"",'Run 3'!$C$90)</f>
        <v/>
      </c>
      <c r="O219" s="81" t="str">
        <f>IF(ISBLANK('Run 3'!$F77),"",'Run 3'!$F$91)</f>
        <v/>
      </c>
      <c r="P219" s="81" t="str">
        <f>IF(ISBLANK('Run 3'!$A$85),"",'Run 3'!$A$85)</f>
        <v/>
      </c>
      <c r="Q219" s="81" t="str">
        <f>IF(ISBLANK('Run 3'!$A$89),"",'Run 3'!$A$89)</f>
        <v/>
      </c>
      <c r="R219" s="81" t="str">
        <f>IF(ISBLANK('Run 3'!$B$77),"",'Run 3'!$B$77)</f>
        <v/>
      </c>
      <c r="S219" t="str">
        <f>IF(ISBLANK('Run 3'!F77),"",'Run 3'!$C$73)</f>
        <v/>
      </c>
      <c r="T219" t="str">
        <f>IF(ISBLANK(S27),"", 'Run 3'!$B$73)</f>
        <v>Manual Gain:</v>
      </c>
      <c r="V219" t="str">
        <f>IF(ISBLANK('Run 3'!$C$62),"",'Run 3'!$C$62)</f>
        <v/>
      </c>
    </row>
    <row r="220" spans="1:22" x14ac:dyDescent="0.2">
      <c r="A220" t="str">
        <f>IF(ISBLANK('Run 3'!$C$4),"",'Run 3'!$C$4)</f>
        <v/>
      </c>
      <c r="B220" s="66" t="str">
        <f>IF(ISBLANK('Run 3'!$C$3),"",'Run 3'!$C$3)</f>
        <v/>
      </c>
      <c r="C220" t="str">
        <f>IF(ISBLANK('Run 3'!$C$5),"",'Run 3'!$C$5)</f>
        <v/>
      </c>
      <c r="D220" t="str">
        <f>IF(ISBLANK('Run 3'!F14),"",'Run 3'!F14)</f>
        <v/>
      </c>
      <c r="E220" s="67" t="str">
        <f>IF(ISBLANK('Run 3'!F78),"",'Run 3'!$F$75)</f>
        <v/>
      </c>
      <c r="F220" t="str">
        <f>IF(ISBLANK('Run 3'!F78),"",'Run 3'!F78)</f>
        <v/>
      </c>
      <c r="G220" t="str">
        <f>IF(ISNUMBER(SEARCH("PT",'Run 3'!F14)),"Y", IF(ISNUMBER(SEARCH("H2O",'Run 3'!F14)),"N",""))</f>
        <v/>
      </c>
      <c r="H220">
        <f>IF(ISNUMBER(SEARCH("PTA",D28)),'Run 3'!$F$4,IF(ISNUMBER(SEARCH("PTB",D28)),'Run 3'!$G$4,IF(ISNUMBER(SEARCH("PTC",D28)),'Run 3'!$H$4,IF(ISNUMBER(SEARCH("PTD",D28)),'Run 3'!$I$4,""))))</f>
        <v>0</v>
      </c>
      <c r="I220">
        <f>IF(ISNUMBER(SEARCH("PTA",D28)),'Run 3'!$F$5,IF(ISNUMBER(SEARCH("PTB",D28)),'Run 3'!$G$5,IF(ISNUMBER(SEARCH("PTC",D28)),'Run 3'!$H$5,IF(ISNUMBER(SEARCH("PTD",D28)),'Run 3'!$I$5,""))))</f>
        <v>0</v>
      </c>
      <c r="J220" t="str">
        <f>IF(ISBLANK('Run 3'!$F78),"",'Run 3'!$F$85)</f>
        <v/>
      </c>
      <c r="K220" s="81" t="str">
        <f>IF(ISBLANK('Run 3'!$F78),"",'Run 3'!$F$86)</f>
        <v/>
      </c>
      <c r="L220" s="81" t="str">
        <f>IF(ISBLANK('Run 3'!$F78),"",'Run 3'!$F$87)</f>
        <v/>
      </c>
      <c r="M220" s="81" t="str">
        <f>IF(ISBLANK('Run 3'!$F78),"",'Run 3'!$F$89)</f>
        <v/>
      </c>
      <c r="N220" s="81" t="str">
        <f>IF(ISBLANK('Run 3'!$F78),"",'Run 3'!$C$90)</f>
        <v/>
      </c>
      <c r="O220" s="81" t="str">
        <f>IF(ISBLANK('Run 3'!$F78),"",'Run 3'!$F$91)</f>
        <v/>
      </c>
      <c r="P220" s="81" t="str">
        <f>IF(ISBLANK('Run 3'!$A$85),"",'Run 3'!$A$85)</f>
        <v/>
      </c>
      <c r="Q220" s="81" t="str">
        <f>IF(ISBLANK('Run 3'!$A$89),"",'Run 3'!$A$89)</f>
        <v/>
      </c>
      <c r="R220" s="81" t="str">
        <f>IF(ISBLANK('Run 3'!$B$78),"",'Run 3'!$B$78)</f>
        <v/>
      </c>
      <c r="S220" t="str">
        <f>IF(ISBLANK('Run 3'!F78),"",'Run 3'!$C$73)</f>
        <v/>
      </c>
      <c r="T220" t="str">
        <f>IF(ISBLANK(S28),"", 'Run 3'!$B$73)</f>
        <v>Manual Gain:</v>
      </c>
      <c r="V220" t="str">
        <f>IF(ISBLANK('Run 3'!$C$62),"",'Run 3'!$C$62)</f>
        <v/>
      </c>
    </row>
    <row r="221" spans="1:22" x14ac:dyDescent="0.2">
      <c r="A221" t="str">
        <f>IF(ISBLANK('Run 3'!$C$4),"",'Run 3'!$C$4)</f>
        <v/>
      </c>
      <c r="B221" s="66" t="str">
        <f>IF(ISBLANK('Run 3'!$C$3),"",'Run 3'!$C$3)</f>
        <v/>
      </c>
      <c r="C221" t="str">
        <f>IF(ISBLANK('Run 3'!$C$5),"",'Run 3'!$C$5)</f>
        <v/>
      </c>
      <c r="D221" t="str">
        <f>IF(ISBLANK('Run 3'!F15),"",'Run 3'!F15)</f>
        <v/>
      </c>
      <c r="E221" s="67" t="str">
        <f>IF(ISBLANK('Run 3'!F79),"",'Run 3'!$F$75)</f>
        <v/>
      </c>
      <c r="F221" t="str">
        <f>IF(ISBLANK('Run 3'!F79),"",'Run 3'!F79)</f>
        <v/>
      </c>
      <c r="G221" t="str">
        <f>IF(ISNUMBER(SEARCH("PT",'Run 3'!F15)),"Y", IF(ISNUMBER(SEARCH("H2O",'Run 3'!F15)),"N",""))</f>
        <v/>
      </c>
      <c r="H221">
        <f>IF(ISNUMBER(SEARCH("PTA",D29)),'Run 3'!$F$4,IF(ISNUMBER(SEARCH("PTB",D29)),'Run 3'!$G$4,IF(ISNUMBER(SEARCH("PTC",D29)),'Run 3'!$H$4,IF(ISNUMBER(SEARCH("PTD",D29)),'Run 3'!$I$4,""))))</f>
        <v>0</v>
      </c>
      <c r="I221">
        <f>IF(ISNUMBER(SEARCH("PTA",D29)),'Run 3'!$F$5,IF(ISNUMBER(SEARCH("PTB",D29)),'Run 3'!$G$5,IF(ISNUMBER(SEARCH("PTC",D29)),'Run 3'!$H$5,IF(ISNUMBER(SEARCH("PTD",D29)),'Run 3'!$I$5,""))))</f>
        <v>0</v>
      </c>
      <c r="J221" t="str">
        <f>IF(ISBLANK('Run 3'!$F79),"",'Run 3'!$F$85)</f>
        <v/>
      </c>
      <c r="K221" s="81" t="str">
        <f>IF(ISBLANK('Run 3'!$F79),"",'Run 3'!$F$86)</f>
        <v/>
      </c>
      <c r="L221" s="81" t="str">
        <f>IF(ISBLANK('Run 3'!$F79),"",'Run 3'!$F$87)</f>
        <v/>
      </c>
      <c r="M221" s="81" t="str">
        <f>IF(ISBLANK('Run 3'!$F79),"",'Run 3'!$F$89)</f>
        <v/>
      </c>
      <c r="N221" s="81" t="str">
        <f>IF(ISBLANK('Run 3'!$F79),"",'Run 3'!$C$90)</f>
        <v/>
      </c>
      <c r="O221" s="81" t="str">
        <f>IF(ISBLANK('Run 3'!$F79),"",'Run 3'!$F$91)</f>
        <v/>
      </c>
      <c r="P221" s="81" t="str">
        <f>IF(ISBLANK('Run 3'!$A$85),"",'Run 3'!$A$85)</f>
        <v/>
      </c>
      <c r="Q221" s="81" t="str">
        <f>IF(ISBLANK('Run 3'!$A$89),"",'Run 3'!$A$89)</f>
        <v/>
      </c>
      <c r="R221" s="81" t="str">
        <f>IF(ISBLANK('Run 3'!$B$79),"",'Run 3'!$B$79)</f>
        <v/>
      </c>
      <c r="S221" t="str">
        <f>IF(ISBLANK('Run 3'!F79),"",'Run 3'!$C$73)</f>
        <v/>
      </c>
      <c r="T221" t="str">
        <f>IF(ISBLANK(S29),"", 'Run 3'!$B$73)</f>
        <v>Manual Gain:</v>
      </c>
      <c r="V221" t="str">
        <f>IF(ISBLANK('Run 3'!$C$62),"",'Run 3'!$C$62)</f>
        <v/>
      </c>
    </row>
    <row r="222" spans="1:22" x14ac:dyDescent="0.2">
      <c r="A222" t="str">
        <f>IF(ISBLANK('Run 3'!$C$4),"",'Run 3'!$C$4)</f>
        <v/>
      </c>
      <c r="B222" s="66" t="str">
        <f>IF(ISBLANK('Run 3'!$C$3),"",'Run 3'!$C$3)</f>
        <v/>
      </c>
      <c r="C222" t="str">
        <f>IF(ISBLANK('Run 3'!$C$5),"",'Run 3'!$C$5)</f>
        <v/>
      </c>
      <c r="D222" t="str">
        <f>IF(ISBLANK('Run 3'!F16),"",'Run 3'!F16)</f>
        <v/>
      </c>
      <c r="E222" s="67" t="str">
        <f>IF(ISBLANK('Run 3'!F80),"",'Run 3'!$F$75)</f>
        <v/>
      </c>
      <c r="F222" t="str">
        <f>IF(ISBLANK('Run 3'!F80),"",'Run 3'!F80)</f>
        <v/>
      </c>
      <c r="G222" t="str">
        <f>IF(ISNUMBER(SEARCH("PT",'Run 3'!F16)),"Y", IF(ISNUMBER(SEARCH("H2O",'Run 3'!F16)),"N",""))</f>
        <v/>
      </c>
      <c r="H222">
        <f>IF(ISNUMBER(SEARCH("PTA",D30)),'Run 3'!$F$4,IF(ISNUMBER(SEARCH("PTB",D30)),'Run 3'!$G$4,IF(ISNUMBER(SEARCH("PTC",D30)),'Run 3'!$H$4,IF(ISNUMBER(SEARCH("PTD",D30)),'Run 3'!$I$4,""))))</f>
        <v>0</v>
      </c>
      <c r="I222">
        <f>IF(ISNUMBER(SEARCH("PTA",D30)),'Run 3'!$F$5,IF(ISNUMBER(SEARCH("PTB",D30)),'Run 3'!$G$5,IF(ISNUMBER(SEARCH("PTC",D30)),'Run 3'!$H$5,IF(ISNUMBER(SEARCH("PTD",D30)),'Run 3'!$I$5,""))))</f>
        <v>0</v>
      </c>
      <c r="J222" t="str">
        <f>IF(ISBLANK('Run 3'!$F80),"",'Run 3'!$F$85)</f>
        <v/>
      </c>
      <c r="K222" s="81" t="str">
        <f>IF(ISBLANK('Run 3'!$F80),"",'Run 3'!$F$86)</f>
        <v/>
      </c>
      <c r="L222" s="81" t="str">
        <f>IF(ISBLANK('Run 3'!$F80),"",'Run 3'!$F$87)</f>
        <v/>
      </c>
      <c r="M222" s="81" t="str">
        <f>IF(ISBLANK('Run 3'!$F80),"",'Run 3'!$F$89)</f>
        <v/>
      </c>
      <c r="N222" s="81" t="str">
        <f>IF(ISBLANK('Run 3'!$F80),"",'Run 3'!$C$90)</f>
        <v/>
      </c>
      <c r="O222" s="81" t="str">
        <f>IF(ISBLANK('Run 3'!$F80),"",'Run 3'!$F$91)</f>
        <v/>
      </c>
      <c r="P222" s="81" t="str">
        <f>IF(ISBLANK('Run 3'!$A$85),"",'Run 3'!$A$85)</f>
        <v/>
      </c>
      <c r="Q222" s="81" t="str">
        <f>IF(ISBLANK('Run 3'!$A$89),"",'Run 3'!$A$89)</f>
        <v/>
      </c>
      <c r="R222" s="81" t="str">
        <f>IF(ISBLANK('Run 3'!$B$80),"",'Run 3'!$B$80)</f>
        <v/>
      </c>
      <c r="S222" t="str">
        <f>IF(ISBLANK('Run 3'!F80),"",'Run 3'!$C$73)</f>
        <v/>
      </c>
      <c r="T222" t="str">
        <f>IF(ISBLANK(S30),"", 'Run 3'!$B$73)</f>
        <v>Manual Gain:</v>
      </c>
      <c r="V222" t="str">
        <f>IF(ISBLANK('Run 3'!$C$62),"",'Run 3'!$C$62)</f>
        <v/>
      </c>
    </row>
    <row r="223" spans="1:22" x14ac:dyDescent="0.2">
      <c r="A223" t="str">
        <f>IF(ISBLANK('Run 3'!$C$4),"",'Run 3'!$C$4)</f>
        <v/>
      </c>
      <c r="B223" s="66" t="str">
        <f>IF(ISBLANK('Run 3'!$C$3),"",'Run 3'!$C$3)</f>
        <v/>
      </c>
      <c r="C223" t="str">
        <f>IF(ISBLANK('Run 3'!$C$5),"",'Run 3'!$C$5)</f>
        <v/>
      </c>
      <c r="D223" t="str">
        <f>IF(ISBLANK('Run 3'!F17),"",'Run 3'!F17)</f>
        <v/>
      </c>
      <c r="E223" s="67" t="str">
        <f>IF(ISBLANK('Run 3'!F81),"",'Run 3'!$F$75)</f>
        <v/>
      </c>
      <c r="F223" t="str">
        <f>IF(ISBLANK('Run 3'!F81),"",'Run 3'!F81)</f>
        <v/>
      </c>
      <c r="G223" t="str">
        <f>IF(ISNUMBER(SEARCH("PT",'Run 3'!F17)),"Y", IF(ISNUMBER(SEARCH("H2O",'Run 3'!F17)),"N",""))</f>
        <v/>
      </c>
      <c r="H223">
        <f>IF(ISNUMBER(SEARCH("PTA",D31)),'Run 3'!$F$4,IF(ISNUMBER(SEARCH("PTB",D31)),'Run 3'!$G$4,IF(ISNUMBER(SEARCH("PTC",D31)),'Run 3'!$H$4,IF(ISNUMBER(SEARCH("PTD",D31)),'Run 3'!$I$4,""))))</f>
        <v>0</v>
      </c>
      <c r="I223">
        <f>IF(ISNUMBER(SEARCH("PTA",D31)),'Run 3'!$F$5,IF(ISNUMBER(SEARCH("PTB",D31)),'Run 3'!$G$5,IF(ISNUMBER(SEARCH("PTC",D31)),'Run 3'!$H$5,IF(ISNUMBER(SEARCH("PTD",D31)),'Run 3'!$I$5,""))))</f>
        <v>0</v>
      </c>
      <c r="J223" t="str">
        <f>IF(ISBLANK('Run 3'!$F81),"",'Run 3'!$F$85)</f>
        <v/>
      </c>
      <c r="K223" s="81" t="str">
        <f>IF(ISBLANK('Run 3'!$F81),"",'Run 3'!$F$86)</f>
        <v/>
      </c>
      <c r="L223" s="81" t="str">
        <f>IF(ISBLANK('Run 3'!$F81),"",'Run 3'!$F$87)</f>
        <v/>
      </c>
      <c r="M223" s="81" t="str">
        <f>IF(ISBLANK('Run 3'!$F81),"",'Run 3'!$F$89)</f>
        <v/>
      </c>
      <c r="N223" s="81" t="str">
        <f>IF(ISBLANK('Run 3'!$F81),"",'Run 3'!$C$90)</f>
        <v/>
      </c>
      <c r="O223" s="81" t="str">
        <f>IF(ISBLANK('Run 3'!$F81),"",'Run 3'!$F$91)</f>
        <v/>
      </c>
      <c r="P223" s="81" t="str">
        <f>IF(ISBLANK('Run 3'!$A$85),"",'Run 3'!$A$85)</f>
        <v/>
      </c>
      <c r="Q223" s="81" t="str">
        <f>IF(ISBLANK('Run 3'!$A$89),"",'Run 3'!$A$89)</f>
        <v/>
      </c>
      <c r="R223" s="81" t="str">
        <f>IF(ISBLANK('Run 3'!$B$81),"",'Run 3'!$B$81)</f>
        <v/>
      </c>
      <c r="S223" t="str">
        <f>IF(ISBLANK('Run 3'!F81),"",'Run 3'!$C$73)</f>
        <v/>
      </c>
      <c r="T223" t="str">
        <f>IF(ISBLANK(S31),"", 'Run 3'!$B$73)</f>
        <v>Manual Gain:</v>
      </c>
      <c r="V223" t="str">
        <f>IF(ISBLANK('Run 3'!$C$62),"",'Run 3'!$C$62)</f>
        <v/>
      </c>
    </row>
    <row r="224" spans="1:22" x14ac:dyDescent="0.2">
      <c r="A224" t="str">
        <f>IF(ISBLANK('Run 3'!$C$4),"",'Run 3'!$C$4)</f>
        <v/>
      </c>
      <c r="B224" s="66" t="str">
        <f>IF(ISBLANK('Run 3'!$C$3),"",'Run 3'!$C$3)</f>
        <v/>
      </c>
      <c r="C224" t="str">
        <f>IF(ISBLANK('Run 3'!$C$5),"",'Run 3'!$C$5)</f>
        <v/>
      </c>
      <c r="D224" t="str">
        <f>IF(ISBLANK('Run 3'!F18),"",'Run 3'!F18)</f>
        <v/>
      </c>
      <c r="E224" s="67" t="str">
        <f>IF(ISBLANK('Run 3'!F82),"",'Run 3'!$F$75)</f>
        <v/>
      </c>
      <c r="F224" t="str">
        <f>IF(ISBLANK('Run 3'!F82),"",'Run 3'!F82)</f>
        <v/>
      </c>
      <c r="G224" t="str">
        <f>IF(ISNUMBER(SEARCH("PT",'Run 3'!F18)),"Y", IF(ISNUMBER(SEARCH("H2O",'Run 3'!F18)),"N",""))</f>
        <v/>
      </c>
      <c r="H224">
        <f>IF(ISNUMBER(SEARCH("PTA",D32)),'Run 3'!$F$4,IF(ISNUMBER(SEARCH("PTB",D32)),'Run 3'!$G$4,IF(ISNUMBER(SEARCH("PTC",D32)),'Run 3'!$H$4,IF(ISNUMBER(SEARCH("PTD",D32)),'Run 3'!$I$4,""))))</f>
        <v>0</v>
      </c>
      <c r="I224">
        <f>IF(ISNUMBER(SEARCH("PTA",D32)),'Run 3'!$F$5,IF(ISNUMBER(SEARCH("PTB",D32)),'Run 3'!$G$5,IF(ISNUMBER(SEARCH("PTC",D32)),'Run 3'!$H$5,IF(ISNUMBER(SEARCH("PTD",D32)),'Run 3'!$I$5,""))))</f>
        <v>0</v>
      </c>
      <c r="J224" t="str">
        <f>IF(ISBLANK('Run 3'!$F82),"",'Run 3'!$F$85)</f>
        <v/>
      </c>
      <c r="K224" s="81" t="str">
        <f>IF(ISBLANK('Run 3'!$F82),"",'Run 3'!$F$86)</f>
        <v/>
      </c>
      <c r="L224" s="81" t="str">
        <f>IF(ISBLANK('Run 3'!$F82),"",'Run 3'!$F$87)</f>
        <v/>
      </c>
      <c r="M224" s="81" t="str">
        <f>IF(ISBLANK('Run 3'!$F82),"",'Run 3'!$F$89)</f>
        <v/>
      </c>
      <c r="N224" s="81" t="str">
        <f>IF(ISBLANK('Run 3'!$F82),"",'Run 3'!$C$90)</f>
        <v/>
      </c>
      <c r="O224" s="81" t="str">
        <f>IF(ISBLANK('Run 3'!$F82),"",'Run 3'!$F$91)</f>
        <v/>
      </c>
      <c r="P224" s="81" t="str">
        <f>IF(ISBLANK('Run 3'!$A$85),"",'Run 3'!$A$85)</f>
        <v/>
      </c>
      <c r="Q224" s="81" t="str">
        <f>IF(ISBLANK('Run 3'!$A$89),"",'Run 3'!$A$89)</f>
        <v/>
      </c>
      <c r="R224" s="81" t="str">
        <f>IF(ISBLANK('Run 3'!$B$82),"",'Run 3'!$B$82)</f>
        <v/>
      </c>
      <c r="S224" t="str">
        <f>IF(ISBLANK('Run 3'!F82),"",'Run 3'!$C$73)</f>
        <v/>
      </c>
      <c r="T224" t="str">
        <f>IF(ISBLANK(S32),"", 'Run 3'!$B$73)</f>
        <v>Manual Gain:</v>
      </c>
      <c r="V224" t="str">
        <f>IF(ISBLANK('Run 3'!$C$62),"",'Run 3'!$C$62)</f>
        <v/>
      </c>
    </row>
    <row r="225" spans="1:22" x14ac:dyDescent="0.2">
      <c r="A225" t="str">
        <f>IF(ISBLANK('Run 3'!$C$4),"",'Run 3'!$C$4)</f>
        <v/>
      </c>
      <c r="B225" s="66" t="str">
        <f>IF(ISBLANK('Run 3'!$C$3),"",'Run 3'!$C$3)</f>
        <v/>
      </c>
      <c r="C225" t="str">
        <f>IF(ISBLANK('Run 3'!$C$5),"",'Run 3'!$C$5)</f>
        <v/>
      </c>
      <c r="D225" t="str">
        <f>IF(ISBLANK('Run 3'!F19),"",'Run 3'!F19)</f>
        <v/>
      </c>
      <c r="E225" s="67" t="str">
        <f>IF(ISBLANK('Run 3'!F83),"",'Run 3'!$F$75)</f>
        <v/>
      </c>
      <c r="F225" t="str">
        <f>IF(ISBLANK('Run 3'!F83),"",'Run 3'!F83)</f>
        <v/>
      </c>
      <c r="G225" t="str">
        <f>IF(ISNUMBER(SEARCH("PT",'Run 3'!F19)),"Y", IF(ISNUMBER(SEARCH("H2O",'Run 3'!F19)),"N",""))</f>
        <v/>
      </c>
      <c r="H225">
        <f>IF(ISNUMBER(SEARCH("PTA",D33)),'Run 3'!$F$4,IF(ISNUMBER(SEARCH("PTB",D33)),'Run 3'!$G$4,IF(ISNUMBER(SEARCH("PTC",D33)),'Run 3'!$H$4,IF(ISNUMBER(SEARCH("PTD",D33)),'Run 3'!$I$4,""))))</f>
        <v>0</v>
      </c>
      <c r="I225">
        <f>IF(ISNUMBER(SEARCH("PTA",D33)),'Run 3'!$F$5,IF(ISNUMBER(SEARCH("PTB",D33)),'Run 3'!$G$5,IF(ISNUMBER(SEARCH("PTC",D33)),'Run 3'!$H$5,IF(ISNUMBER(SEARCH("PTD",D33)),'Run 3'!$I$5,""))))</f>
        <v>0</v>
      </c>
      <c r="J225" t="str">
        <f>IF(ISBLANK('Run 3'!$F83),"",'Run 3'!$F$85)</f>
        <v/>
      </c>
      <c r="K225" s="81" t="str">
        <f>IF(ISBLANK('Run 3'!$F83),"",'Run 3'!$F$86)</f>
        <v/>
      </c>
      <c r="L225" s="81" t="str">
        <f>IF(ISBLANK('Run 3'!$F83),"",'Run 3'!$F$87)</f>
        <v/>
      </c>
      <c r="M225" s="81" t="str">
        <f>IF(ISBLANK('Run 3'!$F83),"",'Run 3'!$F$89)</f>
        <v/>
      </c>
      <c r="N225" s="81" t="str">
        <f>IF(ISBLANK('Run 3'!$F83),"",'Run 3'!$C$90)</f>
        <v/>
      </c>
      <c r="O225" s="81" t="str">
        <f>IF(ISBLANK('Run 3'!$F83),"",'Run 3'!$F$91)</f>
        <v/>
      </c>
      <c r="P225" s="81" t="str">
        <f>IF(ISBLANK('Run 3'!$A$85),"",'Run 3'!$A$85)</f>
        <v/>
      </c>
      <c r="Q225" s="81" t="str">
        <f>IF(ISBLANK('Run 3'!$A$89),"",'Run 3'!$A$89)</f>
        <v/>
      </c>
      <c r="R225" s="81" t="str">
        <f>IF(ISBLANK('Run 3'!$B$83),"",'Run 3'!$B$83)</f>
        <v/>
      </c>
      <c r="S225" t="str">
        <f>IF(ISBLANK('Run 3'!F83),"",'Run 3'!$C$73)</f>
        <v/>
      </c>
      <c r="T225" t="str">
        <f>IF(ISBLANK(S33),"", 'Run 3'!$B$73)</f>
        <v>Manual Gain:</v>
      </c>
      <c r="V225" t="str">
        <f>IF(ISBLANK('Run 3'!$C$62),"",'Run 3'!$C$62)</f>
        <v/>
      </c>
    </row>
    <row r="226" spans="1:22" x14ac:dyDescent="0.2">
      <c r="A226" t="str">
        <f>IF(ISBLANK('Run 3'!$C$4),"",'Run 3'!$C$4)</f>
        <v/>
      </c>
      <c r="B226" s="66" t="str">
        <f>IF(ISBLANK('Run 3'!$C$3),"",'Run 3'!$C$3)</f>
        <v/>
      </c>
      <c r="C226" t="str">
        <f>IF(ISBLANK('Run 3'!$C$5),"",'Run 3'!$C$5)</f>
        <v/>
      </c>
      <c r="D226" t="str">
        <f>IF(ISBLANK('Run 3'!G12),"",'Run 3'!G12)</f>
        <v/>
      </c>
      <c r="E226" s="67" t="str">
        <f>IF(ISBLANK('Run 3'!G76),"",'Run 3'!$G$75)</f>
        <v/>
      </c>
      <c r="F226" t="str">
        <f>IF(ISBLANK('Run 3'!G76),"",'Run 3'!G76)</f>
        <v/>
      </c>
      <c r="G226" t="str">
        <f>IF(ISNUMBER(SEARCH("PT",'Run 3'!G12)),"Y", IF(ISNUMBER(SEARCH("H2O",'Run 3'!G12)),"N",""))</f>
        <v/>
      </c>
      <c r="H226">
        <f>IF(ISNUMBER(SEARCH("PTA",D34)),'Run 3'!$F$4,IF(ISNUMBER(SEARCH("PTB",D34)),'Run 3'!$G$4,IF(ISNUMBER(SEARCH("PTC",D34)),'Run 3'!$H$4,IF(ISNUMBER(SEARCH("PTD",D34)),'Run 3'!$I$4,""))))</f>
        <v>0</v>
      </c>
      <c r="I226">
        <f>IF(ISNUMBER(SEARCH("PTA",D34)),'Run 3'!$F$5,IF(ISNUMBER(SEARCH("PTB",D34)),'Run 3'!$G$5,IF(ISNUMBER(SEARCH("PTC",D34)),'Run 3'!$H$5,IF(ISNUMBER(SEARCH("PTD",D34)),'Run 3'!$I$5,""))))</f>
        <v>0</v>
      </c>
      <c r="J226" t="str">
        <f>IF(ISBLANK('Run 3'!$G76),"",'Run 3'!$G$85)</f>
        <v/>
      </c>
      <c r="K226" s="81" t="str">
        <f>IF(ISBLANK('Run 3'!$G76),"",'Run 3'!$G$86)</f>
        <v/>
      </c>
      <c r="L226" s="81" t="str">
        <f>IF(ISBLANK('Run 3'!$G76),"",'Run 3'!$G$87)</f>
        <v/>
      </c>
      <c r="M226" s="81" t="str">
        <f>IF(ISBLANK('Run 3'!$G76),"",'Run 3'!$G$89)</f>
        <v/>
      </c>
      <c r="N226" s="81" t="str">
        <f>IF(ISBLANK('Run 3'!$G76),"",'Run 3'!$G$90)</f>
        <v/>
      </c>
      <c r="O226" s="81" t="str">
        <f>IF(ISBLANK('Run 3'!$G76),"",'Run 3'!$G$91)</f>
        <v/>
      </c>
      <c r="P226" s="81" t="str">
        <f>IF(ISBLANK('Run 3'!$A$85),"",'Run 3'!$A$85)</f>
        <v/>
      </c>
      <c r="Q226" s="81" t="str">
        <f>IF(ISBLANK('Run 3'!$A$89),"",'Run 3'!$A$89)</f>
        <v/>
      </c>
      <c r="R226" s="81" t="str">
        <f>IF(ISBLANK('Run 3'!$B$76),"",'Run 3'!$B$76)</f>
        <v/>
      </c>
      <c r="S226" t="str">
        <f>IF(ISBLANK('Run 3'!G76),"",'Run 3'!$C$73)</f>
        <v/>
      </c>
      <c r="T226" t="str">
        <f>IF(ISBLANK(S34),"", 'Run 3'!$B$73)</f>
        <v>Manual Gain:</v>
      </c>
      <c r="V226" t="str">
        <f>IF(ISBLANK('Run 3'!$C$62),"",'Run 3'!$C$62)</f>
        <v/>
      </c>
    </row>
    <row r="227" spans="1:22" x14ac:dyDescent="0.2">
      <c r="A227" t="str">
        <f>IF(ISBLANK('Run 3'!$C$4),"",'Run 3'!$C$4)</f>
        <v/>
      </c>
      <c r="B227" s="66" t="str">
        <f>IF(ISBLANK('Run 3'!$C$3),"",'Run 3'!$C$3)</f>
        <v/>
      </c>
      <c r="C227" t="str">
        <f>IF(ISBLANK('Run 3'!$C$5),"",'Run 3'!$C$5)</f>
        <v/>
      </c>
      <c r="D227" t="str">
        <f>IF(ISBLANK('Run 3'!G13),"",'Run 3'!G13)</f>
        <v/>
      </c>
      <c r="E227" s="67" t="str">
        <f>IF(ISBLANK('Run 3'!G77),"",'Run 3'!$G$75)</f>
        <v/>
      </c>
      <c r="F227" t="str">
        <f>IF(ISBLANK('Run 3'!G77),"",'Run 3'!G77)</f>
        <v/>
      </c>
      <c r="G227" t="str">
        <f>IF(ISNUMBER(SEARCH("PT",'Run 3'!G13)),"Y", IF(ISNUMBER(SEARCH("H2O",'Run 3'!G13)),"N",""))</f>
        <v/>
      </c>
      <c r="H227">
        <f>IF(ISNUMBER(SEARCH("PTA",D35)),'Run 3'!$F$4,IF(ISNUMBER(SEARCH("PTB",D35)),'Run 3'!$G$4,IF(ISNUMBER(SEARCH("PTC",D35)),'Run 3'!$H$4,IF(ISNUMBER(SEARCH("PTD",D35)),'Run 3'!$I$4,""))))</f>
        <v>0</v>
      </c>
      <c r="I227">
        <f>IF(ISNUMBER(SEARCH("PTA",D35)),'Run 3'!$F$5,IF(ISNUMBER(SEARCH("PTB",D35)),'Run 3'!$G$5,IF(ISNUMBER(SEARCH("PTC",D35)),'Run 3'!$H$5,IF(ISNUMBER(SEARCH("PTD",D35)),'Run 3'!$I$5,""))))</f>
        <v>0</v>
      </c>
      <c r="J227" t="str">
        <f>IF(ISBLANK('Run 3'!$G77),"",'Run 3'!$G$85)</f>
        <v/>
      </c>
      <c r="K227" s="81" t="str">
        <f>IF(ISBLANK('Run 3'!$G77),"",'Run 3'!$G$86)</f>
        <v/>
      </c>
      <c r="L227" s="81" t="str">
        <f>IF(ISBLANK('Run 3'!$G77),"",'Run 3'!$G$87)</f>
        <v/>
      </c>
      <c r="M227" s="81" t="str">
        <f>IF(ISBLANK('Run 3'!$G77),"",'Run 3'!$G$89)</f>
        <v/>
      </c>
      <c r="N227" s="81" t="str">
        <f>IF(ISBLANK('Run 3'!$G77),"",'Run 3'!$G$90)</f>
        <v/>
      </c>
      <c r="O227" s="81" t="str">
        <f>IF(ISBLANK('Run 3'!$G77),"",'Run 3'!$G$91)</f>
        <v/>
      </c>
      <c r="P227" s="81" t="str">
        <f>IF(ISBLANK('Run 3'!$A$85),"",'Run 3'!$A$85)</f>
        <v/>
      </c>
      <c r="Q227" s="81" t="str">
        <f>IF(ISBLANK('Run 3'!$A$89),"",'Run 3'!$A$89)</f>
        <v/>
      </c>
      <c r="R227" s="81" t="str">
        <f>IF(ISBLANK('Run 3'!$B$77),"",'Run 3'!$B$77)</f>
        <v/>
      </c>
      <c r="S227" t="str">
        <f>IF(ISBLANK('Run 3'!G77),"",'Run 3'!$C$73)</f>
        <v/>
      </c>
      <c r="T227" t="str">
        <f>IF(ISBLANK(S35),"", 'Run 3'!$B$73)</f>
        <v>Manual Gain:</v>
      </c>
      <c r="V227" t="str">
        <f>IF(ISBLANK('Run 3'!$C$62),"",'Run 3'!$C$62)</f>
        <v/>
      </c>
    </row>
    <row r="228" spans="1:22" x14ac:dyDescent="0.2">
      <c r="A228" t="str">
        <f>IF(ISBLANK('Run 3'!$C$4),"",'Run 3'!$C$4)</f>
        <v/>
      </c>
      <c r="B228" s="66" t="str">
        <f>IF(ISBLANK('Run 3'!$C$3),"",'Run 3'!$C$3)</f>
        <v/>
      </c>
      <c r="C228" t="str">
        <f>IF(ISBLANK('Run 3'!$C$5),"",'Run 3'!$C$5)</f>
        <v/>
      </c>
      <c r="D228" t="str">
        <f>IF(ISBLANK('Run 3'!G14),"",'Run 3'!G14)</f>
        <v/>
      </c>
      <c r="E228" s="67" t="str">
        <f>IF(ISBLANK('Run 3'!G78),"",'Run 3'!$G$75)</f>
        <v/>
      </c>
      <c r="F228" t="str">
        <f>IF(ISBLANK('Run 3'!G78),"",'Run 3'!G78)</f>
        <v/>
      </c>
      <c r="G228" t="str">
        <f>IF(ISNUMBER(SEARCH("PT",'Run 3'!G14)),"Y", IF(ISNUMBER(SEARCH("H2O",'Run 3'!G14)),"N",""))</f>
        <v/>
      </c>
      <c r="H228">
        <f>IF(ISNUMBER(SEARCH("PTA",D36)),'Run 3'!$F$4,IF(ISNUMBER(SEARCH("PTB",D36)),'Run 3'!$G$4,IF(ISNUMBER(SEARCH("PTC",D36)),'Run 3'!$H$4,IF(ISNUMBER(SEARCH("PTD",D36)),'Run 3'!$I$4,""))))</f>
        <v>0</v>
      </c>
      <c r="I228">
        <f>IF(ISNUMBER(SEARCH("PTA",D36)),'Run 3'!$F$5,IF(ISNUMBER(SEARCH("PTB",D36)),'Run 3'!$G$5,IF(ISNUMBER(SEARCH("PTC",D36)),'Run 3'!$H$5,IF(ISNUMBER(SEARCH("PTD",D36)),'Run 3'!$I$5,""))))</f>
        <v>0</v>
      </c>
      <c r="J228" t="str">
        <f>IF(ISBLANK('Run 3'!$G78),"",'Run 3'!$G$85)</f>
        <v/>
      </c>
      <c r="K228" s="81" t="str">
        <f>IF(ISBLANK('Run 3'!$G78),"",'Run 3'!$G$86)</f>
        <v/>
      </c>
      <c r="L228" s="81" t="str">
        <f>IF(ISBLANK('Run 3'!$G78),"",'Run 3'!$G$87)</f>
        <v/>
      </c>
      <c r="M228" s="81" t="str">
        <f>IF(ISBLANK('Run 3'!$G78),"",'Run 3'!$G$89)</f>
        <v/>
      </c>
      <c r="N228" s="81" t="str">
        <f>IF(ISBLANK('Run 3'!$G78),"",'Run 3'!$G$90)</f>
        <v/>
      </c>
      <c r="O228" s="81" t="str">
        <f>IF(ISBLANK('Run 3'!$G78),"",'Run 3'!$G$91)</f>
        <v/>
      </c>
      <c r="P228" s="81" t="str">
        <f>IF(ISBLANK('Run 3'!$A$85),"",'Run 3'!$A$85)</f>
        <v/>
      </c>
      <c r="Q228" s="81" t="str">
        <f>IF(ISBLANK('Run 3'!$A$89),"",'Run 3'!$A$89)</f>
        <v/>
      </c>
      <c r="R228" s="81" t="str">
        <f>IF(ISBLANK('Run 3'!$B$78),"",'Run 3'!$B$78)</f>
        <v/>
      </c>
      <c r="S228" t="str">
        <f>IF(ISBLANK('Run 3'!G78),"",'Run 3'!$C$73)</f>
        <v/>
      </c>
      <c r="T228" t="str">
        <f>IF(ISBLANK(S36),"", 'Run 3'!$B$73)</f>
        <v>Manual Gain:</v>
      </c>
      <c r="V228" t="str">
        <f>IF(ISBLANK('Run 3'!$C$62),"",'Run 3'!$C$62)</f>
        <v/>
      </c>
    </row>
    <row r="229" spans="1:22" x14ac:dyDescent="0.2">
      <c r="A229" t="str">
        <f>IF(ISBLANK('Run 3'!$C$4),"",'Run 3'!$C$4)</f>
        <v/>
      </c>
      <c r="B229" s="66" t="str">
        <f>IF(ISBLANK('Run 3'!$C$3),"",'Run 3'!$C$3)</f>
        <v/>
      </c>
      <c r="C229" t="str">
        <f>IF(ISBLANK('Run 3'!$C$5),"",'Run 3'!$C$5)</f>
        <v/>
      </c>
      <c r="D229" t="str">
        <f>IF(ISBLANK('Run 3'!G15),"",'Run 3'!G15)</f>
        <v/>
      </c>
      <c r="E229" s="67" t="str">
        <f>IF(ISBLANK('Run 3'!G79),"",'Run 3'!$G$75)</f>
        <v/>
      </c>
      <c r="F229" t="str">
        <f>IF(ISBLANK('Run 3'!G79),"",'Run 3'!G79)</f>
        <v/>
      </c>
      <c r="G229" t="str">
        <f>IF(ISNUMBER(SEARCH("PT",'Run 3'!G15)),"Y", IF(ISNUMBER(SEARCH("H2O",'Run 3'!G15)),"N",""))</f>
        <v/>
      </c>
      <c r="H229">
        <f>IF(ISNUMBER(SEARCH("PTA",D37)),'Run 3'!$F$4,IF(ISNUMBER(SEARCH("PTB",D37)),'Run 3'!$G$4,IF(ISNUMBER(SEARCH("PTC",D37)),'Run 3'!$H$4,IF(ISNUMBER(SEARCH("PTD",D37)),'Run 3'!$I$4,""))))</f>
        <v>0</v>
      </c>
      <c r="I229">
        <f>IF(ISNUMBER(SEARCH("PTA",D37)),'Run 3'!$F$5,IF(ISNUMBER(SEARCH("PTB",D37)),'Run 3'!$G$5,IF(ISNUMBER(SEARCH("PTC",D37)),'Run 3'!$H$5,IF(ISNUMBER(SEARCH("PTD",D37)),'Run 3'!$I$5,""))))</f>
        <v>0</v>
      </c>
      <c r="J229" t="str">
        <f>IF(ISBLANK('Run 3'!$G79),"",'Run 3'!$G$85)</f>
        <v/>
      </c>
      <c r="K229" s="81" t="str">
        <f>IF(ISBLANK('Run 3'!$G79),"",'Run 3'!$G$86)</f>
        <v/>
      </c>
      <c r="L229" s="81" t="str">
        <f>IF(ISBLANK('Run 3'!$G79),"",'Run 3'!$G$87)</f>
        <v/>
      </c>
      <c r="M229" s="81" t="str">
        <f>IF(ISBLANK('Run 3'!$G79),"",'Run 3'!$G$89)</f>
        <v/>
      </c>
      <c r="N229" s="81" t="str">
        <f>IF(ISBLANK('Run 3'!$G79),"",'Run 3'!$G$90)</f>
        <v/>
      </c>
      <c r="O229" s="81" t="str">
        <f>IF(ISBLANK('Run 3'!$G79),"",'Run 3'!$G$91)</f>
        <v/>
      </c>
      <c r="P229" s="81" t="str">
        <f>IF(ISBLANK('Run 3'!$A$85),"",'Run 3'!$A$85)</f>
        <v/>
      </c>
      <c r="Q229" s="81" t="str">
        <f>IF(ISBLANK('Run 3'!$A$89),"",'Run 3'!$A$89)</f>
        <v/>
      </c>
      <c r="R229" s="81" t="str">
        <f>IF(ISBLANK('Run 3'!$B$79),"",'Run 3'!$B$79)</f>
        <v/>
      </c>
      <c r="S229" t="str">
        <f>IF(ISBLANK('Run 3'!G79),"",'Run 3'!$C$73)</f>
        <v/>
      </c>
      <c r="T229" t="str">
        <f>IF(ISBLANK(S37),"", 'Run 3'!$B$73)</f>
        <v>Manual Gain:</v>
      </c>
      <c r="V229" t="str">
        <f>IF(ISBLANK('Run 3'!$C$62),"",'Run 3'!$C$62)</f>
        <v/>
      </c>
    </row>
    <row r="230" spans="1:22" x14ac:dyDescent="0.2">
      <c r="A230" t="str">
        <f>IF(ISBLANK('Run 3'!$C$4),"",'Run 3'!$C$4)</f>
        <v/>
      </c>
      <c r="B230" s="66" t="str">
        <f>IF(ISBLANK('Run 3'!$C$3),"",'Run 3'!$C$3)</f>
        <v/>
      </c>
      <c r="C230" t="str">
        <f>IF(ISBLANK('Run 3'!$C$5),"",'Run 3'!$C$5)</f>
        <v/>
      </c>
      <c r="D230" t="str">
        <f>IF(ISBLANK('Run 3'!G16),"",'Run 3'!G16)</f>
        <v/>
      </c>
      <c r="E230" s="67" t="str">
        <f>IF(ISBLANK('Run 3'!G80),"",'Run 3'!$G$75)</f>
        <v/>
      </c>
      <c r="F230" t="str">
        <f>IF(ISBLANK('Run 3'!G80),"",'Run 3'!G80)</f>
        <v/>
      </c>
      <c r="G230" t="str">
        <f>IF(ISNUMBER(SEARCH("PT",'Run 3'!G16)),"Y", IF(ISNUMBER(SEARCH("H2O",'Run 3'!G16)),"N",""))</f>
        <v/>
      </c>
      <c r="H230">
        <f>IF(ISNUMBER(SEARCH("PTA",D38)),'Run 3'!$F$4,IF(ISNUMBER(SEARCH("PTB",D38)),'Run 3'!$G$4,IF(ISNUMBER(SEARCH("PTC",D38)),'Run 3'!$H$4,IF(ISNUMBER(SEARCH("PTD",D38)),'Run 3'!$I$4,""))))</f>
        <v>0</v>
      </c>
      <c r="I230">
        <f>IF(ISNUMBER(SEARCH("PTA",D38)),'Run 3'!$F$5,IF(ISNUMBER(SEARCH("PTB",D38)),'Run 3'!$G$5,IF(ISNUMBER(SEARCH("PTC",D38)),'Run 3'!$H$5,IF(ISNUMBER(SEARCH("PTD",D38)),'Run 3'!$I$5,""))))</f>
        <v>0</v>
      </c>
      <c r="J230" t="str">
        <f>IF(ISBLANK('Run 3'!$G80),"",'Run 3'!$G$85)</f>
        <v/>
      </c>
      <c r="K230" s="81" t="str">
        <f>IF(ISBLANK('Run 3'!$G80),"",'Run 3'!$G$86)</f>
        <v/>
      </c>
      <c r="L230" s="81" t="str">
        <f>IF(ISBLANK('Run 3'!$G80),"",'Run 3'!$G$87)</f>
        <v/>
      </c>
      <c r="M230" s="81" t="str">
        <f>IF(ISBLANK('Run 3'!$G80),"",'Run 3'!$G$89)</f>
        <v/>
      </c>
      <c r="N230" s="81" t="str">
        <f>IF(ISBLANK('Run 3'!$G80),"",'Run 3'!$G$90)</f>
        <v/>
      </c>
      <c r="O230" s="81" t="str">
        <f>IF(ISBLANK('Run 3'!$G80),"",'Run 3'!$G$91)</f>
        <v/>
      </c>
      <c r="P230" s="81" t="str">
        <f>IF(ISBLANK('Run 3'!$A$85),"",'Run 3'!$A$85)</f>
        <v/>
      </c>
      <c r="Q230" s="81" t="str">
        <f>IF(ISBLANK('Run 3'!$A$89),"",'Run 3'!$A$89)</f>
        <v/>
      </c>
      <c r="R230" s="81" t="str">
        <f>IF(ISBLANK('Run 3'!$B$80),"",'Run 3'!$B$80)</f>
        <v/>
      </c>
      <c r="S230" t="str">
        <f>IF(ISBLANK('Run 3'!G80),"",'Run 3'!$C$73)</f>
        <v/>
      </c>
      <c r="T230" t="str">
        <f>IF(ISBLANK(S38),"", 'Run 3'!$B$73)</f>
        <v>Manual Gain:</v>
      </c>
      <c r="V230" t="str">
        <f>IF(ISBLANK('Run 3'!$C$62),"",'Run 3'!$C$62)</f>
        <v/>
      </c>
    </row>
    <row r="231" spans="1:22" x14ac:dyDescent="0.2">
      <c r="A231" t="str">
        <f>IF(ISBLANK('Run 3'!$C$4),"",'Run 3'!$C$4)</f>
        <v/>
      </c>
      <c r="B231" s="66" t="str">
        <f>IF(ISBLANK('Run 3'!$C$3),"",'Run 3'!$C$3)</f>
        <v/>
      </c>
      <c r="C231" t="str">
        <f>IF(ISBLANK('Run 3'!$C$5),"",'Run 3'!$C$5)</f>
        <v/>
      </c>
      <c r="D231" t="str">
        <f>IF(ISBLANK('Run 3'!G17),"",'Run 3'!G17)</f>
        <v/>
      </c>
      <c r="E231" s="67" t="str">
        <f>IF(ISBLANK('Run 3'!G81),"",'Run 3'!$G$75)</f>
        <v/>
      </c>
      <c r="F231" t="str">
        <f>IF(ISBLANK('Run 3'!G81),"",'Run 3'!G81)</f>
        <v/>
      </c>
      <c r="G231" t="str">
        <f>IF(ISNUMBER(SEARCH("PT",'Run 3'!G17)),"Y", IF(ISNUMBER(SEARCH("H2O",'Run 3'!G17)),"N",""))</f>
        <v/>
      </c>
      <c r="H231">
        <f>IF(ISNUMBER(SEARCH("PTA",D39)),'Run 3'!$F$4,IF(ISNUMBER(SEARCH("PTB",D39)),'Run 3'!$G$4,IF(ISNUMBER(SEARCH("PTC",D39)),'Run 3'!$H$4,IF(ISNUMBER(SEARCH("PTD",D39)),'Run 3'!$I$4,""))))</f>
        <v>0</v>
      </c>
      <c r="I231">
        <f>IF(ISNUMBER(SEARCH("PTA",D39)),'Run 3'!$F$5,IF(ISNUMBER(SEARCH("PTB",D39)),'Run 3'!$G$5,IF(ISNUMBER(SEARCH("PTC",D39)),'Run 3'!$H$5,IF(ISNUMBER(SEARCH("PTD",D39)),'Run 3'!$I$5,""))))</f>
        <v>0</v>
      </c>
      <c r="J231" t="str">
        <f>IF(ISBLANK('Run 3'!$G81),"",'Run 3'!$G$85)</f>
        <v/>
      </c>
      <c r="K231" s="81" t="str">
        <f>IF(ISBLANK('Run 3'!$G81),"",'Run 3'!$G$86)</f>
        <v/>
      </c>
      <c r="L231" s="81" t="str">
        <f>IF(ISBLANK('Run 3'!$G81),"",'Run 3'!$G$87)</f>
        <v/>
      </c>
      <c r="M231" s="81" t="str">
        <f>IF(ISBLANK('Run 3'!$G81),"",'Run 3'!$G$89)</f>
        <v/>
      </c>
      <c r="N231" s="81" t="str">
        <f>IF(ISBLANK('Run 3'!$G81),"",'Run 3'!$G$90)</f>
        <v/>
      </c>
      <c r="O231" s="81" t="str">
        <f>IF(ISBLANK('Run 3'!$G81),"",'Run 3'!$G$91)</f>
        <v/>
      </c>
      <c r="P231" s="81" t="str">
        <f>IF(ISBLANK('Run 3'!$A$85),"",'Run 3'!$A$85)</f>
        <v/>
      </c>
      <c r="Q231" s="81" t="str">
        <f>IF(ISBLANK('Run 3'!$A$89),"",'Run 3'!$A$89)</f>
        <v/>
      </c>
      <c r="R231" s="81" t="str">
        <f>IF(ISBLANK('Run 3'!$B$81),"",'Run 3'!$B$81)</f>
        <v/>
      </c>
      <c r="S231" t="str">
        <f>IF(ISBLANK('Run 3'!G81),"",'Run 3'!$C$73)</f>
        <v/>
      </c>
      <c r="T231" t="str">
        <f>IF(ISBLANK(S39),"", 'Run 3'!$B$73)</f>
        <v>Manual Gain:</v>
      </c>
      <c r="V231" t="str">
        <f>IF(ISBLANK('Run 3'!$C$62),"",'Run 3'!$C$62)</f>
        <v/>
      </c>
    </row>
    <row r="232" spans="1:22" x14ac:dyDescent="0.2">
      <c r="A232" t="str">
        <f>IF(ISBLANK('Run 3'!$C$4),"",'Run 3'!$C$4)</f>
        <v/>
      </c>
      <c r="B232" s="66" t="str">
        <f>IF(ISBLANK('Run 3'!$C$3),"",'Run 3'!$C$3)</f>
        <v/>
      </c>
      <c r="C232" t="str">
        <f>IF(ISBLANK('Run 3'!$C$5),"",'Run 3'!$C$5)</f>
        <v/>
      </c>
      <c r="D232" t="str">
        <f>IF(ISBLANK('Run 3'!G18),"",'Run 3'!G18)</f>
        <v/>
      </c>
      <c r="E232" s="67" t="str">
        <f>IF(ISBLANK('Run 3'!G82),"",'Run 3'!$G$75)</f>
        <v/>
      </c>
      <c r="F232" t="str">
        <f>IF(ISBLANK('Run 3'!G82),"",'Run 3'!G82)</f>
        <v/>
      </c>
      <c r="G232" t="str">
        <f>IF(ISNUMBER(SEARCH("PT",'Run 3'!G18)),"Y", IF(ISNUMBER(SEARCH("H2O",'Run 3'!G18)),"N",""))</f>
        <v/>
      </c>
      <c r="H232">
        <f>IF(ISNUMBER(SEARCH("PTA",D40)),'Run 3'!$F$4,IF(ISNUMBER(SEARCH("PTB",D40)),'Run 3'!$G$4,IF(ISNUMBER(SEARCH("PTC",D40)),'Run 3'!$H$4,IF(ISNUMBER(SEARCH("PTD",D40)),'Run 3'!$I$4,""))))</f>
        <v>0</v>
      </c>
      <c r="I232">
        <f>IF(ISNUMBER(SEARCH("PTA",D40)),'Run 3'!$F$5,IF(ISNUMBER(SEARCH("PTB",D40)),'Run 3'!$G$5,IF(ISNUMBER(SEARCH("PTC",D40)),'Run 3'!$H$5,IF(ISNUMBER(SEARCH("PTD",D40)),'Run 3'!$I$5,""))))</f>
        <v>0</v>
      </c>
      <c r="J232" t="str">
        <f>IF(ISBLANK('Run 3'!$G82),"",'Run 3'!$G$85)</f>
        <v/>
      </c>
      <c r="K232" s="81" t="str">
        <f>IF(ISBLANK('Run 3'!$G82),"",'Run 3'!$G$86)</f>
        <v/>
      </c>
      <c r="L232" s="81" t="str">
        <f>IF(ISBLANK('Run 3'!$G82),"",'Run 3'!$G$87)</f>
        <v/>
      </c>
      <c r="M232" s="81" t="str">
        <f>IF(ISBLANK('Run 3'!$G82),"",'Run 3'!$G$89)</f>
        <v/>
      </c>
      <c r="N232" s="81" t="str">
        <f>IF(ISBLANK('Run 3'!$G82),"",'Run 3'!$G$90)</f>
        <v/>
      </c>
      <c r="O232" s="81" t="str">
        <f>IF(ISBLANK('Run 3'!$G82),"",'Run 3'!$G$91)</f>
        <v/>
      </c>
      <c r="P232" s="81" t="str">
        <f>IF(ISBLANK('Run 3'!$A$85),"",'Run 3'!$A$85)</f>
        <v/>
      </c>
      <c r="Q232" s="81" t="str">
        <f>IF(ISBLANK('Run 3'!$A$89),"",'Run 3'!$A$89)</f>
        <v/>
      </c>
      <c r="R232" s="81" t="str">
        <f>IF(ISBLANK('Run 3'!$B$82),"",'Run 3'!$B$82)</f>
        <v/>
      </c>
      <c r="S232" t="str">
        <f>IF(ISBLANK('Run 3'!G82),"",'Run 3'!$C$73)</f>
        <v/>
      </c>
      <c r="T232" t="str">
        <f>IF(ISBLANK(S40),"", 'Run 3'!$B$73)</f>
        <v>Manual Gain:</v>
      </c>
      <c r="V232" t="str">
        <f>IF(ISBLANK('Run 3'!$C$62),"",'Run 3'!$C$62)</f>
        <v/>
      </c>
    </row>
    <row r="233" spans="1:22" x14ac:dyDescent="0.2">
      <c r="A233" t="str">
        <f>IF(ISBLANK('Run 3'!$C$4),"",'Run 3'!$C$4)</f>
        <v/>
      </c>
      <c r="B233" s="66" t="str">
        <f>IF(ISBLANK('Run 3'!$C$3),"",'Run 3'!$C$3)</f>
        <v/>
      </c>
      <c r="C233" t="str">
        <f>IF(ISBLANK('Run 3'!$C$5),"",'Run 3'!$C$5)</f>
        <v/>
      </c>
      <c r="D233" t="str">
        <f>IF(ISBLANK('Run 3'!G19),"",'Run 3'!G19)</f>
        <v/>
      </c>
      <c r="E233" s="67" t="str">
        <f>IF(ISBLANK('Run 3'!G83),"",'Run 3'!$G$75)</f>
        <v/>
      </c>
      <c r="F233" t="str">
        <f>IF(ISBLANK('Run 3'!G83),"",'Run 3'!G83)</f>
        <v/>
      </c>
      <c r="G233" t="str">
        <f>IF(ISNUMBER(SEARCH("PT",'Run 3'!G19)),"Y", IF(ISNUMBER(SEARCH("H2O",'Run 3'!G19)),"N",""))</f>
        <v/>
      </c>
      <c r="H233">
        <f>IF(ISNUMBER(SEARCH("PTA",D41)),'Run 3'!$F$4,IF(ISNUMBER(SEARCH("PTB",D41)),'Run 3'!$G$4,IF(ISNUMBER(SEARCH("PTC",D41)),'Run 3'!$H$4,IF(ISNUMBER(SEARCH("PTD",D41)),'Run 3'!$I$4,""))))</f>
        <v>0</v>
      </c>
      <c r="I233">
        <f>IF(ISNUMBER(SEARCH("PTA",D41)),'Run 3'!$F$5,IF(ISNUMBER(SEARCH("PTB",D41)),'Run 3'!$G$5,IF(ISNUMBER(SEARCH("PTC",D41)),'Run 3'!$H$5,IF(ISNUMBER(SEARCH("PTD",D41)),'Run 3'!$I$5,""))))</f>
        <v>0</v>
      </c>
      <c r="J233" t="str">
        <f>IF(ISBLANK('Run 3'!$G83),"",'Run 3'!$G$85)</f>
        <v/>
      </c>
      <c r="K233" s="81" t="str">
        <f>IF(ISBLANK('Run 3'!$G83),"",'Run 3'!$G$86)</f>
        <v/>
      </c>
      <c r="L233" s="81" t="str">
        <f>IF(ISBLANK('Run 3'!$G83),"",'Run 3'!$G$87)</f>
        <v/>
      </c>
      <c r="M233" s="81" t="str">
        <f>IF(ISBLANK('Run 3'!$G83),"",'Run 3'!$G$89)</f>
        <v/>
      </c>
      <c r="N233" s="81" t="str">
        <f>IF(ISBLANK('Run 3'!$G83),"",'Run 3'!$G$90)</f>
        <v/>
      </c>
      <c r="O233" s="81" t="str">
        <f>IF(ISBLANK('Run 3'!$G83),"",'Run 3'!$G$91)</f>
        <v/>
      </c>
      <c r="P233" s="81" t="str">
        <f>IF(ISBLANK('Run 3'!$A$85),"",'Run 3'!$A$85)</f>
        <v/>
      </c>
      <c r="Q233" s="81" t="str">
        <f>IF(ISBLANK('Run 3'!$A$89),"",'Run 3'!$A$89)</f>
        <v/>
      </c>
      <c r="R233" s="81" t="str">
        <f>IF(ISBLANK('Run 3'!$B$83),"",'Run 3'!$B$83)</f>
        <v/>
      </c>
      <c r="S233" t="str">
        <f>IF(ISBLANK('Run 3'!G83),"",'Run 3'!$C$73)</f>
        <v/>
      </c>
      <c r="T233" t="str">
        <f>IF(ISBLANK(S41),"", 'Run 3'!$B$73)</f>
        <v>Manual Gain:</v>
      </c>
      <c r="V233" t="str">
        <f>IF(ISBLANK('Run 3'!$C$62),"",'Run 3'!$C$62)</f>
        <v/>
      </c>
    </row>
    <row r="234" spans="1:22" x14ac:dyDescent="0.2">
      <c r="A234" t="str">
        <f>IF(ISBLANK('Run 3'!$C$4),"",'Run 3'!$C$4)</f>
        <v/>
      </c>
      <c r="B234" s="66" t="str">
        <f>IF(ISBLANK('Run 3'!$C$3),"",'Run 3'!$C$3)</f>
        <v/>
      </c>
      <c r="C234" t="str">
        <f>IF(ISBLANK('Run 3'!$C$5),"",'Run 3'!$C$5)</f>
        <v/>
      </c>
      <c r="D234" t="str">
        <f>IF(ISBLANK('Run 3'!H12),"",'Run 3'!H12)</f>
        <v/>
      </c>
      <c r="E234" s="67" t="str">
        <f>IF(ISBLANK('Run 3'!H76),"",'Run 3'!$H$75)</f>
        <v/>
      </c>
      <c r="F234" t="str">
        <f>IF(ISBLANK('Run 3'!H76),"",'Run 3'!H76)</f>
        <v/>
      </c>
      <c r="G234" t="str">
        <f>IF(ISNUMBER(SEARCH("PT",'Run 3'!H12)),"Y", IF(ISNUMBER(SEARCH("H2O",'Run 3'!H12)),"N",""))</f>
        <v/>
      </c>
      <c r="H234">
        <f>IF(ISNUMBER(SEARCH("PTA",D42)),'Run 3'!$F$4,IF(ISNUMBER(SEARCH("PTB",D42)),'Run 3'!$G$4,IF(ISNUMBER(SEARCH("PTC",D42)),'Run 3'!$H$4,IF(ISNUMBER(SEARCH("PTD",D42)),'Run 3'!$I$4,""))))</f>
        <v>0</v>
      </c>
      <c r="I234">
        <f>IF(ISNUMBER(SEARCH("PTA",D42)),'Run 3'!$F$5,IF(ISNUMBER(SEARCH("PTB",D42)),'Run 3'!$G$5,IF(ISNUMBER(SEARCH("PTC",D42)),'Run 3'!$H$5,IF(ISNUMBER(SEARCH("PTD",D42)),'Run 3'!$I$5,""))))</f>
        <v>0</v>
      </c>
      <c r="J234" t="str">
        <f>IF(ISBLANK('Run 3'!$H76),"",'Run 3'!$H$85)</f>
        <v/>
      </c>
      <c r="K234" s="81" t="str">
        <f>IF(ISBLANK('Run 3'!$H76),"",'Run 3'!$H$86)</f>
        <v/>
      </c>
      <c r="L234" s="81" t="str">
        <f>IF(ISBLANK('Run 3'!$H76),"",'Run 3'!$H$87)</f>
        <v/>
      </c>
      <c r="M234" s="81" t="str">
        <f>IF(ISBLANK('Run 3'!$H76),"",'Run 3'!$H$89)</f>
        <v/>
      </c>
      <c r="N234" s="81" t="str">
        <f>IF(ISBLANK('Run 3'!$H76),"",'Run 3'!$H$90)</f>
        <v/>
      </c>
      <c r="O234" s="81" t="str">
        <f>IF(ISBLANK('Run 3'!$H76),"",'Run 3'!$H$91)</f>
        <v/>
      </c>
      <c r="P234" s="81" t="str">
        <f>IF(ISBLANK('Run 3'!$A$85),"",'Run 3'!$A$85)</f>
        <v/>
      </c>
      <c r="Q234" s="81" t="str">
        <f>IF(ISBLANK('Run 3'!$A$89),"",'Run 3'!$A$89)</f>
        <v/>
      </c>
      <c r="R234" s="81" t="str">
        <f>IF(ISBLANK('Run 3'!$B$76),"",'Run 3'!$B$76)</f>
        <v/>
      </c>
      <c r="S234" t="str">
        <f>IF(ISBLANK('Run 3'!H76),"",'Run 3'!$C$73)</f>
        <v/>
      </c>
      <c r="T234" t="str">
        <f>IF(ISBLANK(S42),"", 'Run 3'!$B$73)</f>
        <v>Manual Gain:</v>
      </c>
      <c r="V234" t="str">
        <f>IF(ISBLANK('Run 3'!$C$62),"",'Run 3'!$C$62)</f>
        <v/>
      </c>
    </row>
    <row r="235" spans="1:22" x14ac:dyDescent="0.2">
      <c r="A235" t="str">
        <f>IF(ISBLANK('Run 3'!$C$4),"",'Run 3'!$C$4)</f>
        <v/>
      </c>
      <c r="B235" s="66" t="str">
        <f>IF(ISBLANK('Run 3'!$C$3),"",'Run 3'!$C$3)</f>
        <v/>
      </c>
      <c r="C235" t="str">
        <f>IF(ISBLANK('Run 3'!$C$5),"",'Run 3'!$C$5)</f>
        <v/>
      </c>
      <c r="D235" t="str">
        <f>IF(ISBLANK('Run 3'!H13),"",'Run 3'!H13)</f>
        <v/>
      </c>
      <c r="E235" s="67" t="str">
        <f>IF(ISBLANK('Run 3'!H77),"",'Run 3'!$H$75)</f>
        <v/>
      </c>
      <c r="F235" t="str">
        <f>IF(ISBLANK('Run 3'!H77),"",'Run 3'!H77)</f>
        <v/>
      </c>
      <c r="G235" t="str">
        <f>IF(ISNUMBER(SEARCH("PT",'Run 3'!H13)),"Y", IF(ISNUMBER(SEARCH("H2O",'Run 3'!H13)),"N",""))</f>
        <v/>
      </c>
      <c r="H235">
        <f>IF(ISNUMBER(SEARCH("PTA",D43)),'Run 3'!$F$4,IF(ISNUMBER(SEARCH("PTB",D43)),'Run 3'!$G$4,IF(ISNUMBER(SEARCH("PTC",D43)),'Run 3'!$H$4,IF(ISNUMBER(SEARCH("PTD",D43)),'Run 3'!$I$4,""))))</f>
        <v>0</v>
      </c>
      <c r="I235">
        <f>IF(ISNUMBER(SEARCH("PTA",D43)),'Run 3'!$F$5,IF(ISNUMBER(SEARCH("PTB",D43)),'Run 3'!$G$5,IF(ISNUMBER(SEARCH("PTC",D43)),'Run 3'!$H$5,IF(ISNUMBER(SEARCH("PTD",D43)),'Run 3'!$I$5,""))))</f>
        <v>0</v>
      </c>
      <c r="J235" t="str">
        <f>IF(ISBLANK('Run 3'!$H77),"",'Run 3'!$H$85)</f>
        <v/>
      </c>
      <c r="K235" s="81" t="str">
        <f>IF(ISBLANK('Run 3'!$H77),"",'Run 3'!$H$86)</f>
        <v/>
      </c>
      <c r="L235" s="81" t="str">
        <f>IF(ISBLANK('Run 3'!$H77),"",'Run 3'!$H$87)</f>
        <v/>
      </c>
      <c r="M235" s="81" t="str">
        <f>IF(ISBLANK('Run 3'!$H77),"",'Run 3'!$H$89)</f>
        <v/>
      </c>
      <c r="N235" s="81" t="str">
        <f>IF(ISBLANK('Run 3'!$H77),"",'Run 3'!$H$90)</f>
        <v/>
      </c>
      <c r="O235" s="81" t="str">
        <f>IF(ISBLANK('Run 3'!$H77),"",'Run 3'!$H$91)</f>
        <v/>
      </c>
      <c r="P235" s="81" t="str">
        <f>IF(ISBLANK('Run 3'!$A$85),"",'Run 3'!$A$85)</f>
        <v/>
      </c>
      <c r="Q235" s="81" t="str">
        <f>IF(ISBLANK('Run 3'!$A$89),"",'Run 3'!$A$89)</f>
        <v/>
      </c>
      <c r="R235" s="81" t="str">
        <f>IF(ISBLANK('Run 3'!$B$77),"",'Run 3'!$B$77)</f>
        <v/>
      </c>
      <c r="S235" t="str">
        <f>IF(ISBLANK('Run 3'!H77),"",'Run 3'!$C$73)</f>
        <v/>
      </c>
      <c r="T235" t="str">
        <f>IF(ISBLANK(S43),"", 'Run 3'!$B$73)</f>
        <v>Manual Gain:</v>
      </c>
      <c r="V235" t="str">
        <f>IF(ISBLANK('Run 3'!$C$62),"",'Run 3'!$C$62)</f>
        <v/>
      </c>
    </row>
    <row r="236" spans="1:22" x14ac:dyDescent="0.2">
      <c r="A236" t="str">
        <f>IF(ISBLANK('Run 3'!$C$4),"",'Run 3'!$C$4)</f>
        <v/>
      </c>
      <c r="B236" s="66" t="str">
        <f>IF(ISBLANK('Run 3'!$C$3),"",'Run 3'!$C$3)</f>
        <v/>
      </c>
      <c r="C236" t="str">
        <f>IF(ISBLANK('Run 3'!$C$5),"",'Run 3'!$C$5)</f>
        <v/>
      </c>
      <c r="D236" t="str">
        <f>IF(ISBLANK('Run 3'!H14),"",'Run 3'!H14)</f>
        <v/>
      </c>
      <c r="E236" s="67" t="str">
        <f>IF(ISBLANK('Run 3'!H78),"",'Run 3'!$H$75)</f>
        <v/>
      </c>
      <c r="F236" t="str">
        <f>IF(ISBLANK('Run 3'!H78),"",'Run 3'!H78)</f>
        <v/>
      </c>
      <c r="G236" t="str">
        <f>IF(ISNUMBER(SEARCH("PT",'Run 3'!H14)),"Y", IF(ISNUMBER(SEARCH("H2O",'Run 3'!H14)),"N",""))</f>
        <v/>
      </c>
      <c r="H236">
        <f>IF(ISNUMBER(SEARCH("PTA",D44)),'Run 3'!$F$4,IF(ISNUMBER(SEARCH("PTB",D44)),'Run 3'!$G$4,IF(ISNUMBER(SEARCH("PTC",D44)),'Run 3'!$H$4,IF(ISNUMBER(SEARCH("PTD",D44)),'Run 3'!$I$4,""))))</f>
        <v>0</v>
      </c>
      <c r="I236">
        <f>IF(ISNUMBER(SEARCH("PTA",D44)),'Run 3'!$F$5,IF(ISNUMBER(SEARCH("PTB",D44)),'Run 3'!$G$5,IF(ISNUMBER(SEARCH("PTC",D44)),'Run 3'!$H$5,IF(ISNUMBER(SEARCH("PTD",D44)),'Run 3'!$I$5,""))))</f>
        <v>0</v>
      </c>
      <c r="J236" t="str">
        <f>IF(ISBLANK('Run 3'!$H78),"",'Run 3'!$H$85)</f>
        <v/>
      </c>
      <c r="K236" s="81" t="str">
        <f>IF(ISBLANK('Run 3'!$H78),"",'Run 3'!$H$86)</f>
        <v/>
      </c>
      <c r="L236" s="81" t="str">
        <f>IF(ISBLANK('Run 3'!$H78),"",'Run 3'!$H$87)</f>
        <v/>
      </c>
      <c r="M236" s="81" t="str">
        <f>IF(ISBLANK('Run 3'!$H78),"",'Run 3'!$H$89)</f>
        <v/>
      </c>
      <c r="N236" s="81" t="str">
        <f>IF(ISBLANK('Run 3'!$H78),"",'Run 3'!$H$90)</f>
        <v/>
      </c>
      <c r="O236" s="81" t="str">
        <f>IF(ISBLANK('Run 3'!$H78),"",'Run 3'!$H$91)</f>
        <v/>
      </c>
      <c r="P236" s="81" t="str">
        <f>IF(ISBLANK('Run 3'!$A$85),"",'Run 3'!$A$85)</f>
        <v/>
      </c>
      <c r="Q236" s="81" t="str">
        <f>IF(ISBLANK('Run 3'!$A$89),"",'Run 3'!$A$89)</f>
        <v/>
      </c>
      <c r="R236" s="81" t="str">
        <f>IF(ISBLANK('Run 3'!$B$78),"",'Run 3'!$B$78)</f>
        <v/>
      </c>
      <c r="S236" t="str">
        <f>IF(ISBLANK('Run 3'!H78),"",'Run 3'!$C$73)</f>
        <v/>
      </c>
      <c r="T236" t="str">
        <f>IF(ISBLANK(S44),"", 'Run 3'!$B$73)</f>
        <v>Manual Gain:</v>
      </c>
      <c r="V236" t="str">
        <f>IF(ISBLANK('Run 3'!$C$62),"",'Run 3'!$C$62)</f>
        <v/>
      </c>
    </row>
    <row r="237" spans="1:22" x14ac:dyDescent="0.2">
      <c r="A237" t="str">
        <f>IF(ISBLANK('Run 3'!$C$4),"",'Run 3'!$C$4)</f>
        <v/>
      </c>
      <c r="B237" s="66" t="str">
        <f>IF(ISBLANK('Run 3'!$C$3),"",'Run 3'!$C$3)</f>
        <v/>
      </c>
      <c r="C237" t="str">
        <f>IF(ISBLANK('Run 3'!$C$5),"",'Run 3'!$C$5)</f>
        <v/>
      </c>
      <c r="D237" t="str">
        <f>IF(ISBLANK('Run 3'!H15),"",'Run 3'!H15)</f>
        <v/>
      </c>
      <c r="E237" s="67" t="str">
        <f>IF(ISBLANK('Run 3'!H79),"",'Run 3'!$H$75)</f>
        <v/>
      </c>
      <c r="F237" t="str">
        <f>IF(ISBLANK('Run 3'!H79),"",'Run 3'!H79)</f>
        <v/>
      </c>
      <c r="G237" t="str">
        <f>IF(ISNUMBER(SEARCH("PT",'Run 3'!H15)),"Y", IF(ISNUMBER(SEARCH("H2O",'Run 3'!H15)),"N",""))</f>
        <v/>
      </c>
      <c r="H237">
        <f>IF(ISNUMBER(SEARCH("PTA",D45)),'Run 3'!$F$4,IF(ISNUMBER(SEARCH("PTB",D45)),'Run 3'!$G$4,IF(ISNUMBER(SEARCH("PTC",D45)),'Run 3'!$H$4,IF(ISNUMBER(SEARCH("PTD",D45)),'Run 3'!$I$4,""))))</f>
        <v>0</v>
      </c>
      <c r="I237">
        <f>IF(ISNUMBER(SEARCH("PTA",D45)),'Run 3'!$F$5,IF(ISNUMBER(SEARCH("PTB",D45)),'Run 3'!$G$5,IF(ISNUMBER(SEARCH("PTC",D45)),'Run 3'!$H$5,IF(ISNUMBER(SEARCH("PTD",D45)),'Run 3'!$I$5,""))))</f>
        <v>0</v>
      </c>
      <c r="J237" t="str">
        <f>IF(ISBLANK('Run 3'!$H79),"",'Run 3'!$H$85)</f>
        <v/>
      </c>
      <c r="K237" s="81" t="str">
        <f>IF(ISBLANK('Run 3'!$H79),"",'Run 3'!$H$86)</f>
        <v/>
      </c>
      <c r="L237" s="81" t="str">
        <f>IF(ISBLANK('Run 3'!$H79),"",'Run 3'!$H$87)</f>
        <v/>
      </c>
      <c r="M237" s="81" t="str">
        <f>IF(ISBLANK('Run 3'!$H79),"",'Run 3'!$H$89)</f>
        <v/>
      </c>
      <c r="N237" s="81" t="str">
        <f>IF(ISBLANK('Run 3'!$H79),"",'Run 3'!$H$90)</f>
        <v/>
      </c>
      <c r="O237" s="81" t="str">
        <f>IF(ISBLANK('Run 3'!$H79),"",'Run 3'!$H$91)</f>
        <v/>
      </c>
      <c r="P237" s="81" t="str">
        <f>IF(ISBLANK('Run 3'!$A$85),"",'Run 3'!$A$85)</f>
        <v/>
      </c>
      <c r="Q237" s="81" t="str">
        <f>IF(ISBLANK('Run 3'!$A$89),"",'Run 3'!$A$89)</f>
        <v/>
      </c>
      <c r="R237" s="81" t="str">
        <f>IF(ISBLANK('Run 3'!$B$79),"",'Run 3'!$B$79)</f>
        <v/>
      </c>
      <c r="S237" t="str">
        <f>IF(ISBLANK('Run 3'!H79),"",'Run 3'!$C$73)</f>
        <v/>
      </c>
      <c r="T237" t="str">
        <f>IF(ISBLANK(S45),"", 'Run 3'!$B$73)</f>
        <v>Manual Gain:</v>
      </c>
      <c r="V237" t="str">
        <f>IF(ISBLANK('Run 3'!$C$62),"",'Run 3'!$C$62)</f>
        <v/>
      </c>
    </row>
    <row r="238" spans="1:22" x14ac:dyDescent="0.2">
      <c r="A238" t="str">
        <f>IF(ISBLANK('Run 3'!$C$4),"",'Run 3'!$C$4)</f>
        <v/>
      </c>
      <c r="B238" s="66" t="str">
        <f>IF(ISBLANK('Run 3'!$C$3),"",'Run 3'!$C$3)</f>
        <v/>
      </c>
      <c r="C238" t="str">
        <f>IF(ISBLANK('Run 3'!$C$5),"",'Run 3'!$C$5)</f>
        <v/>
      </c>
      <c r="D238" t="str">
        <f>IF(ISBLANK('Run 3'!H16),"",'Run 3'!H16)</f>
        <v/>
      </c>
      <c r="E238" s="67" t="str">
        <f>IF(ISBLANK('Run 3'!H80),"",'Run 3'!$H$75)</f>
        <v/>
      </c>
      <c r="F238" t="str">
        <f>IF(ISBLANK('Run 3'!H80),"",'Run 3'!H80)</f>
        <v/>
      </c>
      <c r="G238" t="str">
        <f>IF(ISNUMBER(SEARCH("PT",'Run 3'!H16)),"Y", IF(ISNUMBER(SEARCH("H2O",'Run 3'!H16)),"N",""))</f>
        <v/>
      </c>
      <c r="H238">
        <f>IF(ISNUMBER(SEARCH("PTA",D46)),'Run 3'!$F$4,IF(ISNUMBER(SEARCH("PTB",D46)),'Run 3'!$G$4,IF(ISNUMBER(SEARCH("PTC",D46)),'Run 3'!$H$4,IF(ISNUMBER(SEARCH("PTD",D46)),'Run 3'!$I$4,""))))</f>
        <v>0</v>
      </c>
      <c r="I238">
        <f>IF(ISNUMBER(SEARCH("PTA",D46)),'Run 3'!$F$5,IF(ISNUMBER(SEARCH("PTB",D46)),'Run 3'!$G$5,IF(ISNUMBER(SEARCH("PTC",D46)),'Run 3'!$H$5,IF(ISNUMBER(SEARCH("PTD",D46)),'Run 3'!$I$5,""))))</f>
        <v>0</v>
      </c>
      <c r="J238" t="str">
        <f>IF(ISBLANK('Run 3'!$H80),"",'Run 3'!$H$85)</f>
        <v/>
      </c>
      <c r="K238" s="81" t="str">
        <f>IF(ISBLANK('Run 3'!$H80),"",'Run 3'!$H$86)</f>
        <v/>
      </c>
      <c r="L238" s="81" t="str">
        <f>IF(ISBLANK('Run 3'!$H80),"",'Run 3'!$H$87)</f>
        <v/>
      </c>
      <c r="M238" s="81" t="str">
        <f>IF(ISBLANK('Run 3'!$H80),"",'Run 3'!$H$89)</f>
        <v/>
      </c>
      <c r="N238" s="81" t="str">
        <f>IF(ISBLANK('Run 3'!$H80),"",'Run 3'!$H$90)</f>
        <v/>
      </c>
      <c r="O238" s="81" t="str">
        <f>IF(ISBLANK('Run 3'!$H80),"",'Run 3'!$H$91)</f>
        <v/>
      </c>
      <c r="P238" s="81" t="str">
        <f>IF(ISBLANK('Run 3'!$A$85),"",'Run 3'!$A$85)</f>
        <v/>
      </c>
      <c r="Q238" s="81" t="str">
        <f>IF(ISBLANK('Run 3'!$A$89),"",'Run 3'!$A$89)</f>
        <v/>
      </c>
      <c r="R238" s="81" t="str">
        <f>IF(ISBLANK('Run 3'!$B$80),"",'Run 3'!$B$80)</f>
        <v/>
      </c>
      <c r="S238" t="str">
        <f>IF(ISBLANK('Run 3'!H80),"",'Run 3'!$C$73)</f>
        <v/>
      </c>
      <c r="T238" t="str">
        <f>IF(ISBLANK(S46),"", 'Run 3'!$B$73)</f>
        <v>Manual Gain:</v>
      </c>
      <c r="V238" t="str">
        <f>IF(ISBLANK('Run 3'!$C$62),"",'Run 3'!$C$62)</f>
        <v/>
      </c>
    </row>
    <row r="239" spans="1:22" x14ac:dyDescent="0.2">
      <c r="A239" t="str">
        <f>IF(ISBLANK('Run 3'!$C$4),"",'Run 3'!$C$4)</f>
        <v/>
      </c>
      <c r="B239" s="66" t="str">
        <f>IF(ISBLANK('Run 3'!$C$3),"",'Run 3'!$C$3)</f>
        <v/>
      </c>
      <c r="C239" t="str">
        <f>IF(ISBLANK('Run 3'!$C$5),"",'Run 3'!$C$5)</f>
        <v/>
      </c>
      <c r="D239" t="str">
        <f>IF(ISBLANK('Run 3'!H17),"",'Run 3'!H17)</f>
        <v/>
      </c>
      <c r="E239" s="67" t="str">
        <f>IF(ISBLANK('Run 3'!H81),"",'Run 3'!$H$75)</f>
        <v/>
      </c>
      <c r="F239" t="str">
        <f>IF(ISBLANK('Run 3'!H81),"",'Run 3'!H81)</f>
        <v/>
      </c>
      <c r="G239" t="str">
        <f>IF(ISNUMBER(SEARCH("PT",'Run 3'!H17)),"Y", IF(ISNUMBER(SEARCH("H2O",'Run 3'!H17)),"N",""))</f>
        <v/>
      </c>
      <c r="H239">
        <f>IF(ISNUMBER(SEARCH("PTA",D47)),'Run 3'!$F$4,IF(ISNUMBER(SEARCH("PTB",D47)),'Run 3'!$G$4,IF(ISNUMBER(SEARCH("PTC",D47)),'Run 3'!$H$4,IF(ISNUMBER(SEARCH("PTD",D47)),'Run 3'!$I$4,""))))</f>
        <v>0</v>
      </c>
      <c r="I239">
        <f>IF(ISNUMBER(SEARCH("PTA",D47)),'Run 3'!$F$5,IF(ISNUMBER(SEARCH("PTB",D47)),'Run 3'!$G$5,IF(ISNUMBER(SEARCH("PTC",D47)),'Run 3'!$H$5,IF(ISNUMBER(SEARCH("PTD",D47)),'Run 3'!$I$5,""))))</f>
        <v>0</v>
      </c>
      <c r="J239" t="str">
        <f>IF(ISBLANK('Run 3'!$H81),"",'Run 3'!$H$85)</f>
        <v/>
      </c>
      <c r="K239" s="81" t="str">
        <f>IF(ISBLANK('Run 3'!$H81),"",'Run 3'!$H$86)</f>
        <v/>
      </c>
      <c r="L239" s="81" t="str">
        <f>IF(ISBLANK('Run 3'!$H81),"",'Run 3'!$H$87)</f>
        <v/>
      </c>
      <c r="M239" s="81" t="str">
        <f>IF(ISBLANK('Run 3'!$H81),"",'Run 3'!$H$89)</f>
        <v/>
      </c>
      <c r="N239" s="81" t="str">
        <f>IF(ISBLANK('Run 3'!$H81),"",'Run 3'!$H$90)</f>
        <v/>
      </c>
      <c r="O239" s="81" t="str">
        <f>IF(ISBLANK('Run 3'!$H81),"",'Run 3'!$H$91)</f>
        <v/>
      </c>
      <c r="P239" s="81" t="str">
        <f>IF(ISBLANK('Run 3'!$A$85),"",'Run 3'!$A$85)</f>
        <v/>
      </c>
      <c r="Q239" s="81" t="str">
        <f>IF(ISBLANK('Run 3'!$A$89),"",'Run 3'!$A$89)</f>
        <v/>
      </c>
      <c r="R239" s="81" t="str">
        <f>IF(ISBLANK('Run 3'!$B$81),"",'Run 3'!$B$81)</f>
        <v/>
      </c>
      <c r="S239" t="str">
        <f>IF(ISBLANK('Run 3'!H81),"",'Run 3'!$C$73)</f>
        <v/>
      </c>
      <c r="T239" t="str">
        <f>IF(ISBLANK(S47),"", 'Run 3'!$B$73)</f>
        <v>Manual Gain:</v>
      </c>
      <c r="V239" t="str">
        <f>IF(ISBLANK('Run 3'!$C$62),"",'Run 3'!$C$62)</f>
        <v/>
      </c>
    </row>
    <row r="240" spans="1:22" x14ac:dyDescent="0.2">
      <c r="A240" t="str">
        <f>IF(ISBLANK('Run 3'!$C$4),"",'Run 3'!$C$4)</f>
        <v/>
      </c>
      <c r="B240" s="66" t="str">
        <f>IF(ISBLANK('Run 3'!$C$3),"",'Run 3'!$C$3)</f>
        <v/>
      </c>
      <c r="C240" t="str">
        <f>IF(ISBLANK('Run 3'!$C$5),"",'Run 3'!$C$5)</f>
        <v/>
      </c>
      <c r="D240" t="str">
        <f>IF(ISBLANK('Run 3'!H18),"",'Run 3'!H18)</f>
        <v/>
      </c>
      <c r="E240" s="67" t="str">
        <f>IF(ISBLANK('Run 3'!H82),"",'Run 3'!$H$75)</f>
        <v/>
      </c>
      <c r="F240" t="str">
        <f>IF(ISBLANK('Run 3'!H82),"",'Run 3'!H82)</f>
        <v/>
      </c>
      <c r="G240" t="str">
        <f>IF(ISNUMBER(SEARCH("PT",'Run 3'!H18)),"Y", IF(ISNUMBER(SEARCH("H2O",'Run 3'!H18)),"N",""))</f>
        <v/>
      </c>
      <c r="H240">
        <f>IF(ISNUMBER(SEARCH("PTA",D48)),'Run 3'!$F$4,IF(ISNUMBER(SEARCH("PTB",D48)),'Run 3'!$G$4,IF(ISNUMBER(SEARCH("PTC",D48)),'Run 3'!$H$4,IF(ISNUMBER(SEARCH("PTD",D48)),'Run 3'!$I$4,""))))</f>
        <v>0</v>
      </c>
      <c r="I240">
        <f>IF(ISNUMBER(SEARCH("PTA",D48)),'Run 3'!$F$5,IF(ISNUMBER(SEARCH("PTB",D48)),'Run 3'!$G$5,IF(ISNUMBER(SEARCH("PTC",D48)),'Run 3'!$H$5,IF(ISNUMBER(SEARCH("PTD",D48)),'Run 3'!$I$5,""))))</f>
        <v>0</v>
      </c>
      <c r="J240" t="str">
        <f>IF(ISBLANK('Run 3'!$H82),"",'Run 3'!$H$85)</f>
        <v/>
      </c>
      <c r="K240" s="81" t="str">
        <f>IF(ISBLANK('Run 3'!$H82),"",'Run 3'!$H$86)</f>
        <v/>
      </c>
      <c r="L240" s="81" t="str">
        <f>IF(ISBLANK('Run 3'!$H82),"",'Run 3'!$H$87)</f>
        <v/>
      </c>
      <c r="M240" s="81" t="str">
        <f>IF(ISBLANK('Run 3'!$H82),"",'Run 3'!$H$89)</f>
        <v/>
      </c>
      <c r="N240" s="81" t="str">
        <f>IF(ISBLANK('Run 3'!$H82),"",'Run 3'!$H$90)</f>
        <v/>
      </c>
      <c r="O240" s="81" t="str">
        <f>IF(ISBLANK('Run 3'!$H82),"",'Run 3'!$H$91)</f>
        <v/>
      </c>
      <c r="P240" s="81" t="str">
        <f>IF(ISBLANK('Run 3'!$A$85),"",'Run 3'!$A$85)</f>
        <v/>
      </c>
      <c r="Q240" s="81" t="str">
        <f>IF(ISBLANK('Run 3'!$A$89),"",'Run 3'!$A$89)</f>
        <v/>
      </c>
      <c r="R240" s="81" t="str">
        <f>IF(ISBLANK('Run 3'!$B$82),"",'Run 3'!$B$82)</f>
        <v/>
      </c>
      <c r="S240" t="str">
        <f>IF(ISBLANK('Run 3'!H82),"",'Run 3'!$C$73)</f>
        <v/>
      </c>
      <c r="T240" t="str">
        <f>IF(ISBLANK(S48),"", 'Run 3'!$B$73)</f>
        <v>Manual Gain:</v>
      </c>
      <c r="V240" t="str">
        <f>IF(ISBLANK('Run 3'!$C$62),"",'Run 3'!$C$62)</f>
        <v/>
      </c>
    </row>
    <row r="241" spans="1:22" x14ac:dyDescent="0.2">
      <c r="A241" t="str">
        <f>IF(ISBLANK('Run 3'!$C$4),"",'Run 3'!$C$4)</f>
        <v/>
      </c>
      <c r="B241" s="66" t="str">
        <f>IF(ISBLANK('Run 3'!$C$3),"",'Run 3'!$C$3)</f>
        <v/>
      </c>
      <c r="C241" t="str">
        <f>IF(ISBLANK('Run 3'!$C$5),"",'Run 3'!$C$5)</f>
        <v/>
      </c>
      <c r="D241" t="str">
        <f>IF(ISBLANK('Run 3'!H19),"",'Run 3'!H19)</f>
        <v/>
      </c>
      <c r="E241" s="67" t="str">
        <f>IF(ISBLANK('Run 3'!H83),"",'Run 3'!$H$75)</f>
        <v/>
      </c>
      <c r="F241" t="str">
        <f>IF(ISBLANK('Run 3'!H83),"",'Run 3'!H83)</f>
        <v/>
      </c>
      <c r="G241" t="str">
        <f>IF(ISNUMBER(SEARCH("PT",'Run 3'!H19)),"Y", IF(ISNUMBER(SEARCH("H2O",'Run 3'!H19)),"N",""))</f>
        <v/>
      </c>
      <c r="H241">
        <f>IF(ISNUMBER(SEARCH("PTA",D49)),'Run 3'!$F$4,IF(ISNUMBER(SEARCH("PTB",D49)),'Run 3'!$G$4,IF(ISNUMBER(SEARCH("PTC",D49)),'Run 3'!$H$4,IF(ISNUMBER(SEARCH("PTD",D49)),'Run 3'!$I$4,""))))</f>
        <v>0</v>
      </c>
      <c r="I241">
        <f>IF(ISNUMBER(SEARCH("PTA",D49)),'Run 3'!$F$5,IF(ISNUMBER(SEARCH("PTB",D49)),'Run 3'!$G$5,IF(ISNUMBER(SEARCH("PTC",D49)),'Run 3'!$H$5,IF(ISNUMBER(SEARCH("PTD",D49)),'Run 3'!$I$5,""))))</f>
        <v>0</v>
      </c>
      <c r="J241" t="str">
        <f>IF(ISBLANK('Run 3'!$H83),"",'Run 3'!$H$85)</f>
        <v/>
      </c>
      <c r="K241" s="81" t="str">
        <f>IF(ISBLANK('Run 3'!$H83),"",'Run 3'!$H$86)</f>
        <v/>
      </c>
      <c r="L241" s="81" t="str">
        <f>IF(ISBLANK('Run 3'!$H83),"",'Run 3'!$H$87)</f>
        <v/>
      </c>
      <c r="M241" s="81" t="str">
        <f>IF(ISBLANK('Run 3'!$H83),"",'Run 3'!$H$89)</f>
        <v/>
      </c>
      <c r="N241" s="81" t="str">
        <f>IF(ISBLANK('Run 3'!$H83),"",'Run 3'!$H$90)</f>
        <v/>
      </c>
      <c r="O241" s="81" t="str">
        <f>IF(ISBLANK('Run 3'!$H83),"",'Run 3'!$H$91)</f>
        <v/>
      </c>
      <c r="P241" s="81" t="str">
        <f>IF(ISBLANK('Run 3'!$A$85),"",'Run 3'!$A$85)</f>
        <v/>
      </c>
      <c r="Q241" s="81" t="str">
        <f>IF(ISBLANK('Run 3'!$A$89),"",'Run 3'!$A$89)</f>
        <v/>
      </c>
      <c r="R241" s="81" t="str">
        <f>IF(ISBLANK('Run 3'!$B$83),"",'Run 3'!$B$83)</f>
        <v/>
      </c>
      <c r="S241" t="str">
        <f>IF(ISBLANK('Run 3'!H83),"",'Run 3'!$C$73)</f>
        <v/>
      </c>
      <c r="T241" t="str">
        <f>IF(ISBLANK(S49),"", 'Run 3'!$B$73)</f>
        <v>Manual Gain:</v>
      </c>
      <c r="V241" t="str">
        <f>IF(ISBLANK('Run 3'!$C$62),"",'Run 3'!$C$62)</f>
        <v/>
      </c>
    </row>
    <row r="242" spans="1:22" x14ac:dyDescent="0.2">
      <c r="A242" t="str">
        <f>IF(ISBLANK('Run 3'!$C$4),"",'Run 3'!$C$4)</f>
        <v/>
      </c>
      <c r="B242" s="66" t="str">
        <f>IF(ISBLANK('Run 3'!$C$3),"",'Run 3'!$C$3)</f>
        <v/>
      </c>
      <c r="C242" t="str">
        <f>IF(ISBLANK('Run 3'!$C$5),"",'Run 3'!$C$5)</f>
        <v/>
      </c>
      <c r="D242" t="str">
        <f>IF(ISBLANK('Run 3'!I12),"",'Run 3'!I12)</f>
        <v/>
      </c>
      <c r="E242" s="67" t="str">
        <f>IF(ISBLANK('Run 3'!I76),"",'Run 3'!$I$75)</f>
        <v/>
      </c>
      <c r="F242" t="str">
        <f>IF(ISBLANK('Run 3'!I76),"",'Run 3'!I76)</f>
        <v/>
      </c>
      <c r="G242" t="str">
        <f>IF(ISNUMBER(SEARCH("PT",'Run 3'!I12)),"Y", IF(ISNUMBER(SEARCH("H2O",'Run 3'!I12)),"N",""))</f>
        <v/>
      </c>
      <c r="H242">
        <f>IF(ISNUMBER(SEARCH("PTA",D50)),'Run 3'!$F$4,IF(ISNUMBER(SEARCH("PTB",D50)),'Run 3'!$G$4,IF(ISNUMBER(SEARCH("PTC",D50)),'Run 3'!$H$4,IF(ISNUMBER(SEARCH("PTD",D50)),'Run 3'!$I$4,""))))</f>
        <v>0</v>
      </c>
      <c r="I242">
        <f>IF(ISNUMBER(SEARCH("PTA",D50)),'Run 3'!$F$5,IF(ISNUMBER(SEARCH("PTB",D50)),'Run 3'!$G$5,IF(ISNUMBER(SEARCH("PTC",D50)),'Run 3'!$H$5,IF(ISNUMBER(SEARCH("PTD",D50)),'Run 3'!$I$5,""))))</f>
        <v>0</v>
      </c>
      <c r="J242" t="str">
        <f>IF(ISBLANK('Run 3'!$I76),"",'Run 3'!$I$85)</f>
        <v/>
      </c>
      <c r="K242" s="81" t="str">
        <f>IF(ISBLANK('Run 3'!$I76),"",'Run 3'!$I$86)</f>
        <v/>
      </c>
      <c r="L242" s="81" t="str">
        <f>IF(ISBLANK('Run 3'!$I76),"",'Run 3'!$I$87)</f>
        <v/>
      </c>
      <c r="M242" s="81" t="str">
        <f>IF(ISBLANK('Run 3'!$I76),"",'Run 3'!$I$89)</f>
        <v/>
      </c>
      <c r="N242" s="81" t="str">
        <f>IF(ISBLANK('Run 3'!$I76),"",'Run 3'!$I$90)</f>
        <v/>
      </c>
      <c r="O242" s="81" t="str">
        <f>IF(ISBLANK('Run 3'!$I76),"",'Run 3'!$I$91)</f>
        <v/>
      </c>
      <c r="P242" s="81" t="str">
        <f>IF(ISBLANK('Run 3'!$A$85),"",'Run 3'!$A$85)</f>
        <v/>
      </c>
      <c r="Q242" s="81" t="str">
        <f>IF(ISBLANK('Run 3'!$A$89),"",'Run 3'!$A$89)</f>
        <v/>
      </c>
      <c r="R242" s="81" t="str">
        <f>IF(ISBLANK('Run 3'!$B$76),"",'Run 3'!$B$76)</f>
        <v/>
      </c>
      <c r="S242" t="str">
        <f>IF(ISBLANK('Run 3'!I76),"",'Run 3'!$C$73)</f>
        <v/>
      </c>
      <c r="T242" t="str">
        <f>IF(ISBLANK(S50),"", 'Run 3'!$B$73)</f>
        <v>Manual Gain:</v>
      </c>
      <c r="V242" t="str">
        <f>IF(ISBLANK('Run 3'!$C$62),"",'Run 3'!$C$62)</f>
        <v/>
      </c>
    </row>
    <row r="243" spans="1:22" x14ac:dyDescent="0.2">
      <c r="A243" t="str">
        <f>IF(ISBLANK('Run 3'!$C$4),"",'Run 3'!$C$4)</f>
        <v/>
      </c>
      <c r="B243" s="66" t="str">
        <f>IF(ISBLANK('Run 3'!$C$3),"",'Run 3'!$C$3)</f>
        <v/>
      </c>
      <c r="C243" t="str">
        <f>IF(ISBLANK('Run 3'!$C$5),"",'Run 3'!$C$5)</f>
        <v/>
      </c>
      <c r="D243" t="str">
        <f>IF(ISBLANK('Run 3'!I13),"",'Run 3'!I13)</f>
        <v/>
      </c>
      <c r="E243" s="67" t="str">
        <f>IF(ISBLANK('Run 3'!I77),"",'Run 3'!$I$75)</f>
        <v/>
      </c>
      <c r="F243" t="str">
        <f>IF(ISBLANK('Run 3'!I77),"",'Run 3'!I77)</f>
        <v/>
      </c>
      <c r="G243" t="str">
        <f>IF(ISNUMBER(SEARCH("PT",'Run 3'!I13)),"Y", IF(ISNUMBER(SEARCH("H2O",'Run 3'!I13)),"N",""))</f>
        <v/>
      </c>
      <c r="H243">
        <f>IF(ISNUMBER(SEARCH("PTA",D51)),'Run 3'!$F$4,IF(ISNUMBER(SEARCH("PTB",D51)),'Run 3'!$G$4,IF(ISNUMBER(SEARCH("PTC",D51)),'Run 3'!$H$4,IF(ISNUMBER(SEARCH("PTD",D51)),'Run 3'!$I$4,""))))</f>
        <v>0</v>
      </c>
      <c r="I243">
        <f>IF(ISNUMBER(SEARCH("PTA",D51)),'Run 3'!$F$5,IF(ISNUMBER(SEARCH("PTB",D51)),'Run 3'!$G$5,IF(ISNUMBER(SEARCH("PTC",D51)),'Run 3'!$H$5,IF(ISNUMBER(SEARCH("PTD",D51)),'Run 3'!$I$5,""))))</f>
        <v>0</v>
      </c>
      <c r="J243" t="str">
        <f>IF(ISBLANK('Run 3'!$I77),"",'Run 3'!$I$85)</f>
        <v/>
      </c>
      <c r="K243" s="81" t="str">
        <f>IF(ISBLANK('Run 3'!$I77),"",'Run 3'!$I$86)</f>
        <v/>
      </c>
      <c r="L243" s="81" t="str">
        <f>IF(ISBLANK('Run 3'!$I77),"",'Run 3'!$I$87)</f>
        <v/>
      </c>
      <c r="M243" s="81" t="str">
        <f>IF(ISBLANK('Run 3'!$I77),"",'Run 3'!$I$89)</f>
        <v/>
      </c>
      <c r="N243" s="81" t="str">
        <f>IF(ISBLANK('Run 3'!$I77),"",'Run 3'!$I$90)</f>
        <v/>
      </c>
      <c r="O243" s="81" t="str">
        <f>IF(ISBLANK('Run 3'!$I77),"",'Run 3'!$I$91)</f>
        <v/>
      </c>
      <c r="P243" s="81" t="str">
        <f>IF(ISBLANK('Run 3'!$A$85),"",'Run 3'!$A$85)</f>
        <v/>
      </c>
      <c r="Q243" s="81" t="str">
        <f>IF(ISBLANK('Run 3'!$A$89),"",'Run 3'!$A$89)</f>
        <v/>
      </c>
      <c r="R243" s="81" t="str">
        <f>IF(ISBLANK('Run 3'!$B$77),"",'Run 3'!$B$77)</f>
        <v/>
      </c>
      <c r="S243" t="str">
        <f>IF(ISBLANK('Run 3'!I77),"",'Run 3'!$C$73)</f>
        <v/>
      </c>
      <c r="T243" t="str">
        <f>IF(ISBLANK(S51),"", 'Run 3'!$B$73)</f>
        <v>Manual Gain:</v>
      </c>
      <c r="V243" t="str">
        <f>IF(ISBLANK('Run 3'!$C$62),"",'Run 3'!$C$62)</f>
        <v/>
      </c>
    </row>
    <row r="244" spans="1:22" x14ac:dyDescent="0.2">
      <c r="A244" t="str">
        <f>IF(ISBLANK('Run 3'!$C$4),"",'Run 3'!$C$4)</f>
        <v/>
      </c>
      <c r="B244" s="66" t="str">
        <f>IF(ISBLANK('Run 3'!$C$3),"",'Run 3'!$C$3)</f>
        <v/>
      </c>
      <c r="C244" t="str">
        <f>IF(ISBLANK('Run 3'!$C$5),"",'Run 3'!$C$5)</f>
        <v/>
      </c>
      <c r="D244" t="str">
        <f>IF(ISBLANK('Run 3'!I14),"",'Run 3'!I14)</f>
        <v/>
      </c>
      <c r="E244" s="67" t="str">
        <f>IF(ISBLANK('Run 3'!I78),"",'Run 3'!$I$75)</f>
        <v/>
      </c>
      <c r="F244" t="str">
        <f>IF(ISBLANK('Run 3'!I78),"",'Run 3'!I78)</f>
        <v/>
      </c>
      <c r="G244" t="str">
        <f>IF(ISNUMBER(SEARCH("PT",'Run 3'!I14)),"Y", IF(ISNUMBER(SEARCH("H2O",'Run 3'!I14)),"N",""))</f>
        <v/>
      </c>
      <c r="H244">
        <f>IF(ISNUMBER(SEARCH("PTA",D52)),'Run 3'!$F$4,IF(ISNUMBER(SEARCH("PTB",D52)),'Run 3'!$G$4,IF(ISNUMBER(SEARCH("PTC",D52)),'Run 3'!$H$4,IF(ISNUMBER(SEARCH("PTD",D52)),'Run 3'!$I$4,""))))</f>
        <v>0</v>
      </c>
      <c r="I244">
        <f>IF(ISNUMBER(SEARCH("PTA",D52)),'Run 3'!$F$5,IF(ISNUMBER(SEARCH("PTB",D52)),'Run 3'!$G$5,IF(ISNUMBER(SEARCH("PTC",D52)),'Run 3'!$H$5,IF(ISNUMBER(SEARCH("PTD",D52)),'Run 3'!$I$5,""))))</f>
        <v>0</v>
      </c>
      <c r="J244" t="str">
        <f>IF(ISBLANK('Run 3'!$I78),"",'Run 3'!$I$85)</f>
        <v/>
      </c>
      <c r="K244" s="81" t="str">
        <f>IF(ISBLANK('Run 3'!$I78),"",'Run 3'!$I$86)</f>
        <v/>
      </c>
      <c r="L244" s="81" t="str">
        <f>IF(ISBLANK('Run 3'!$I78),"",'Run 3'!$I$87)</f>
        <v/>
      </c>
      <c r="M244" s="81" t="str">
        <f>IF(ISBLANK('Run 3'!$I78),"",'Run 3'!$I$89)</f>
        <v/>
      </c>
      <c r="N244" s="81" t="str">
        <f>IF(ISBLANK('Run 3'!$I78),"",'Run 3'!$I$90)</f>
        <v/>
      </c>
      <c r="O244" s="81" t="str">
        <f>IF(ISBLANK('Run 3'!$I78),"",'Run 3'!$I$91)</f>
        <v/>
      </c>
      <c r="P244" s="81" t="str">
        <f>IF(ISBLANK('Run 3'!$A$85),"",'Run 3'!$A$85)</f>
        <v/>
      </c>
      <c r="Q244" s="81" t="str">
        <f>IF(ISBLANK('Run 3'!$A$89),"",'Run 3'!$A$89)</f>
        <v/>
      </c>
      <c r="R244" s="81" t="str">
        <f>IF(ISBLANK('Run 3'!$B$78),"",'Run 3'!$B$78)</f>
        <v/>
      </c>
      <c r="S244" t="str">
        <f>IF(ISBLANK('Run 3'!I78),"",'Run 3'!$C$73)</f>
        <v/>
      </c>
      <c r="T244" t="str">
        <f>IF(ISBLANK(S52),"", 'Run 3'!$B$73)</f>
        <v>Manual Gain:</v>
      </c>
      <c r="V244" t="str">
        <f>IF(ISBLANK('Run 3'!$C$62),"",'Run 3'!$C$62)</f>
        <v/>
      </c>
    </row>
    <row r="245" spans="1:22" x14ac:dyDescent="0.2">
      <c r="A245" t="str">
        <f>IF(ISBLANK('Run 3'!$C$4),"",'Run 3'!$C$4)</f>
        <v/>
      </c>
      <c r="B245" s="66" t="str">
        <f>IF(ISBLANK('Run 3'!$C$3),"",'Run 3'!$C$3)</f>
        <v/>
      </c>
      <c r="C245" t="str">
        <f>IF(ISBLANK('Run 3'!$C$5),"",'Run 3'!$C$5)</f>
        <v/>
      </c>
      <c r="D245" t="str">
        <f>IF(ISBLANK('Run 3'!I15),"",'Run 3'!I15)</f>
        <v/>
      </c>
      <c r="E245" s="67" t="str">
        <f>IF(ISBLANK('Run 3'!I79),"",'Run 3'!$I$75)</f>
        <v/>
      </c>
      <c r="F245" t="str">
        <f>IF(ISBLANK('Run 3'!I79),"",'Run 3'!I79)</f>
        <v/>
      </c>
      <c r="G245" t="str">
        <f>IF(ISNUMBER(SEARCH("PT",'Run 3'!I15)),"Y", IF(ISNUMBER(SEARCH("H2O",'Run 3'!I15)),"N",""))</f>
        <v/>
      </c>
      <c r="H245">
        <f>IF(ISNUMBER(SEARCH("PTA",D53)),'Run 3'!$F$4,IF(ISNUMBER(SEARCH("PTB",D53)),'Run 3'!$G$4,IF(ISNUMBER(SEARCH("PTC",D53)),'Run 3'!$H$4,IF(ISNUMBER(SEARCH("PTD",D53)),'Run 3'!$I$4,""))))</f>
        <v>0</v>
      </c>
      <c r="I245">
        <f>IF(ISNUMBER(SEARCH("PTA",D53)),'Run 3'!$F$5,IF(ISNUMBER(SEARCH("PTB",D53)),'Run 3'!$G$5,IF(ISNUMBER(SEARCH("PTC",D53)),'Run 3'!$H$5,IF(ISNUMBER(SEARCH("PTD",D53)),'Run 3'!$I$5,""))))</f>
        <v>0</v>
      </c>
      <c r="J245" t="str">
        <f>IF(ISBLANK('Run 3'!$I79),"",'Run 3'!$I$85)</f>
        <v/>
      </c>
      <c r="K245" s="81" t="str">
        <f>IF(ISBLANK('Run 3'!$I79),"",'Run 3'!$I$86)</f>
        <v/>
      </c>
      <c r="L245" s="81" t="str">
        <f>IF(ISBLANK('Run 3'!$I79),"",'Run 3'!$I$87)</f>
        <v/>
      </c>
      <c r="M245" s="81" t="str">
        <f>IF(ISBLANK('Run 3'!$I79),"",'Run 3'!$I$89)</f>
        <v/>
      </c>
      <c r="N245" s="81" t="str">
        <f>IF(ISBLANK('Run 3'!$I79),"",'Run 3'!$I$90)</f>
        <v/>
      </c>
      <c r="O245" s="81" t="str">
        <f>IF(ISBLANK('Run 3'!$I79),"",'Run 3'!$I$91)</f>
        <v/>
      </c>
      <c r="P245" s="81" t="str">
        <f>IF(ISBLANK('Run 3'!$A$85),"",'Run 3'!$A$85)</f>
        <v/>
      </c>
      <c r="Q245" s="81" t="str">
        <f>IF(ISBLANK('Run 3'!$A$89),"",'Run 3'!$A$89)</f>
        <v/>
      </c>
      <c r="R245" s="81" t="str">
        <f>IF(ISBLANK('Run 3'!$B$79),"",'Run 3'!$B$79)</f>
        <v/>
      </c>
      <c r="S245" t="str">
        <f>IF(ISBLANK('Run 3'!I79),"",'Run 3'!$C$73)</f>
        <v/>
      </c>
      <c r="T245" t="str">
        <f>IF(ISBLANK(S53),"", 'Run 3'!$B$73)</f>
        <v>Manual Gain:</v>
      </c>
      <c r="V245" t="str">
        <f>IF(ISBLANK('Run 3'!$C$62),"",'Run 3'!$C$62)</f>
        <v/>
      </c>
    </row>
    <row r="246" spans="1:22" x14ac:dyDescent="0.2">
      <c r="A246" t="str">
        <f>IF(ISBLANK('Run 3'!$C$4),"",'Run 3'!$C$4)</f>
        <v/>
      </c>
      <c r="B246" s="66" t="str">
        <f>IF(ISBLANK('Run 3'!$C$3),"",'Run 3'!$C$3)</f>
        <v/>
      </c>
      <c r="C246" t="str">
        <f>IF(ISBLANK('Run 3'!$C$5),"",'Run 3'!$C$5)</f>
        <v/>
      </c>
      <c r="D246" t="str">
        <f>IF(ISBLANK('Run 3'!I16),"",'Run 3'!I16)</f>
        <v/>
      </c>
      <c r="E246" s="67" t="str">
        <f>IF(ISBLANK('Run 3'!I80),"",'Run 3'!$I$75)</f>
        <v/>
      </c>
      <c r="F246" t="str">
        <f>IF(ISBLANK('Run 3'!I80),"",'Run 3'!I80)</f>
        <v/>
      </c>
      <c r="G246" t="str">
        <f>IF(ISNUMBER(SEARCH("PT",'Run 3'!I16)),"Y", IF(ISNUMBER(SEARCH("H2O",'Run 3'!I16)),"N",""))</f>
        <v/>
      </c>
      <c r="H246">
        <f>IF(ISNUMBER(SEARCH("PTA",D54)),'Run 3'!$F$4,IF(ISNUMBER(SEARCH("PTB",D54)),'Run 3'!$G$4,IF(ISNUMBER(SEARCH("PTC",D54)),'Run 3'!$H$4,IF(ISNUMBER(SEARCH("PTD",D54)),'Run 3'!$I$4,""))))</f>
        <v>0</v>
      </c>
      <c r="I246">
        <f>IF(ISNUMBER(SEARCH("PTA",D54)),'Run 3'!$F$5,IF(ISNUMBER(SEARCH("PTB",D54)),'Run 3'!$G$5,IF(ISNUMBER(SEARCH("PTC",D54)),'Run 3'!$H$5,IF(ISNUMBER(SEARCH("PTD",D54)),'Run 3'!$I$5,""))))</f>
        <v>0</v>
      </c>
      <c r="J246" t="str">
        <f>IF(ISBLANK('Run 3'!$I80),"",'Run 3'!$I$85)</f>
        <v/>
      </c>
      <c r="K246" s="81" t="str">
        <f>IF(ISBLANK('Run 3'!$I80),"",'Run 3'!$I$86)</f>
        <v/>
      </c>
      <c r="L246" s="81" t="str">
        <f>IF(ISBLANK('Run 3'!$I80),"",'Run 3'!$I$87)</f>
        <v/>
      </c>
      <c r="M246" s="81" t="str">
        <f>IF(ISBLANK('Run 3'!$I80),"",'Run 3'!$I$89)</f>
        <v/>
      </c>
      <c r="N246" s="81" t="str">
        <f>IF(ISBLANK('Run 3'!$I80),"",'Run 3'!$I$90)</f>
        <v/>
      </c>
      <c r="O246" s="81" t="str">
        <f>IF(ISBLANK('Run 3'!$I80),"",'Run 3'!$I$91)</f>
        <v/>
      </c>
      <c r="P246" s="81" t="str">
        <f>IF(ISBLANK('Run 3'!$A$85),"",'Run 3'!$A$85)</f>
        <v/>
      </c>
      <c r="Q246" s="81" t="str">
        <f>IF(ISBLANK('Run 3'!$A$89),"",'Run 3'!$A$89)</f>
        <v/>
      </c>
      <c r="R246" s="81" t="str">
        <f>IF(ISBLANK('Run 3'!$B$80),"",'Run 3'!$B$80)</f>
        <v/>
      </c>
      <c r="S246" t="str">
        <f>IF(ISBLANK('Run 3'!I80),"",'Run 3'!$C$73)</f>
        <v/>
      </c>
      <c r="T246" t="str">
        <f>IF(ISBLANK(S54),"", 'Run 3'!$B$73)</f>
        <v>Manual Gain:</v>
      </c>
      <c r="V246" t="str">
        <f>IF(ISBLANK('Run 3'!$C$62),"",'Run 3'!$C$62)</f>
        <v/>
      </c>
    </row>
    <row r="247" spans="1:22" x14ac:dyDescent="0.2">
      <c r="A247" t="str">
        <f>IF(ISBLANK('Run 3'!$C$4),"",'Run 3'!$C$4)</f>
        <v/>
      </c>
      <c r="B247" s="66" t="str">
        <f>IF(ISBLANK('Run 3'!$C$3),"",'Run 3'!$C$3)</f>
        <v/>
      </c>
      <c r="C247" t="str">
        <f>IF(ISBLANK('Run 3'!$C$5),"",'Run 3'!$C$5)</f>
        <v/>
      </c>
      <c r="D247" t="str">
        <f>IF(ISBLANK('Run 3'!I17),"",'Run 3'!I17)</f>
        <v/>
      </c>
      <c r="E247" s="67" t="str">
        <f>IF(ISBLANK('Run 3'!I81),"",'Run 3'!$I$75)</f>
        <v/>
      </c>
      <c r="F247" t="str">
        <f>IF(ISBLANK('Run 3'!I81),"",'Run 3'!I81)</f>
        <v/>
      </c>
      <c r="G247" t="str">
        <f>IF(ISNUMBER(SEARCH("PT",'Run 3'!I17)),"Y", IF(ISNUMBER(SEARCH("H2O",'Run 3'!I17)),"N",""))</f>
        <v/>
      </c>
      <c r="H247">
        <f>IF(ISNUMBER(SEARCH("PTA",D55)),'Run 3'!$F$4,IF(ISNUMBER(SEARCH("PTB",D55)),'Run 3'!$G$4,IF(ISNUMBER(SEARCH("PTC",D55)),'Run 3'!$H$4,IF(ISNUMBER(SEARCH("PTD",D55)),'Run 3'!$I$4,""))))</f>
        <v>0</v>
      </c>
      <c r="I247">
        <f>IF(ISNUMBER(SEARCH("PTA",D55)),'Run 3'!$F$5,IF(ISNUMBER(SEARCH("PTB",D55)),'Run 3'!$G$5,IF(ISNUMBER(SEARCH("PTC",D55)),'Run 3'!$H$5,IF(ISNUMBER(SEARCH("PTD",D55)),'Run 3'!$I$5,""))))</f>
        <v>0</v>
      </c>
      <c r="J247" t="str">
        <f>IF(ISBLANK('Run 3'!$I81),"",'Run 3'!$I$85)</f>
        <v/>
      </c>
      <c r="K247" s="81" t="str">
        <f>IF(ISBLANK('Run 3'!$I81),"",'Run 3'!$I$86)</f>
        <v/>
      </c>
      <c r="L247" s="81" t="str">
        <f>IF(ISBLANK('Run 3'!$I81),"",'Run 3'!$I$87)</f>
        <v/>
      </c>
      <c r="M247" s="81" t="str">
        <f>IF(ISBLANK('Run 3'!$I81),"",'Run 3'!$I$89)</f>
        <v/>
      </c>
      <c r="N247" s="81" t="str">
        <f>IF(ISBLANK('Run 3'!$I81),"",'Run 3'!$I$90)</f>
        <v/>
      </c>
      <c r="O247" s="81" t="str">
        <f>IF(ISBLANK('Run 3'!$I81),"",'Run 3'!$I$91)</f>
        <v/>
      </c>
      <c r="P247" s="81" t="str">
        <f>IF(ISBLANK('Run 3'!$A$85),"",'Run 3'!$A$85)</f>
        <v/>
      </c>
      <c r="Q247" s="81" t="str">
        <f>IF(ISBLANK('Run 3'!$A$89),"",'Run 3'!$A$89)</f>
        <v/>
      </c>
      <c r="R247" s="81" t="str">
        <f>IF(ISBLANK('Run 3'!$B$81),"",'Run 3'!$B$81)</f>
        <v/>
      </c>
      <c r="S247" t="str">
        <f>IF(ISBLANK('Run 3'!I81),"",'Run 3'!$C$73)</f>
        <v/>
      </c>
      <c r="T247" t="str">
        <f>IF(ISBLANK(S55),"", 'Run 3'!$B$73)</f>
        <v>Manual Gain:</v>
      </c>
      <c r="V247" t="str">
        <f>IF(ISBLANK('Run 3'!$C$62),"",'Run 3'!$C$62)</f>
        <v/>
      </c>
    </row>
    <row r="248" spans="1:22" x14ac:dyDescent="0.2">
      <c r="A248" t="str">
        <f>IF(ISBLANK('Run 3'!$C$4),"",'Run 3'!$C$4)</f>
        <v/>
      </c>
      <c r="B248" s="66" t="str">
        <f>IF(ISBLANK('Run 3'!$C$3),"",'Run 3'!$C$3)</f>
        <v/>
      </c>
      <c r="C248" t="str">
        <f>IF(ISBLANK('Run 3'!$C$5),"",'Run 3'!$C$5)</f>
        <v/>
      </c>
      <c r="D248" t="str">
        <f>IF(ISBLANK('Run 3'!I18),"",'Run 3'!I18)</f>
        <v/>
      </c>
      <c r="E248" s="67" t="str">
        <f>IF(ISBLANK('Run 3'!I82),"",'Run 3'!$I$75)</f>
        <v/>
      </c>
      <c r="F248" t="str">
        <f>IF(ISBLANK('Run 3'!I82),"",'Run 3'!I82)</f>
        <v/>
      </c>
      <c r="G248" t="str">
        <f>IF(ISNUMBER(SEARCH("PT",'Run 3'!I18)),"Y", IF(ISNUMBER(SEARCH("H2O",'Run 3'!I18)),"N",""))</f>
        <v/>
      </c>
      <c r="H248">
        <f>IF(ISNUMBER(SEARCH("PTA",D56)),'Run 3'!$F$4,IF(ISNUMBER(SEARCH("PTB",D56)),'Run 3'!$G$4,IF(ISNUMBER(SEARCH("PTC",D56)),'Run 3'!$H$4,IF(ISNUMBER(SEARCH("PTD",D56)),'Run 3'!$I$4,""))))</f>
        <v>0</v>
      </c>
      <c r="I248">
        <f>IF(ISNUMBER(SEARCH("PTA",D56)),'Run 3'!$F$5,IF(ISNUMBER(SEARCH("PTB",D56)),'Run 3'!$G$5,IF(ISNUMBER(SEARCH("PTC",D56)),'Run 3'!$H$5,IF(ISNUMBER(SEARCH("PTD",D56)),'Run 3'!$I$5,""))))</f>
        <v>0</v>
      </c>
      <c r="J248" t="str">
        <f>IF(ISBLANK('Run 3'!$I82),"",'Run 3'!$I$85)</f>
        <v/>
      </c>
      <c r="K248" s="81" t="str">
        <f>IF(ISBLANK('Run 3'!$I82),"",'Run 3'!$I$86)</f>
        <v/>
      </c>
      <c r="L248" s="81" t="str">
        <f>IF(ISBLANK('Run 3'!$I82),"",'Run 3'!$I$87)</f>
        <v/>
      </c>
      <c r="M248" s="81" t="str">
        <f>IF(ISBLANK('Run 3'!$I82),"",'Run 3'!$I$89)</f>
        <v/>
      </c>
      <c r="N248" s="81" t="str">
        <f>IF(ISBLANK('Run 3'!$I82),"",'Run 3'!$I$90)</f>
        <v/>
      </c>
      <c r="O248" s="81" t="str">
        <f>IF(ISBLANK('Run 3'!$I82),"",'Run 3'!$I$91)</f>
        <v/>
      </c>
      <c r="P248" s="81" t="str">
        <f>IF(ISBLANK('Run 3'!$A$85),"",'Run 3'!$A$85)</f>
        <v/>
      </c>
      <c r="Q248" s="81" t="str">
        <f>IF(ISBLANK('Run 3'!$A$89),"",'Run 3'!$A$89)</f>
        <v/>
      </c>
      <c r="R248" s="81" t="str">
        <f>IF(ISBLANK('Run 3'!$B$82),"",'Run 3'!$B$82)</f>
        <v/>
      </c>
      <c r="S248" t="str">
        <f>IF(ISBLANK('Run 3'!I82),"",'Run 3'!$C$73)</f>
        <v/>
      </c>
      <c r="T248" t="str">
        <f>IF(ISBLANK(S56),"", 'Run 3'!$B$73)</f>
        <v>Manual Gain:</v>
      </c>
      <c r="V248" t="str">
        <f>IF(ISBLANK('Run 3'!$C$62),"",'Run 3'!$C$62)</f>
        <v/>
      </c>
    </row>
    <row r="249" spans="1:22" x14ac:dyDescent="0.2">
      <c r="A249" t="str">
        <f>IF(ISBLANK('Run 3'!$C$4),"",'Run 3'!$C$4)</f>
        <v/>
      </c>
      <c r="B249" s="66" t="str">
        <f>IF(ISBLANK('Run 3'!$C$3),"",'Run 3'!$C$3)</f>
        <v/>
      </c>
      <c r="C249" t="str">
        <f>IF(ISBLANK('Run 3'!$C$5),"",'Run 3'!$C$5)</f>
        <v/>
      </c>
      <c r="D249" t="str">
        <f>IF(ISBLANK('Run 3'!I19),"",'Run 3'!I19)</f>
        <v/>
      </c>
      <c r="E249" s="67" t="str">
        <f>IF(ISBLANK('Run 3'!I83),"",'Run 3'!$I$75)</f>
        <v/>
      </c>
      <c r="F249" t="str">
        <f>IF(ISBLANK('Run 3'!I83),"",'Run 3'!I83)</f>
        <v/>
      </c>
      <c r="G249" t="str">
        <f>IF(ISNUMBER(SEARCH("PT",'Run 3'!I19)),"Y", IF(ISNUMBER(SEARCH("H2O",'Run 3'!I19)),"N",""))</f>
        <v/>
      </c>
      <c r="H249">
        <f>IF(ISNUMBER(SEARCH("PTA",D57)),'Run 3'!$F$4,IF(ISNUMBER(SEARCH("PTB",D57)),'Run 3'!$G$4,IF(ISNUMBER(SEARCH("PTC",D57)),'Run 3'!$H$4,IF(ISNUMBER(SEARCH("PTD",D57)),'Run 3'!$I$4,""))))</f>
        <v>0</v>
      </c>
      <c r="I249">
        <f>IF(ISNUMBER(SEARCH("PTA",D57)),'Run 3'!$F$5,IF(ISNUMBER(SEARCH("PTB",D57)),'Run 3'!$G$5,IF(ISNUMBER(SEARCH("PTC",D57)),'Run 3'!$H$5,IF(ISNUMBER(SEARCH("PTD",D57)),'Run 3'!$I$5,""))))</f>
        <v>0</v>
      </c>
      <c r="J249" t="str">
        <f>IF(ISBLANK('Run 3'!$I83),"",'Run 3'!$I$85)</f>
        <v/>
      </c>
      <c r="K249" s="81" t="str">
        <f>IF(ISBLANK('Run 3'!$I83),"",'Run 3'!$I$86)</f>
        <v/>
      </c>
      <c r="L249" s="81" t="str">
        <f>IF(ISBLANK('Run 3'!$I83),"",'Run 3'!$I$87)</f>
        <v/>
      </c>
      <c r="M249" s="81" t="str">
        <f>IF(ISBLANK('Run 3'!$I83),"",'Run 3'!$I$89)</f>
        <v/>
      </c>
      <c r="N249" s="81" t="str">
        <f>IF(ISBLANK('Run 3'!$I83),"",'Run 3'!$I$90)</f>
        <v/>
      </c>
      <c r="O249" s="81" t="str">
        <f>IF(ISBLANK('Run 3'!$I83),"",'Run 3'!$I$91)</f>
        <v/>
      </c>
      <c r="P249" s="81" t="str">
        <f>IF(ISBLANK('Run 3'!$A$85),"",'Run 3'!$A$85)</f>
        <v/>
      </c>
      <c r="Q249" s="81" t="str">
        <f>IF(ISBLANK('Run 3'!$A$89),"",'Run 3'!$A$89)</f>
        <v/>
      </c>
      <c r="R249" s="81" t="str">
        <f>IF(ISBLANK('Run 3'!$B$83),"",'Run 3'!$B$83)</f>
        <v/>
      </c>
      <c r="S249" t="str">
        <f>IF(ISBLANK('Run 3'!I83),"",'Run 3'!$C$73)</f>
        <v/>
      </c>
      <c r="T249" t="str">
        <f>IF(ISBLANK(S57),"", 'Run 3'!$B$73)</f>
        <v>Manual Gain:</v>
      </c>
      <c r="V249" t="str">
        <f>IF(ISBLANK('Run 3'!$C$62),"",'Run 3'!$C$62)</f>
        <v/>
      </c>
    </row>
    <row r="250" spans="1:22" x14ac:dyDescent="0.2">
      <c r="A250" t="str">
        <f>IF(ISBLANK('Run 3'!$C$4),"",'Run 3'!$C$4)</f>
        <v/>
      </c>
      <c r="B250" s="66" t="str">
        <f>IF(ISBLANK('Run 3'!$C$3),"",'Run 3'!$C$3)</f>
        <v/>
      </c>
      <c r="C250" t="str">
        <f>IF(ISBLANK('Run 3'!$C$5),"",'Run 3'!$C$5)</f>
        <v/>
      </c>
      <c r="D250" t="str">
        <f>IF(ISBLANK('Run 3'!J12),"",'Run 3'!J12)</f>
        <v/>
      </c>
      <c r="E250" s="67" t="str">
        <f>IF(ISBLANK('Run 3'!J76),"",'Run 3'!$J$75)</f>
        <v/>
      </c>
      <c r="F250" t="str">
        <f>IF(ISBLANK('Run 3'!J76),"",'Run 3'!J76)</f>
        <v/>
      </c>
      <c r="G250" t="str">
        <f>IF(ISNUMBER(SEARCH("PT",'Run 3'!J12)),"Y", IF(ISNUMBER(SEARCH("H2O",'Run 3'!J12)),"N",""))</f>
        <v/>
      </c>
      <c r="H250">
        <f>IF(ISNUMBER(SEARCH("PTA",D58)),'Run 3'!$F$4,IF(ISNUMBER(SEARCH("PTB",D58)),'Run 3'!$G$4,IF(ISNUMBER(SEARCH("PTC",D58)),'Run 3'!$H$4,IF(ISNUMBER(SEARCH("PTD",D58)),'Run 3'!$I$4,""))))</f>
        <v>0</v>
      </c>
      <c r="I250">
        <f>IF(ISNUMBER(SEARCH("PTA",D58)),'Run 3'!$F$5,IF(ISNUMBER(SEARCH("PTB",D58)),'Run 3'!$G$5,IF(ISNUMBER(SEARCH("PTC",D58)),'Run 3'!$H$5,IF(ISNUMBER(SEARCH("PTD",D58)),'Run 3'!$I$5,""))))</f>
        <v>0</v>
      </c>
      <c r="J250" t="str">
        <f>IF(ISBLANK('Run 3'!$J76),"",'Run 3'!$J$85)</f>
        <v/>
      </c>
      <c r="K250" s="81" t="str">
        <f>IF(ISBLANK('Run 3'!$J76),"",'Run 3'!$J$86)</f>
        <v/>
      </c>
      <c r="L250" s="81" t="str">
        <f>IF(ISBLANK('Run 3'!$J76),"",'Run 3'!$J$87)</f>
        <v/>
      </c>
      <c r="M250" s="81" t="str">
        <f>IF(ISBLANK('Run 3'!$J76),"",'Run 3'!$J$89)</f>
        <v/>
      </c>
      <c r="N250" s="81" t="str">
        <f>IF(ISBLANK('Run 3'!$J76),"",'Run 3'!$J$90)</f>
        <v/>
      </c>
      <c r="O250" s="81" t="str">
        <f>IF(ISBLANK('Run 3'!$J76),"",'Run 3'!$J$91)</f>
        <v/>
      </c>
      <c r="P250" s="81" t="str">
        <f>IF(ISBLANK('Run 3'!$A$85),"",'Run 3'!$A$85)</f>
        <v/>
      </c>
      <c r="Q250" s="81" t="str">
        <f>IF(ISBLANK('Run 3'!$A$89),"",'Run 3'!$A$89)</f>
        <v/>
      </c>
      <c r="R250" s="81" t="str">
        <f>IF(ISBLANK('Run 3'!$B$76),"",'Run 3'!$B$76)</f>
        <v/>
      </c>
      <c r="S250" t="str">
        <f>IF(ISBLANK('Run 3'!J76),"",'Run 3'!$C$73)</f>
        <v/>
      </c>
      <c r="T250" t="str">
        <f>IF(ISBLANK(S58),"", 'Run 3'!$B$73)</f>
        <v>Manual Gain:</v>
      </c>
      <c r="V250" t="str">
        <f>IF(ISBLANK('Run 3'!$C$62),"",'Run 3'!$C$62)</f>
        <v/>
      </c>
    </row>
    <row r="251" spans="1:22" x14ac:dyDescent="0.2">
      <c r="A251" t="str">
        <f>IF(ISBLANK('Run 3'!$C$4),"",'Run 3'!$C$4)</f>
        <v/>
      </c>
      <c r="B251" s="66" t="str">
        <f>IF(ISBLANK('Run 3'!$C$3),"",'Run 3'!$C$3)</f>
        <v/>
      </c>
      <c r="C251" t="str">
        <f>IF(ISBLANK('Run 3'!$C$5),"",'Run 3'!$C$5)</f>
        <v/>
      </c>
      <c r="D251" t="str">
        <f>IF(ISBLANK('Run 3'!J13),"",'Run 3'!J13)</f>
        <v/>
      </c>
      <c r="E251" s="67" t="str">
        <f>IF(ISBLANK('Run 3'!J77),"",'Run 3'!$J$75)</f>
        <v/>
      </c>
      <c r="F251" t="str">
        <f>IF(ISBLANK('Run 3'!J77),"",'Run 3'!J77)</f>
        <v/>
      </c>
      <c r="G251" t="str">
        <f>IF(ISNUMBER(SEARCH("PT",'Run 3'!J13)),"Y", IF(ISNUMBER(SEARCH("H2O",'Run 3'!J13)),"N",""))</f>
        <v/>
      </c>
      <c r="H251">
        <f>IF(ISNUMBER(SEARCH("PTA",D59)),'Run 3'!$F$4,IF(ISNUMBER(SEARCH("PTB",D59)),'Run 3'!$G$4,IF(ISNUMBER(SEARCH("PTC",D59)),'Run 3'!$H$4,IF(ISNUMBER(SEARCH("PTD",D59)),'Run 3'!$I$4,""))))</f>
        <v>0</v>
      </c>
      <c r="I251">
        <f>IF(ISNUMBER(SEARCH("PTA",D59)),'Run 3'!$F$5,IF(ISNUMBER(SEARCH("PTB",D59)),'Run 3'!$G$5,IF(ISNUMBER(SEARCH("PTC",D59)),'Run 3'!$H$5,IF(ISNUMBER(SEARCH("PTD",D59)),'Run 3'!$I$5,""))))</f>
        <v>0</v>
      </c>
      <c r="J251" t="str">
        <f>IF(ISBLANK('Run 3'!$J77),"",'Run 3'!$J$85)</f>
        <v/>
      </c>
      <c r="K251" s="81" t="str">
        <f>IF(ISBLANK('Run 3'!$J77),"",'Run 3'!$J$86)</f>
        <v/>
      </c>
      <c r="L251" s="81" t="str">
        <f>IF(ISBLANK('Run 3'!$J77),"",'Run 3'!$J$87)</f>
        <v/>
      </c>
      <c r="M251" s="81" t="str">
        <f>IF(ISBLANK('Run 3'!$J77),"",'Run 3'!$J$89)</f>
        <v/>
      </c>
      <c r="N251" s="81" t="str">
        <f>IF(ISBLANK('Run 3'!$J77),"",'Run 3'!$J$90)</f>
        <v/>
      </c>
      <c r="O251" s="81" t="str">
        <f>IF(ISBLANK('Run 3'!$J77),"",'Run 3'!$J$91)</f>
        <v/>
      </c>
      <c r="P251" s="81" t="str">
        <f>IF(ISBLANK('Run 3'!$A$85),"",'Run 3'!$A$85)</f>
        <v/>
      </c>
      <c r="Q251" s="81" t="str">
        <f>IF(ISBLANK('Run 3'!$A$89),"",'Run 3'!$A$89)</f>
        <v/>
      </c>
      <c r="R251" s="81" t="str">
        <f>IF(ISBLANK('Run 3'!$B$77),"",'Run 3'!$B$77)</f>
        <v/>
      </c>
      <c r="S251" t="str">
        <f>IF(ISBLANK('Run 3'!J77),"",'Run 3'!$C$73)</f>
        <v/>
      </c>
      <c r="T251" t="str">
        <f>IF(ISBLANK(S59),"", 'Run 3'!$B$73)</f>
        <v>Manual Gain:</v>
      </c>
      <c r="V251" t="str">
        <f>IF(ISBLANK('Run 3'!$C$62),"",'Run 3'!$C$62)</f>
        <v/>
      </c>
    </row>
    <row r="252" spans="1:22" x14ac:dyDescent="0.2">
      <c r="A252" t="str">
        <f>IF(ISBLANK('Run 3'!$C$4),"",'Run 3'!$C$4)</f>
        <v/>
      </c>
      <c r="B252" s="66" t="str">
        <f>IF(ISBLANK('Run 3'!$C$3),"",'Run 3'!$C$3)</f>
        <v/>
      </c>
      <c r="C252" t="str">
        <f>IF(ISBLANK('Run 3'!$C$5),"",'Run 3'!$C$5)</f>
        <v/>
      </c>
      <c r="D252" t="str">
        <f>IF(ISBLANK('Run 3'!J14),"",'Run 3'!J14)</f>
        <v/>
      </c>
      <c r="E252" s="67" t="str">
        <f>IF(ISBLANK('Run 3'!J78),"",'Run 3'!$J$75)</f>
        <v/>
      </c>
      <c r="F252" t="str">
        <f>IF(ISBLANK('Run 3'!J78),"",'Run 3'!J78)</f>
        <v/>
      </c>
      <c r="G252" t="str">
        <f>IF(ISNUMBER(SEARCH("PT",'Run 3'!J14)),"Y", IF(ISNUMBER(SEARCH("H2O",'Run 3'!J14)),"N",""))</f>
        <v/>
      </c>
      <c r="H252">
        <f>IF(ISNUMBER(SEARCH("PTA",D60)),'Run 3'!$F$4,IF(ISNUMBER(SEARCH("PTB",D60)),'Run 3'!$G$4,IF(ISNUMBER(SEARCH("PTC",D60)),'Run 3'!$H$4,IF(ISNUMBER(SEARCH("PTD",D60)),'Run 3'!$I$4,""))))</f>
        <v>0</v>
      </c>
      <c r="I252">
        <f>IF(ISNUMBER(SEARCH("PTA",D60)),'Run 3'!$F$5,IF(ISNUMBER(SEARCH("PTB",D60)),'Run 3'!$G$5,IF(ISNUMBER(SEARCH("PTC",D60)),'Run 3'!$H$5,IF(ISNUMBER(SEARCH("PTD",D60)),'Run 3'!$I$5,""))))</f>
        <v>0</v>
      </c>
      <c r="J252" t="str">
        <f>IF(ISBLANK('Run 3'!$J78),"",'Run 3'!$J$85)</f>
        <v/>
      </c>
      <c r="K252" s="81" t="str">
        <f>IF(ISBLANK('Run 3'!$J78),"",'Run 3'!$J$86)</f>
        <v/>
      </c>
      <c r="L252" s="81" t="str">
        <f>IF(ISBLANK('Run 3'!$J78),"",'Run 3'!$J$87)</f>
        <v/>
      </c>
      <c r="M252" s="81" t="str">
        <f>IF(ISBLANK('Run 3'!$J78),"",'Run 3'!$J$89)</f>
        <v/>
      </c>
      <c r="N252" s="81" t="str">
        <f>IF(ISBLANK('Run 3'!$J78),"",'Run 3'!$J$90)</f>
        <v/>
      </c>
      <c r="O252" s="81" t="str">
        <f>IF(ISBLANK('Run 3'!$J78),"",'Run 3'!$J$91)</f>
        <v/>
      </c>
      <c r="P252" s="81" t="str">
        <f>IF(ISBLANK('Run 3'!$A$85),"",'Run 3'!$A$85)</f>
        <v/>
      </c>
      <c r="Q252" s="81" t="str">
        <f>IF(ISBLANK('Run 3'!$A$89),"",'Run 3'!$A$89)</f>
        <v/>
      </c>
      <c r="R252" s="81" t="str">
        <f>IF(ISBLANK('Run 3'!$B$78),"",'Run 3'!$B$78)</f>
        <v/>
      </c>
      <c r="S252" t="str">
        <f>IF(ISBLANK('Run 3'!J78),"",'Run 3'!$C$73)</f>
        <v/>
      </c>
      <c r="T252" t="str">
        <f>IF(ISBLANK(S60),"", 'Run 3'!$B$73)</f>
        <v>Manual Gain:</v>
      </c>
      <c r="V252" t="str">
        <f>IF(ISBLANK('Run 3'!$C$62),"",'Run 3'!$C$62)</f>
        <v/>
      </c>
    </row>
    <row r="253" spans="1:22" x14ac:dyDescent="0.2">
      <c r="A253" t="str">
        <f>IF(ISBLANK('Run 3'!$C$4),"",'Run 3'!$C$4)</f>
        <v/>
      </c>
      <c r="B253" s="66" t="str">
        <f>IF(ISBLANK('Run 3'!$C$3),"",'Run 3'!$C$3)</f>
        <v/>
      </c>
      <c r="C253" t="str">
        <f>IF(ISBLANK('Run 3'!$C$5),"",'Run 3'!$C$5)</f>
        <v/>
      </c>
      <c r="D253" t="str">
        <f>IF(ISBLANK('Run 3'!J15),"",'Run 3'!J15)</f>
        <v/>
      </c>
      <c r="E253" s="67" t="str">
        <f>IF(ISBLANK('Run 3'!J79),"",'Run 3'!$J$75)</f>
        <v/>
      </c>
      <c r="F253" t="str">
        <f>IF(ISBLANK('Run 3'!J79),"",'Run 3'!J79)</f>
        <v/>
      </c>
      <c r="G253" t="str">
        <f>IF(ISNUMBER(SEARCH("PT",'Run 3'!J15)),"Y", IF(ISNUMBER(SEARCH("H2O",'Run 3'!J15)),"N",""))</f>
        <v/>
      </c>
      <c r="H253">
        <f>IF(ISNUMBER(SEARCH("PTA",D61)),'Run 3'!$F$4,IF(ISNUMBER(SEARCH("PTB",D61)),'Run 3'!$G$4,IF(ISNUMBER(SEARCH("PTC",D61)),'Run 3'!$H$4,IF(ISNUMBER(SEARCH("PTD",D61)),'Run 3'!$I$4,""))))</f>
        <v>0</v>
      </c>
      <c r="I253">
        <f>IF(ISNUMBER(SEARCH("PTA",D61)),'Run 3'!$F$5,IF(ISNUMBER(SEARCH("PTB",D61)),'Run 3'!$G$5,IF(ISNUMBER(SEARCH("PTC",D61)),'Run 3'!$H$5,IF(ISNUMBER(SEARCH("PTD",D61)),'Run 3'!$I$5,""))))</f>
        <v>0</v>
      </c>
      <c r="J253" t="str">
        <f>IF(ISBLANK('Run 3'!$J79),"",'Run 3'!$J$85)</f>
        <v/>
      </c>
      <c r="K253" s="81" t="str">
        <f>IF(ISBLANK('Run 3'!$J79),"",'Run 3'!$J$86)</f>
        <v/>
      </c>
      <c r="L253" s="81" t="str">
        <f>IF(ISBLANK('Run 3'!$J79),"",'Run 3'!$J$87)</f>
        <v/>
      </c>
      <c r="M253" s="81" t="str">
        <f>IF(ISBLANK('Run 3'!$J79),"",'Run 3'!$J$89)</f>
        <v/>
      </c>
      <c r="N253" s="81" t="str">
        <f>IF(ISBLANK('Run 3'!$J79),"",'Run 3'!$J$90)</f>
        <v/>
      </c>
      <c r="O253" s="81" t="str">
        <f>IF(ISBLANK('Run 3'!$J79),"",'Run 3'!$J$91)</f>
        <v/>
      </c>
      <c r="P253" s="81" t="str">
        <f>IF(ISBLANK('Run 3'!$A$85),"",'Run 3'!$A$85)</f>
        <v/>
      </c>
      <c r="Q253" s="81" t="str">
        <f>IF(ISBLANK('Run 3'!$A$89),"",'Run 3'!$A$89)</f>
        <v/>
      </c>
      <c r="R253" s="81" t="str">
        <f>IF(ISBLANK('Run 3'!$B$79),"",'Run 3'!$B$79)</f>
        <v/>
      </c>
      <c r="S253" t="str">
        <f>IF(ISBLANK('Run 3'!J79),"",'Run 3'!$C$73)</f>
        <v/>
      </c>
      <c r="T253" t="str">
        <f>IF(ISBLANK(S61),"", 'Run 3'!$B$73)</f>
        <v>Manual Gain:</v>
      </c>
      <c r="V253" t="str">
        <f>IF(ISBLANK('Run 3'!$C$62),"",'Run 3'!$C$62)</f>
        <v/>
      </c>
    </row>
    <row r="254" spans="1:22" x14ac:dyDescent="0.2">
      <c r="A254" t="str">
        <f>IF(ISBLANK('Run 3'!$C$4),"",'Run 3'!$C$4)</f>
        <v/>
      </c>
      <c r="B254" s="66" t="str">
        <f>IF(ISBLANK('Run 3'!$C$3),"",'Run 3'!$C$3)</f>
        <v/>
      </c>
      <c r="C254" t="str">
        <f>IF(ISBLANK('Run 3'!$C$5),"",'Run 3'!$C$5)</f>
        <v/>
      </c>
      <c r="D254" t="str">
        <f>IF(ISBLANK('Run 3'!J16),"",'Run 3'!J16)</f>
        <v/>
      </c>
      <c r="E254" s="67" t="str">
        <f>IF(ISBLANK('Run 3'!J80),"",'Run 3'!$J$75)</f>
        <v/>
      </c>
      <c r="F254" t="str">
        <f>IF(ISBLANK('Run 3'!J80),"",'Run 3'!J80)</f>
        <v/>
      </c>
      <c r="G254" t="str">
        <f>IF(ISNUMBER(SEARCH("PT",'Run 3'!J16)),"Y", IF(ISNUMBER(SEARCH("H2O",'Run 3'!J16)),"N",""))</f>
        <v/>
      </c>
      <c r="H254">
        <f>IF(ISNUMBER(SEARCH("PTA",D62)),'Run 3'!$F$4,IF(ISNUMBER(SEARCH("PTB",D62)),'Run 3'!$G$4,IF(ISNUMBER(SEARCH("PTC",D62)),'Run 3'!$H$4,IF(ISNUMBER(SEARCH("PTD",D62)),'Run 3'!$I$4,""))))</f>
        <v>0</v>
      </c>
      <c r="I254">
        <f>IF(ISNUMBER(SEARCH("PTA",D62)),'Run 3'!$F$5,IF(ISNUMBER(SEARCH("PTB",D62)),'Run 3'!$G$5,IF(ISNUMBER(SEARCH("PTC",D62)),'Run 3'!$H$5,IF(ISNUMBER(SEARCH("PTD",D62)),'Run 3'!$I$5,""))))</f>
        <v>0</v>
      </c>
      <c r="J254" t="str">
        <f>IF(ISBLANK('Run 3'!$J80),"",'Run 3'!$J$85)</f>
        <v/>
      </c>
      <c r="K254" s="81" t="str">
        <f>IF(ISBLANK('Run 3'!$J80),"",'Run 3'!$J$86)</f>
        <v/>
      </c>
      <c r="L254" s="81" t="str">
        <f>IF(ISBLANK('Run 3'!$J80),"",'Run 3'!$J$87)</f>
        <v/>
      </c>
      <c r="M254" s="81" t="str">
        <f>IF(ISBLANK('Run 3'!$J80),"",'Run 3'!$J$89)</f>
        <v/>
      </c>
      <c r="N254" s="81" t="str">
        <f>IF(ISBLANK('Run 3'!$J80),"",'Run 3'!$J$90)</f>
        <v/>
      </c>
      <c r="O254" s="81" t="str">
        <f>IF(ISBLANK('Run 3'!$J80),"",'Run 3'!$J$91)</f>
        <v/>
      </c>
      <c r="P254" s="81" t="str">
        <f>IF(ISBLANK('Run 3'!$A$85),"",'Run 3'!$A$85)</f>
        <v/>
      </c>
      <c r="Q254" s="81" t="str">
        <f>IF(ISBLANK('Run 3'!$A$89),"",'Run 3'!$A$89)</f>
        <v/>
      </c>
      <c r="R254" s="81" t="str">
        <f>IF(ISBLANK('Run 3'!$B$80),"",'Run 3'!$B$80)</f>
        <v/>
      </c>
      <c r="S254" t="str">
        <f>IF(ISBLANK('Run 3'!J80),"",'Run 3'!$C$73)</f>
        <v/>
      </c>
      <c r="T254" t="str">
        <f>IF(ISBLANK(S62),"", 'Run 3'!$B$73)</f>
        <v>Manual Gain:</v>
      </c>
      <c r="V254" t="str">
        <f>IF(ISBLANK('Run 3'!$C$62),"",'Run 3'!$C$62)</f>
        <v/>
      </c>
    </row>
    <row r="255" spans="1:22" x14ac:dyDescent="0.2">
      <c r="A255" t="str">
        <f>IF(ISBLANK('Run 3'!$C$4),"",'Run 3'!$C$4)</f>
        <v/>
      </c>
      <c r="B255" s="66" t="str">
        <f>IF(ISBLANK('Run 3'!$C$3),"",'Run 3'!$C$3)</f>
        <v/>
      </c>
      <c r="C255" t="str">
        <f>IF(ISBLANK('Run 3'!$C$5),"",'Run 3'!$C$5)</f>
        <v/>
      </c>
      <c r="D255" t="str">
        <f>IF(ISBLANK('Run 3'!J17),"",'Run 3'!J17)</f>
        <v/>
      </c>
      <c r="E255" s="67" t="str">
        <f>IF(ISBLANK('Run 3'!J81),"",'Run 3'!$J$75)</f>
        <v/>
      </c>
      <c r="F255" t="str">
        <f>IF(ISBLANK('Run 3'!J81),"",'Run 3'!J81)</f>
        <v/>
      </c>
      <c r="G255" t="str">
        <f>IF(ISNUMBER(SEARCH("PT",'Run 3'!J17)),"Y", IF(ISNUMBER(SEARCH("H2O",'Run 3'!J17)),"N",""))</f>
        <v/>
      </c>
      <c r="H255">
        <f>IF(ISNUMBER(SEARCH("PTA",D63)),'Run 3'!$F$4,IF(ISNUMBER(SEARCH("PTB",D63)),'Run 3'!$G$4,IF(ISNUMBER(SEARCH("PTC",D63)),'Run 3'!$H$4,IF(ISNUMBER(SEARCH("PTD",D63)),'Run 3'!$I$4,""))))</f>
        <v>0</v>
      </c>
      <c r="I255">
        <f>IF(ISNUMBER(SEARCH("PTA",D63)),'Run 3'!$F$5,IF(ISNUMBER(SEARCH("PTB",D63)),'Run 3'!$G$5,IF(ISNUMBER(SEARCH("PTC",D63)),'Run 3'!$H$5,IF(ISNUMBER(SEARCH("PTD",D63)),'Run 3'!$I$5,""))))</f>
        <v>0</v>
      </c>
      <c r="J255" t="str">
        <f>IF(ISBLANK('Run 3'!$J81),"",'Run 3'!$J$85)</f>
        <v/>
      </c>
      <c r="K255" s="81" t="str">
        <f>IF(ISBLANK('Run 3'!$J81),"",'Run 3'!$J$86)</f>
        <v/>
      </c>
      <c r="L255" s="81" t="str">
        <f>IF(ISBLANK('Run 3'!$J81),"",'Run 3'!$J$87)</f>
        <v/>
      </c>
      <c r="M255" s="81" t="str">
        <f>IF(ISBLANK('Run 3'!$J81),"",'Run 3'!$J$89)</f>
        <v/>
      </c>
      <c r="N255" s="81" t="str">
        <f>IF(ISBLANK('Run 3'!$J81),"",'Run 3'!$J$90)</f>
        <v/>
      </c>
      <c r="O255" s="81" t="str">
        <f>IF(ISBLANK('Run 3'!$J81),"",'Run 3'!$J$91)</f>
        <v/>
      </c>
      <c r="P255" s="81" t="str">
        <f>IF(ISBLANK('Run 3'!$A$85),"",'Run 3'!$A$85)</f>
        <v/>
      </c>
      <c r="Q255" s="81" t="str">
        <f>IF(ISBLANK('Run 3'!$A$89),"",'Run 3'!$A$89)</f>
        <v/>
      </c>
      <c r="R255" s="81" t="str">
        <f>IF(ISBLANK('Run 3'!$B$81),"",'Run 3'!$B$81)</f>
        <v/>
      </c>
      <c r="S255" t="str">
        <f>IF(ISBLANK('Run 3'!J81),"",'Run 3'!$C$73)</f>
        <v/>
      </c>
      <c r="T255" t="str">
        <f>IF(ISBLANK(S63),"", 'Run 3'!$B$73)</f>
        <v>Manual Gain:</v>
      </c>
      <c r="V255" t="str">
        <f>IF(ISBLANK('Run 3'!$C$62),"",'Run 3'!$C$62)</f>
        <v/>
      </c>
    </row>
    <row r="256" spans="1:22" x14ac:dyDescent="0.2">
      <c r="A256" t="str">
        <f>IF(ISBLANK('Run 3'!$C$4),"",'Run 3'!$C$4)</f>
        <v/>
      </c>
      <c r="B256" s="66" t="str">
        <f>IF(ISBLANK('Run 3'!$C$3),"",'Run 3'!$C$3)</f>
        <v/>
      </c>
      <c r="C256" t="str">
        <f>IF(ISBLANK('Run 3'!$C$5),"",'Run 3'!$C$5)</f>
        <v/>
      </c>
      <c r="D256" t="str">
        <f>IF(ISBLANK('Run 3'!J18),"",'Run 3'!J18)</f>
        <v/>
      </c>
      <c r="E256" s="67" t="str">
        <f>IF(ISBLANK('Run 3'!J82),"",'Run 3'!$J$75)</f>
        <v/>
      </c>
      <c r="F256" t="str">
        <f>IF(ISBLANK('Run 3'!J82),"",'Run 3'!J82)</f>
        <v/>
      </c>
      <c r="G256" t="str">
        <f>IF(ISNUMBER(SEARCH("PT",'Run 3'!J18)),"Y", IF(ISNUMBER(SEARCH("H2O",'Run 3'!J18)),"N",""))</f>
        <v/>
      </c>
      <c r="H256">
        <f>IF(ISNUMBER(SEARCH("PTA",D64)),'Run 3'!$F$4,IF(ISNUMBER(SEARCH("PTB",D64)),'Run 3'!$G$4,IF(ISNUMBER(SEARCH("PTC",D64)),'Run 3'!$H$4,IF(ISNUMBER(SEARCH("PTD",D64)),'Run 3'!$I$4,""))))</f>
        <v>0</v>
      </c>
      <c r="I256">
        <f>IF(ISNUMBER(SEARCH("PTA",D64)),'Run 3'!$F$5,IF(ISNUMBER(SEARCH("PTB",D64)),'Run 3'!$G$5,IF(ISNUMBER(SEARCH("PTC",D64)),'Run 3'!$H$5,IF(ISNUMBER(SEARCH("PTD",D64)),'Run 3'!$I$5,""))))</f>
        <v>0</v>
      </c>
      <c r="J256" t="str">
        <f>IF(ISBLANK('Run 3'!$J82),"",'Run 3'!$J$85)</f>
        <v/>
      </c>
      <c r="K256" s="81" t="str">
        <f>IF(ISBLANK('Run 3'!$J82),"",'Run 3'!$J$86)</f>
        <v/>
      </c>
      <c r="L256" s="81" t="str">
        <f>IF(ISBLANK('Run 3'!$J82),"",'Run 3'!$J$87)</f>
        <v/>
      </c>
      <c r="M256" s="81" t="str">
        <f>IF(ISBLANK('Run 3'!$J82),"",'Run 3'!$J$89)</f>
        <v/>
      </c>
      <c r="N256" s="81" t="str">
        <f>IF(ISBLANK('Run 3'!$J82),"",'Run 3'!$J$90)</f>
        <v/>
      </c>
      <c r="O256" s="81" t="str">
        <f>IF(ISBLANK('Run 3'!$J82),"",'Run 3'!$J$91)</f>
        <v/>
      </c>
      <c r="P256" s="81" t="str">
        <f>IF(ISBLANK('Run 3'!$A$85),"",'Run 3'!$A$85)</f>
        <v/>
      </c>
      <c r="Q256" s="81" t="str">
        <f>IF(ISBLANK('Run 3'!$A$89),"",'Run 3'!$A$89)</f>
        <v/>
      </c>
      <c r="R256" s="81" t="str">
        <f>IF(ISBLANK('Run 3'!$B$82),"",'Run 3'!$B$82)</f>
        <v/>
      </c>
      <c r="S256" t="str">
        <f>IF(ISBLANK('Run 3'!J82),"",'Run 3'!$C$73)</f>
        <v/>
      </c>
      <c r="T256" t="str">
        <f>IF(ISBLANK(S64),"", 'Run 3'!$B$73)</f>
        <v>Manual Gain:</v>
      </c>
      <c r="V256" t="str">
        <f>IF(ISBLANK('Run 3'!$C$62),"",'Run 3'!$C$62)</f>
        <v/>
      </c>
    </row>
    <row r="257" spans="1:22" x14ac:dyDescent="0.2">
      <c r="A257" t="str">
        <f>IF(ISBLANK('Run 3'!$C$4),"",'Run 3'!$C$4)</f>
        <v/>
      </c>
      <c r="B257" s="66" t="str">
        <f>IF(ISBLANK('Run 3'!$C$3),"",'Run 3'!$C$3)</f>
        <v/>
      </c>
      <c r="C257" t="str">
        <f>IF(ISBLANK('Run 3'!$C$5),"",'Run 3'!$C$5)</f>
        <v/>
      </c>
      <c r="D257" t="str">
        <f>IF(ISBLANK('Run 3'!J19),"",'Run 3'!J19)</f>
        <v/>
      </c>
      <c r="E257" s="67" t="str">
        <f>IF(ISBLANK('Run 3'!J83),"",'Run 3'!$J$75)</f>
        <v/>
      </c>
      <c r="F257" t="str">
        <f>IF(ISBLANK('Run 3'!J83),"",'Run 3'!J83)</f>
        <v/>
      </c>
      <c r="G257" t="str">
        <f>IF(ISNUMBER(SEARCH("PT",'Run 3'!J19)),"Y", IF(ISNUMBER(SEARCH("H2O",'Run 3'!J19)),"N",""))</f>
        <v/>
      </c>
      <c r="H257">
        <f>IF(ISNUMBER(SEARCH("PTA",D65)),'Run 3'!$F$4,IF(ISNUMBER(SEARCH("PTB",D65)),'Run 3'!$G$4,IF(ISNUMBER(SEARCH("PTC",D65)),'Run 3'!$H$4,IF(ISNUMBER(SEARCH("PTD",D65)),'Run 3'!$I$4,""))))</f>
        <v>0</v>
      </c>
      <c r="I257">
        <f>IF(ISNUMBER(SEARCH("PTA",D65)),'Run 3'!$F$5,IF(ISNUMBER(SEARCH("PTB",D65)),'Run 3'!$G$5,IF(ISNUMBER(SEARCH("PTC",D65)),'Run 3'!$H$5,IF(ISNUMBER(SEARCH("PTD",D65)),'Run 3'!$I$5,""))))</f>
        <v>0</v>
      </c>
      <c r="J257" t="str">
        <f>IF(ISBLANK('Run 3'!$J83),"",'Run 3'!$J$85)</f>
        <v/>
      </c>
      <c r="K257" s="81" t="str">
        <f>IF(ISBLANK('Run 3'!$J83),"",'Run 3'!$J$86)</f>
        <v/>
      </c>
      <c r="L257" s="81" t="str">
        <f>IF(ISBLANK('Run 3'!$J83),"",'Run 3'!$J$87)</f>
        <v/>
      </c>
      <c r="M257" s="81" t="str">
        <f>IF(ISBLANK('Run 3'!$J83),"",'Run 3'!$J$89)</f>
        <v/>
      </c>
      <c r="N257" s="81" t="str">
        <f>IF(ISBLANK('Run 3'!$J83),"",'Run 3'!$J$90)</f>
        <v/>
      </c>
      <c r="O257" s="81" t="str">
        <f>IF(ISBLANK('Run 3'!$J83),"",'Run 3'!$J$91)</f>
        <v/>
      </c>
      <c r="P257" s="81" t="str">
        <f>IF(ISBLANK('Run 3'!$A$85),"",'Run 3'!$A$85)</f>
        <v/>
      </c>
      <c r="Q257" s="81" t="str">
        <f>IF(ISBLANK('Run 3'!$A$89),"",'Run 3'!$A$89)</f>
        <v/>
      </c>
      <c r="R257" s="81" t="str">
        <f>IF(ISBLANK('Run 3'!$B$83),"",'Run 3'!$B$83)</f>
        <v/>
      </c>
      <c r="S257" t="str">
        <f>IF(ISBLANK('Run 3'!J83),"",'Run 3'!$C$73)</f>
        <v/>
      </c>
      <c r="T257" t="str">
        <f>IF(ISBLANK(S65),"", 'Run 3'!$B$73)</f>
        <v>Manual Gain:</v>
      </c>
      <c r="V257" t="str">
        <f>IF(ISBLANK('Run 3'!$C$62),"",'Run 3'!$C$62)</f>
        <v/>
      </c>
    </row>
    <row r="258" spans="1:22" x14ac:dyDescent="0.2">
      <c r="A258" t="str">
        <f>IF(ISBLANK('Run 3'!$C$4),"",'Run 3'!$C$4)</f>
        <v/>
      </c>
      <c r="B258" s="66" t="str">
        <f>IF(ISBLANK('Run 3'!$C$3),"",'Run 3'!$C$3)</f>
        <v/>
      </c>
      <c r="C258" t="str">
        <f>IF(ISBLANK('Run 3'!$C$5),"",'Run 3'!$C$5)</f>
        <v/>
      </c>
      <c r="D258" t="str">
        <f>IF(ISBLANK('Run 3'!K12),"",'Run 3'!K12)</f>
        <v/>
      </c>
      <c r="E258" s="67" t="str">
        <f>IF(ISBLANK('Run 3'!K76),"",'Run 3'!$K$75)</f>
        <v/>
      </c>
      <c r="F258" t="str">
        <f>IF(ISBLANK('Run 3'!K76),"",'Run 3'!K76)</f>
        <v/>
      </c>
      <c r="G258" t="str">
        <f>IF(ISNUMBER(SEARCH("PT",'Run 3'!K12)),"Y", IF(ISNUMBER(SEARCH("H2O",'Run 3'!K12)),"N",""))</f>
        <v/>
      </c>
      <c r="H258">
        <f>IF(ISNUMBER(SEARCH("PTA",D66)),'Run 3'!$F$4,IF(ISNUMBER(SEARCH("PTB",D66)),'Run 3'!$G$4,IF(ISNUMBER(SEARCH("PTC",D66)),'Run 3'!$H$4,IF(ISNUMBER(SEARCH("PTD",D66)),'Run 3'!$I$4,""))))</f>
        <v>0</v>
      </c>
      <c r="I258">
        <f>IF(ISNUMBER(SEARCH("PTA",D66)),'Run 3'!$F$5,IF(ISNUMBER(SEARCH("PTB",D66)),'Run 3'!$G$5,IF(ISNUMBER(SEARCH("PTC",D66)),'Run 3'!$H$5,IF(ISNUMBER(SEARCH("PTD",D66)),'Run 3'!$I$5,""))))</f>
        <v>0</v>
      </c>
      <c r="J258" t="str">
        <f>IF(ISBLANK('Run 3'!$K76),"",'Run 3'!$K$85)</f>
        <v/>
      </c>
      <c r="K258" s="81" t="str">
        <f>IF(ISBLANK('Run 3'!$K76),"",'Run 3'!$K$86)</f>
        <v/>
      </c>
      <c r="L258" s="81" t="str">
        <f>IF(ISBLANK('Run 3'!$K76),"",'Run 3'!$K$87)</f>
        <v/>
      </c>
      <c r="M258" s="81" t="str">
        <f>IF(ISBLANK('Run 3'!$K76),"",'Run 3'!$K$89)</f>
        <v/>
      </c>
      <c r="N258" s="81" t="str">
        <f>IF(ISBLANK('Run 3'!$K76),"",'Run 3'!$K$90)</f>
        <v/>
      </c>
      <c r="O258" s="81" t="str">
        <f>IF(ISBLANK('Run 3'!$K76),"",'Run 3'!$K$91)</f>
        <v/>
      </c>
      <c r="P258" s="81" t="str">
        <f>IF(ISBLANK('Run 3'!$A$85),"",'Run 3'!$A$85)</f>
        <v/>
      </c>
      <c r="Q258" s="81" t="str">
        <f>IF(ISBLANK('Run 3'!$A$89),"",'Run 3'!$A$89)</f>
        <v/>
      </c>
      <c r="R258" s="81" t="str">
        <f>IF(ISBLANK('Run 3'!$B$76),"",'Run 3'!$B$76)</f>
        <v/>
      </c>
      <c r="S258" t="str">
        <f>IF(ISBLANK('Run 3'!K76),"",'Run 3'!$C$73)</f>
        <v/>
      </c>
      <c r="T258" t="str">
        <f>IF(ISBLANK(S66),"", 'Run 3'!$B$73)</f>
        <v>Manual Gain:</v>
      </c>
      <c r="V258" t="str">
        <f>IF(ISBLANK('Run 3'!$C$62),"",'Run 3'!$C$62)</f>
        <v/>
      </c>
    </row>
    <row r="259" spans="1:22" x14ac:dyDescent="0.2">
      <c r="A259" t="str">
        <f>IF(ISBLANK('Run 3'!$C$4),"",'Run 3'!$C$4)</f>
        <v/>
      </c>
      <c r="B259" s="66" t="str">
        <f>IF(ISBLANK('Run 3'!$C$3),"",'Run 3'!$C$3)</f>
        <v/>
      </c>
      <c r="C259" t="str">
        <f>IF(ISBLANK('Run 3'!$C$5),"",'Run 3'!$C$5)</f>
        <v/>
      </c>
      <c r="D259" t="str">
        <f>IF(ISBLANK('Run 3'!K13),"",'Run 3'!K13)</f>
        <v/>
      </c>
      <c r="E259" s="67" t="str">
        <f>IF(ISBLANK('Run 3'!K77),"",'Run 3'!$K$75)</f>
        <v/>
      </c>
      <c r="F259" t="str">
        <f>IF(ISBLANK('Run 3'!K77),"",'Run 3'!K77)</f>
        <v/>
      </c>
      <c r="G259" t="str">
        <f>IF(ISNUMBER(SEARCH("PT",'Run 3'!K13)),"Y", IF(ISNUMBER(SEARCH("H2O",'Run 3'!K13)),"N",""))</f>
        <v/>
      </c>
      <c r="H259">
        <f>IF(ISNUMBER(SEARCH("PTA",D67)),'Run 3'!$F$4,IF(ISNUMBER(SEARCH("PTB",D67)),'Run 3'!$G$4,IF(ISNUMBER(SEARCH("PTC",D67)),'Run 3'!$H$4,IF(ISNUMBER(SEARCH("PTD",D67)),'Run 3'!$I$4,""))))</f>
        <v>0</v>
      </c>
      <c r="I259">
        <f>IF(ISNUMBER(SEARCH("PTA",D67)),'Run 3'!$F$5,IF(ISNUMBER(SEARCH("PTB",D67)),'Run 3'!$G$5,IF(ISNUMBER(SEARCH("PTC",D67)),'Run 3'!$H$5,IF(ISNUMBER(SEARCH("PTD",D67)),'Run 3'!$I$5,""))))</f>
        <v>0</v>
      </c>
      <c r="J259" t="str">
        <f>IF(ISBLANK('Run 3'!$K77),"",'Run 3'!$K$85)</f>
        <v/>
      </c>
      <c r="K259" s="81" t="str">
        <f>IF(ISBLANK('Run 3'!$K77),"",'Run 3'!$K$86)</f>
        <v/>
      </c>
      <c r="L259" s="81" t="str">
        <f>IF(ISBLANK('Run 3'!$K77),"",'Run 3'!$K$87)</f>
        <v/>
      </c>
      <c r="M259" s="81" t="str">
        <f>IF(ISBLANK('Run 3'!$K77),"",'Run 3'!$K$89)</f>
        <v/>
      </c>
      <c r="N259" s="81" t="str">
        <f>IF(ISBLANK('Run 3'!$K77),"",'Run 3'!$K$90)</f>
        <v/>
      </c>
      <c r="O259" s="81" t="str">
        <f>IF(ISBLANK('Run 3'!$K77),"",'Run 3'!$K$91)</f>
        <v/>
      </c>
      <c r="P259" s="81" t="str">
        <f>IF(ISBLANK('Run 3'!$A$85),"",'Run 3'!$A$85)</f>
        <v/>
      </c>
      <c r="Q259" s="81" t="str">
        <f>IF(ISBLANK('Run 3'!$A$89),"",'Run 3'!$A$89)</f>
        <v/>
      </c>
      <c r="R259" s="81" t="str">
        <f>IF(ISBLANK('Run 3'!$B$77),"",'Run 3'!$B$77)</f>
        <v/>
      </c>
      <c r="S259" t="str">
        <f>IF(ISBLANK('Run 3'!K77),"",'Run 3'!$C$73)</f>
        <v/>
      </c>
      <c r="T259" t="str">
        <f>IF(ISBLANK(S67),"", 'Run 3'!$B$73)</f>
        <v>Manual Gain:</v>
      </c>
      <c r="V259" t="str">
        <f>IF(ISBLANK('Run 3'!$C$62),"",'Run 3'!$C$62)</f>
        <v/>
      </c>
    </row>
    <row r="260" spans="1:22" x14ac:dyDescent="0.2">
      <c r="A260" t="str">
        <f>IF(ISBLANK('Run 3'!$C$4),"",'Run 3'!$C$4)</f>
        <v/>
      </c>
      <c r="B260" s="66" t="str">
        <f>IF(ISBLANK('Run 3'!$C$3),"",'Run 3'!$C$3)</f>
        <v/>
      </c>
      <c r="C260" t="str">
        <f>IF(ISBLANK('Run 3'!$C$5),"",'Run 3'!$C$5)</f>
        <v/>
      </c>
      <c r="D260" t="str">
        <f>IF(ISBLANK('Run 3'!K14),"",'Run 3'!K14)</f>
        <v/>
      </c>
      <c r="E260" s="67" t="str">
        <f>IF(ISBLANK('Run 3'!K78),"",'Run 3'!$K$75)</f>
        <v/>
      </c>
      <c r="F260" t="str">
        <f>IF(ISBLANK('Run 3'!K78),"",'Run 3'!K78)</f>
        <v/>
      </c>
      <c r="G260" t="str">
        <f>IF(ISNUMBER(SEARCH("PT",'Run 3'!K14)),"Y", IF(ISNUMBER(SEARCH("H2O",'Run 3'!K14)),"N",""))</f>
        <v/>
      </c>
      <c r="H260">
        <f>IF(ISNUMBER(SEARCH("PTA",D68)),'Run 3'!$F$4,IF(ISNUMBER(SEARCH("PTB",D68)),'Run 3'!$G$4,IF(ISNUMBER(SEARCH("PTC",D68)),'Run 3'!$H$4,IF(ISNUMBER(SEARCH("PTD",D68)),'Run 3'!$I$4,""))))</f>
        <v>0</v>
      </c>
      <c r="I260">
        <f>IF(ISNUMBER(SEARCH("PTA",D68)),'Run 3'!$F$5,IF(ISNUMBER(SEARCH("PTB",D68)),'Run 3'!$G$5,IF(ISNUMBER(SEARCH("PTC",D68)),'Run 3'!$H$5,IF(ISNUMBER(SEARCH("PTD",D68)),'Run 3'!$I$5,""))))</f>
        <v>0</v>
      </c>
      <c r="J260" t="str">
        <f>IF(ISBLANK('Run 3'!$K78),"",'Run 3'!$K$85)</f>
        <v/>
      </c>
      <c r="K260" s="81" t="str">
        <f>IF(ISBLANK('Run 3'!$K78),"",'Run 3'!$K$86)</f>
        <v/>
      </c>
      <c r="L260" s="81" t="str">
        <f>IF(ISBLANK('Run 3'!$K78),"",'Run 3'!$K$87)</f>
        <v/>
      </c>
      <c r="M260" s="81" t="str">
        <f>IF(ISBLANK('Run 3'!$K78),"",'Run 3'!$K$89)</f>
        <v/>
      </c>
      <c r="N260" s="81" t="str">
        <f>IF(ISBLANK('Run 3'!$K78),"",'Run 3'!$K$90)</f>
        <v/>
      </c>
      <c r="O260" s="81" t="str">
        <f>IF(ISBLANK('Run 3'!$K78),"",'Run 3'!$K$91)</f>
        <v/>
      </c>
      <c r="P260" s="81" t="str">
        <f>IF(ISBLANK('Run 3'!$A$85),"",'Run 3'!$A$85)</f>
        <v/>
      </c>
      <c r="Q260" s="81" t="str">
        <f>IF(ISBLANK('Run 3'!$A$89),"",'Run 3'!$A$89)</f>
        <v/>
      </c>
      <c r="R260" s="81" t="str">
        <f>IF(ISBLANK('Run 3'!$B$78),"",'Run 3'!$B$78)</f>
        <v/>
      </c>
      <c r="S260" t="str">
        <f>IF(ISBLANK('Run 3'!K78),"",'Run 3'!$C$73)</f>
        <v/>
      </c>
      <c r="T260" t="str">
        <f>IF(ISBLANK(S68),"", 'Run 3'!$B$73)</f>
        <v>Manual Gain:</v>
      </c>
      <c r="V260" t="str">
        <f>IF(ISBLANK('Run 3'!$C$62),"",'Run 3'!$C$62)</f>
        <v/>
      </c>
    </row>
    <row r="261" spans="1:22" x14ac:dyDescent="0.2">
      <c r="A261" t="str">
        <f>IF(ISBLANK('Run 3'!$C$4),"",'Run 3'!$C$4)</f>
        <v/>
      </c>
      <c r="B261" s="66" t="str">
        <f>IF(ISBLANK('Run 3'!$C$3),"",'Run 3'!$C$3)</f>
        <v/>
      </c>
      <c r="C261" t="str">
        <f>IF(ISBLANK('Run 3'!$C$5),"",'Run 3'!$C$5)</f>
        <v/>
      </c>
      <c r="D261" t="str">
        <f>IF(ISBLANK('Run 3'!K15),"",'Run 3'!K15)</f>
        <v/>
      </c>
      <c r="E261" s="67" t="str">
        <f>IF(ISBLANK('Run 3'!K79),"",'Run 3'!$K$75)</f>
        <v/>
      </c>
      <c r="F261" t="str">
        <f>IF(ISBLANK('Run 3'!K79),"",'Run 3'!K79)</f>
        <v/>
      </c>
      <c r="G261" t="str">
        <f>IF(ISNUMBER(SEARCH("PT",'Run 3'!K15)),"Y", IF(ISNUMBER(SEARCH("H2O",'Run 3'!K15)),"N",""))</f>
        <v/>
      </c>
      <c r="H261">
        <f>IF(ISNUMBER(SEARCH("PTA",D69)),'Run 3'!$F$4,IF(ISNUMBER(SEARCH("PTB",D69)),'Run 3'!$G$4,IF(ISNUMBER(SEARCH("PTC",D69)),'Run 3'!$H$4,IF(ISNUMBER(SEARCH("PTD",D69)),'Run 3'!$I$4,""))))</f>
        <v>0</v>
      </c>
      <c r="I261">
        <f>IF(ISNUMBER(SEARCH("PTA",D69)),'Run 3'!$F$5,IF(ISNUMBER(SEARCH("PTB",D69)),'Run 3'!$G$5,IF(ISNUMBER(SEARCH("PTC",D69)),'Run 3'!$H$5,IF(ISNUMBER(SEARCH("PTD",D69)),'Run 3'!$I$5,""))))</f>
        <v>0</v>
      </c>
      <c r="J261" t="str">
        <f>IF(ISBLANK('Run 3'!$K79),"",'Run 3'!$K$85)</f>
        <v/>
      </c>
      <c r="K261" s="81" t="str">
        <f>IF(ISBLANK('Run 3'!$K79),"",'Run 3'!$K$86)</f>
        <v/>
      </c>
      <c r="L261" s="81" t="str">
        <f>IF(ISBLANK('Run 3'!$K79),"",'Run 3'!$K$87)</f>
        <v/>
      </c>
      <c r="M261" s="81" t="str">
        <f>IF(ISBLANK('Run 3'!$K79),"",'Run 3'!$K$89)</f>
        <v/>
      </c>
      <c r="N261" s="81" t="str">
        <f>IF(ISBLANK('Run 3'!$K79),"",'Run 3'!$K$90)</f>
        <v/>
      </c>
      <c r="O261" s="81" t="str">
        <f>IF(ISBLANK('Run 3'!$K79),"",'Run 3'!$K$91)</f>
        <v/>
      </c>
      <c r="P261" s="81" t="str">
        <f>IF(ISBLANK('Run 3'!$A$85),"",'Run 3'!$A$85)</f>
        <v/>
      </c>
      <c r="Q261" s="81" t="str">
        <f>IF(ISBLANK('Run 3'!$A$89),"",'Run 3'!$A$89)</f>
        <v/>
      </c>
      <c r="R261" s="81" t="str">
        <f>IF(ISBLANK('Run 3'!$B$79),"",'Run 3'!$B$79)</f>
        <v/>
      </c>
      <c r="S261" t="str">
        <f>IF(ISBLANK('Run 3'!K79),"",'Run 3'!$C$73)</f>
        <v/>
      </c>
      <c r="T261" t="str">
        <f>IF(ISBLANK(S69),"", 'Run 3'!$B$73)</f>
        <v>Manual Gain:</v>
      </c>
      <c r="V261" t="str">
        <f>IF(ISBLANK('Run 3'!$C$62),"",'Run 3'!$C$62)</f>
        <v/>
      </c>
    </row>
    <row r="262" spans="1:22" x14ac:dyDescent="0.2">
      <c r="A262" t="str">
        <f>IF(ISBLANK('Run 3'!$C$4),"",'Run 3'!$C$4)</f>
        <v/>
      </c>
      <c r="B262" s="66" t="str">
        <f>IF(ISBLANK('Run 3'!$C$3),"",'Run 3'!$C$3)</f>
        <v/>
      </c>
      <c r="C262" t="str">
        <f>IF(ISBLANK('Run 3'!$C$5),"",'Run 3'!$C$5)</f>
        <v/>
      </c>
      <c r="D262" t="str">
        <f>IF(ISBLANK('Run 3'!K16),"",'Run 3'!K16)</f>
        <v/>
      </c>
      <c r="E262" s="67" t="str">
        <f>IF(ISBLANK('Run 3'!K80),"",'Run 3'!$K$75)</f>
        <v/>
      </c>
      <c r="F262" t="str">
        <f>IF(ISBLANK('Run 3'!K80),"",'Run 3'!K80)</f>
        <v/>
      </c>
      <c r="G262" t="str">
        <f>IF(ISNUMBER(SEARCH("PT",'Run 3'!K16)),"Y", IF(ISNUMBER(SEARCH("H2O",'Run 3'!K16)),"N",""))</f>
        <v/>
      </c>
      <c r="H262">
        <f>IF(ISNUMBER(SEARCH("PTA",D70)),'Run 3'!$F$4,IF(ISNUMBER(SEARCH("PTB",D70)),'Run 3'!$G$4,IF(ISNUMBER(SEARCH("PTC",D70)),'Run 3'!$H$4,IF(ISNUMBER(SEARCH("PTD",D70)),'Run 3'!$I$4,""))))</f>
        <v>0</v>
      </c>
      <c r="I262">
        <f>IF(ISNUMBER(SEARCH("PTA",D70)),'Run 3'!$F$5,IF(ISNUMBER(SEARCH("PTB",D70)),'Run 3'!$G$5,IF(ISNUMBER(SEARCH("PTC",D70)),'Run 3'!$H$5,IF(ISNUMBER(SEARCH("PTD",D70)),'Run 3'!$I$5,""))))</f>
        <v>0</v>
      </c>
      <c r="J262" t="str">
        <f>IF(ISBLANK('Run 3'!$K80),"",'Run 3'!$K$85)</f>
        <v/>
      </c>
      <c r="K262" s="81" t="str">
        <f>IF(ISBLANK('Run 3'!$K80),"",'Run 3'!$K$86)</f>
        <v/>
      </c>
      <c r="L262" s="81" t="str">
        <f>IF(ISBLANK('Run 3'!$K80),"",'Run 3'!$K$87)</f>
        <v/>
      </c>
      <c r="M262" s="81" t="str">
        <f>IF(ISBLANK('Run 3'!$K80),"",'Run 3'!$K$89)</f>
        <v/>
      </c>
      <c r="N262" s="81" t="str">
        <f>IF(ISBLANK('Run 3'!$K80),"",'Run 3'!$K$90)</f>
        <v/>
      </c>
      <c r="O262" s="81" t="str">
        <f>IF(ISBLANK('Run 3'!$K80),"",'Run 3'!$K$91)</f>
        <v/>
      </c>
      <c r="P262" s="81" t="str">
        <f>IF(ISBLANK('Run 3'!$A$85),"",'Run 3'!$A$85)</f>
        <v/>
      </c>
      <c r="Q262" s="81" t="str">
        <f>IF(ISBLANK('Run 3'!$A$89),"",'Run 3'!$A$89)</f>
        <v/>
      </c>
      <c r="R262" s="81" t="str">
        <f>IF(ISBLANK('Run 3'!$B$80),"",'Run 3'!$B$80)</f>
        <v/>
      </c>
      <c r="S262" t="str">
        <f>IF(ISBLANK('Run 3'!K80),"",'Run 3'!$C$73)</f>
        <v/>
      </c>
      <c r="T262" t="str">
        <f>IF(ISBLANK(S70),"", 'Run 3'!$B$73)</f>
        <v>Manual Gain:</v>
      </c>
      <c r="V262" t="str">
        <f>IF(ISBLANK('Run 3'!$C$62),"",'Run 3'!$C$62)</f>
        <v/>
      </c>
    </row>
    <row r="263" spans="1:22" x14ac:dyDescent="0.2">
      <c r="A263" t="str">
        <f>IF(ISBLANK('Run 3'!$C$4),"",'Run 3'!$C$4)</f>
        <v/>
      </c>
      <c r="B263" s="66" t="str">
        <f>IF(ISBLANK('Run 3'!$C$3),"",'Run 3'!$C$3)</f>
        <v/>
      </c>
      <c r="C263" t="str">
        <f>IF(ISBLANK('Run 3'!$C$5),"",'Run 3'!$C$5)</f>
        <v/>
      </c>
      <c r="D263" t="str">
        <f>IF(ISBLANK('Run 3'!K17),"",'Run 3'!K17)</f>
        <v/>
      </c>
      <c r="E263" s="67" t="str">
        <f>IF(ISBLANK('Run 3'!K81),"",'Run 3'!$K$75)</f>
        <v/>
      </c>
      <c r="F263" t="str">
        <f>IF(ISBLANK('Run 3'!K81),"",'Run 3'!K81)</f>
        <v/>
      </c>
      <c r="G263" t="str">
        <f>IF(ISNUMBER(SEARCH("PT",'Run 3'!K17)),"Y", IF(ISNUMBER(SEARCH("H2O",'Run 3'!K17)),"N",""))</f>
        <v/>
      </c>
      <c r="H263">
        <f>IF(ISNUMBER(SEARCH("PTA",D71)),'Run 3'!$F$4,IF(ISNUMBER(SEARCH("PTB",D71)),'Run 3'!$G$4,IF(ISNUMBER(SEARCH("PTC",D71)),'Run 3'!$H$4,IF(ISNUMBER(SEARCH("PTD",D71)),'Run 3'!$I$4,""))))</f>
        <v>0</v>
      </c>
      <c r="I263">
        <f>IF(ISNUMBER(SEARCH("PTA",D71)),'Run 3'!$F$5,IF(ISNUMBER(SEARCH("PTB",D71)),'Run 3'!$G$5,IF(ISNUMBER(SEARCH("PTC",D71)),'Run 3'!$H$5,IF(ISNUMBER(SEARCH("PTD",D71)),'Run 3'!$I$5,""))))</f>
        <v>0</v>
      </c>
      <c r="J263" t="str">
        <f>IF(ISBLANK('Run 3'!$K81),"",'Run 3'!$K$85)</f>
        <v/>
      </c>
      <c r="K263" s="81" t="str">
        <f>IF(ISBLANK('Run 3'!$K81),"",'Run 3'!$K$86)</f>
        <v/>
      </c>
      <c r="L263" s="81" t="str">
        <f>IF(ISBLANK('Run 3'!$K81),"",'Run 3'!$K$87)</f>
        <v/>
      </c>
      <c r="M263" s="81" t="str">
        <f>IF(ISBLANK('Run 3'!$K81),"",'Run 3'!$K$89)</f>
        <v/>
      </c>
      <c r="N263" s="81" t="str">
        <f>IF(ISBLANK('Run 3'!$K81),"",'Run 3'!$K$90)</f>
        <v/>
      </c>
      <c r="O263" s="81" t="str">
        <f>IF(ISBLANK('Run 3'!$K81),"",'Run 3'!$K$91)</f>
        <v/>
      </c>
      <c r="P263" s="81" t="str">
        <f>IF(ISBLANK('Run 3'!$A$85),"",'Run 3'!$A$85)</f>
        <v/>
      </c>
      <c r="Q263" s="81" t="str">
        <f>IF(ISBLANK('Run 3'!$A$89),"",'Run 3'!$A$89)</f>
        <v/>
      </c>
      <c r="R263" s="81" t="str">
        <f>IF(ISBLANK('Run 3'!$B$81),"",'Run 3'!$B$81)</f>
        <v/>
      </c>
      <c r="S263" t="str">
        <f>IF(ISBLANK('Run 3'!K81),"",'Run 3'!$C$73)</f>
        <v/>
      </c>
      <c r="T263" t="str">
        <f>IF(ISBLANK(S71),"", 'Run 3'!$B$73)</f>
        <v>Manual Gain:</v>
      </c>
      <c r="V263" t="str">
        <f>IF(ISBLANK('Run 3'!$C$62),"",'Run 3'!$C$62)</f>
        <v/>
      </c>
    </row>
    <row r="264" spans="1:22" x14ac:dyDescent="0.2">
      <c r="A264" t="str">
        <f>IF(ISBLANK('Run 3'!$C$4),"",'Run 3'!$C$4)</f>
        <v/>
      </c>
      <c r="B264" s="66" t="str">
        <f>IF(ISBLANK('Run 3'!$C$3),"",'Run 3'!$C$3)</f>
        <v/>
      </c>
      <c r="C264" t="str">
        <f>IF(ISBLANK('Run 3'!$C$5),"",'Run 3'!$C$5)</f>
        <v/>
      </c>
      <c r="D264" t="str">
        <f>IF(ISBLANK('Run 3'!K18),"",'Run 3'!K18)</f>
        <v/>
      </c>
      <c r="E264" s="67" t="str">
        <f>IF(ISBLANK('Run 3'!K82),"",'Run 3'!$K$75)</f>
        <v/>
      </c>
      <c r="F264" t="str">
        <f>IF(ISBLANK('Run 3'!K82),"",'Run 3'!K82)</f>
        <v/>
      </c>
      <c r="G264" t="str">
        <f>IF(ISNUMBER(SEARCH("PT",'Run 3'!K18)),"Y", IF(ISNUMBER(SEARCH("H2O",'Run 3'!K18)),"N",""))</f>
        <v/>
      </c>
      <c r="H264">
        <f>IF(ISNUMBER(SEARCH("PTA",D72)),'Run 3'!$F$4,IF(ISNUMBER(SEARCH("PTB",D72)),'Run 3'!$G$4,IF(ISNUMBER(SEARCH("PTC",D72)),'Run 3'!$H$4,IF(ISNUMBER(SEARCH("PTD",D72)),'Run 3'!$I$4,""))))</f>
        <v>0</v>
      </c>
      <c r="I264">
        <f>IF(ISNUMBER(SEARCH("PTA",D72)),'Run 3'!$F$5,IF(ISNUMBER(SEARCH("PTB",D72)),'Run 3'!$G$5,IF(ISNUMBER(SEARCH("PTC",D72)),'Run 3'!$H$5,IF(ISNUMBER(SEARCH("PTD",D72)),'Run 3'!$I$5,""))))</f>
        <v>0</v>
      </c>
      <c r="J264" t="str">
        <f>IF(ISBLANK('Run 3'!$K82),"",'Run 3'!$K$85)</f>
        <v/>
      </c>
      <c r="K264" s="81" t="str">
        <f>IF(ISBLANK('Run 3'!$K82),"",'Run 3'!$K$86)</f>
        <v/>
      </c>
      <c r="L264" s="81" t="str">
        <f>IF(ISBLANK('Run 3'!$K82),"",'Run 3'!$K$87)</f>
        <v/>
      </c>
      <c r="M264" s="81" t="str">
        <f>IF(ISBLANK('Run 3'!$K82),"",'Run 3'!$K$89)</f>
        <v/>
      </c>
      <c r="N264" s="81" t="str">
        <f>IF(ISBLANK('Run 3'!$K82),"",'Run 3'!$K$90)</f>
        <v/>
      </c>
      <c r="O264" s="81" t="str">
        <f>IF(ISBLANK('Run 3'!$K82),"",'Run 3'!$K$91)</f>
        <v/>
      </c>
      <c r="P264" s="81" t="str">
        <f>IF(ISBLANK('Run 3'!$A$85),"",'Run 3'!$A$85)</f>
        <v/>
      </c>
      <c r="Q264" s="81" t="str">
        <f>IF(ISBLANK('Run 3'!$A$89),"",'Run 3'!$A$89)</f>
        <v/>
      </c>
      <c r="R264" s="81" t="str">
        <f>IF(ISBLANK('Run 3'!$B$82),"",'Run 3'!$B$82)</f>
        <v/>
      </c>
      <c r="S264" t="str">
        <f>IF(ISBLANK('Run 3'!K82),"",'Run 3'!$C$73)</f>
        <v/>
      </c>
      <c r="T264" t="str">
        <f>IF(ISBLANK(S72),"", 'Run 3'!$B$73)</f>
        <v>Manual Gain:</v>
      </c>
      <c r="V264" t="str">
        <f>IF(ISBLANK('Run 3'!$C$62),"",'Run 3'!$C$62)</f>
        <v/>
      </c>
    </row>
    <row r="265" spans="1:22" x14ac:dyDescent="0.2">
      <c r="A265" t="str">
        <f>IF(ISBLANK('Run 3'!$C$4),"",'Run 3'!$C$4)</f>
        <v/>
      </c>
      <c r="B265" s="66" t="str">
        <f>IF(ISBLANK('Run 3'!$C$3),"",'Run 3'!$C$3)</f>
        <v/>
      </c>
      <c r="C265" t="str">
        <f>IF(ISBLANK('Run 3'!$C$5),"",'Run 3'!$C$5)</f>
        <v/>
      </c>
      <c r="D265" t="str">
        <f>IF(ISBLANK('Run 3'!K19),"",'Run 3'!K19)</f>
        <v/>
      </c>
      <c r="E265" s="67" t="str">
        <f>IF(ISBLANK('Run 3'!K83),"",'Run 3'!$K$75)</f>
        <v/>
      </c>
      <c r="F265" t="str">
        <f>IF(ISBLANK('Run 3'!K83),"",'Run 3'!K83)</f>
        <v/>
      </c>
      <c r="G265" t="str">
        <f>IF(ISNUMBER(SEARCH("PT",'Run 3'!K19)),"Y", IF(ISNUMBER(SEARCH("H2O",'Run 3'!K19)),"N",""))</f>
        <v/>
      </c>
      <c r="H265">
        <f>IF(ISNUMBER(SEARCH("PTA",D73)),'Run 3'!$F$4,IF(ISNUMBER(SEARCH("PTB",D73)),'Run 3'!$G$4,IF(ISNUMBER(SEARCH("PTC",D73)),'Run 3'!$H$4,IF(ISNUMBER(SEARCH("PTD",D73)),'Run 3'!$I$4,""))))</f>
        <v>0</v>
      </c>
      <c r="I265">
        <f>IF(ISNUMBER(SEARCH("PTA",D73)),'Run 3'!$F$5,IF(ISNUMBER(SEARCH("PTB",D73)),'Run 3'!$G$5,IF(ISNUMBER(SEARCH("PTC",D73)),'Run 3'!$H$5,IF(ISNUMBER(SEARCH("PTD",D73)),'Run 3'!$I$5,""))))</f>
        <v>0</v>
      </c>
      <c r="J265" t="str">
        <f>IF(ISBLANK('Run 3'!$K83),"",'Run 3'!$K$85)</f>
        <v/>
      </c>
      <c r="K265" s="81" t="str">
        <f>IF(ISBLANK('Run 3'!$K83),"",'Run 3'!$K$86)</f>
        <v/>
      </c>
      <c r="L265" s="81" t="str">
        <f>IF(ISBLANK('Run 3'!$K83),"",'Run 3'!$K$87)</f>
        <v/>
      </c>
      <c r="M265" s="81" t="str">
        <f>IF(ISBLANK('Run 3'!$K83),"",'Run 3'!$K$89)</f>
        <v/>
      </c>
      <c r="N265" s="81" t="str">
        <f>IF(ISBLANK('Run 3'!$K83),"",'Run 3'!$K$90)</f>
        <v/>
      </c>
      <c r="O265" s="81" t="str">
        <f>IF(ISBLANK('Run 3'!$K83),"",'Run 3'!$K$91)</f>
        <v/>
      </c>
      <c r="P265" s="81" t="str">
        <f>IF(ISBLANK('Run 3'!$A$85),"",'Run 3'!$A$85)</f>
        <v/>
      </c>
      <c r="Q265" s="81" t="str">
        <f>IF(ISBLANK('Run 3'!$A$89),"",'Run 3'!$A$89)</f>
        <v/>
      </c>
      <c r="R265" s="81" t="str">
        <f>IF(ISBLANK('Run 3'!$B$83),"",'Run 3'!$B$83)</f>
        <v/>
      </c>
      <c r="S265" t="str">
        <f>IF(ISBLANK('Run 3'!K83),"",'Run 3'!$C$73)</f>
        <v/>
      </c>
      <c r="T265" t="str">
        <f>IF(ISBLANK(S73),"", 'Run 3'!$B$73)</f>
        <v>Manual Gain:</v>
      </c>
      <c r="V265" t="str">
        <f>IF(ISBLANK('Run 3'!$C$62),"",'Run 3'!$C$62)</f>
        <v/>
      </c>
    </row>
    <row r="266" spans="1:22" x14ac:dyDescent="0.2">
      <c r="A266" t="str">
        <f>IF(ISBLANK('Run 3'!$C$4),"",'Run 3'!$C$4)</f>
        <v/>
      </c>
      <c r="B266" s="66" t="str">
        <f>IF(ISBLANK('Run 3'!$C$3),"",'Run 3'!$C$3)</f>
        <v/>
      </c>
      <c r="C266" t="str">
        <f>IF(ISBLANK('Run 3'!$C$5),"",'Run 3'!$C$5)</f>
        <v/>
      </c>
      <c r="D266" t="str">
        <f>IF(ISBLANK('Run 3'!L12),"",'Run 3'!L12)</f>
        <v/>
      </c>
      <c r="E266" s="67" t="str">
        <f>IF(ISBLANK('Run 3'!L76),"",'Run 3'!$L$75)</f>
        <v/>
      </c>
      <c r="F266" t="str">
        <f>IF(ISBLANK('Run 3'!L76),"",'Run 3'!L76)</f>
        <v/>
      </c>
      <c r="G266" t="str">
        <f>IF(ISNUMBER(SEARCH("PT",'Run 3'!L12)),"Y", IF(ISNUMBER(SEARCH("H2O",'Run 3'!L12)),"N",""))</f>
        <v/>
      </c>
      <c r="H266" t="str">
        <f>IF(ISNUMBER(SEARCH("PTA",D74)),'Run 3'!$F$4,IF(ISNUMBER(SEARCH("PTB",D74)),'Run 3'!$G$4,IF(ISNUMBER(SEARCH("PTC",D74)),'Run 3'!$H$4,IF(ISNUMBER(SEARCH("PTD",D74)),'Run 3'!$I$4,""))))</f>
        <v/>
      </c>
      <c r="I266" t="str">
        <f>IF(ISNUMBER(SEARCH("PTA",D74)),'Run 3'!$F$5,IF(ISNUMBER(SEARCH("PTB",D74)),'Run 3'!$G$5,IF(ISNUMBER(SEARCH("PTC",D74)),'Run 3'!$H$5,IF(ISNUMBER(SEARCH("PTD",D74)),'Run 3'!$I$5,""))))</f>
        <v/>
      </c>
      <c r="J266" t="str">
        <f>IF(ISBLANK('Run 3'!C76),"",'Run 3'!$L$85)</f>
        <v/>
      </c>
      <c r="K266" s="81" t="str">
        <f>IF(ISBLANK('Run 3'!C76),"",'Run 3'!$L$86)</f>
        <v/>
      </c>
      <c r="L266" s="81" t="str">
        <f>IF(ISBLANK('Run 3'!C76),"",'Run 3'!$L$87)</f>
        <v/>
      </c>
      <c r="M266" s="81" t="str">
        <f>IF(ISBLANK('Run 3'!C76),"",'Run 3'!$L$89)</f>
        <v/>
      </c>
      <c r="N266" s="81" t="str">
        <f>IF(ISBLANK('Run 3'!C76),"",'Run 3'!$L$90)</f>
        <v/>
      </c>
      <c r="O266" s="81" t="str">
        <f>IF(ISBLANK('Run 3'!$L76),"",'Run 3'!$L$91)</f>
        <v/>
      </c>
      <c r="P266" s="81" t="str">
        <f>IF(ISBLANK('Run 3'!$A$85),"",'Run 3'!$A$85)</f>
        <v/>
      </c>
      <c r="Q266" s="81" t="str">
        <f>IF(ISBLANK('Run 3'!$A$89),"",'Run 3'!$A$89)</f>
        <v/>
      </c>
      <c r="R266" s="81" t="str">
        <f>IF(ISBLANK('Run 3'!$B$76),"",'Run 3'!$B$76)</f>
        <v/>
      </c>
      <c r="S266" t="str">
        <f>IF(ISBLANK('Run 3'!L76),"",'Run 3'!$C$73)</f>
        <v/>
      </c>
      <c r="T266" t="str">
        <f>IF(ISBLANK(S74),"", 'Run 3'!$B$73)</f>
        <v>Manual Gain:</v>
      </c>
      <c r="V266" t="str">
        <f>IF(ISBLANK('Run 3'!$C$62),"",'Run 3'!$C$62)</f>
        <v/>
      </c>
    </row>
    <row r="267" spans="1:22" x14ac:dyDescent="0.2">
      <c r="A267" t="str">
        <f>IF(ISBLANK('Run 3'!$C$4),"",'Run 3'!$C$4)</f>
        <v/>
      </c>
      <c r="B267" s="66" t="str">
        <f>IF(ISBLANK('Run 3'!$C$3),"",'Run 3'!$C$3)</f>
        <v/>
      </c>
      <c r="C267" t="str">
        <f>IF(ISBLANK('Run 3'!$C$5),"",'Run 3'!$C$5)</f>
        <v/>
      </c>
      <c r="D267" t="str">
        <f>IF(ISBLANK('Run 3'!L13),"",'Run 3'!L13)</f>
        <v/>
      </c>
      <c r="E267" s="67" t="str">
        <f>IF(ISBLANK('Run 3'!L77),"",'Run 3'!$L$75)</f>
        <v/>
      </c>
      <c r="F267" t="str">
        <f>IF(ISBLANK('Run 3'!L77),"",'Run 3'!L77)</f>
        <v/>
      </c>
      <c r="G267" t="str">
        <f>IF(ISNUMBER(SEARCH("PT",'Run 3'!L13)),"Y", IF(ISNUMBER(SEARCH("H2O",'Run 3'!L13)),"N",""))</f>
        <v/>
      </c>
      <c r="H267" t="str">
        <f>IF(ISNUMBER(SEARCH("PTA",D75)),'Run 3'!$F$4,IF(ISNUMBER(SEARCH("PTB",D75)),'Run 3'!$G$4,IF(ISNUMBER(SEARCH("PTC",D75)),'Run 3'!$H$4,IF(ISNUMBER(SEARCH("PTD",D75)),'Run 3'!$I$4,""))))</f>
        <v/>
      </c>
      <c r="I267" t="str">
        <f>IF(ISNUMBER(SEARCH("PTA",D75)),'Run 3'!$F$5,IF(ISNUMBER(SEARCH("PTB",D75)),'Run 3'!$G$5,IF(ISNUMBER(SEARCH("PTC",D75)),'Run 3'!$H$5,IF(ISNUMBER(SEARCH("PTD",D75)),'Run 3'!$I$5,""))))</f>
        <v/>
      </c>
      <c r="J267" t="str">
        <f>IF(ISBLANK('Run 3'!C77),"",'Run 3'!$L$85)</f>
        <v/>
      </c>
      <c r="K267" s="81" t="str">
        <f>IF(ISBLANK('Run 3'!C77),"",'Run 3'!$L$86)</f>
        <v/>
      </c>
      <c r="L267" s="81" t="str">
        <f>IF(ISBLANK('Run 3'!C77),"",'Run 3'!$L$87)</f>
        <v/>
      </c>
      <c r="M267" s="81" t="str">
        <f>IF(ISBLANK('Run 3'!C77),"",'Run 3'!$L$89)</f>
        <v/>
      </c>
      <c r="N267" s="81" t="str">
        <f>IF(ISBLANK('Run 3'!C77),"",'Run 3'!$L$90)</f>
        <v/>
      </c>
      <c r="O267" s="81" t="str">
        <f>IF(ISBLANK('Run 3'!$L77),"",'Run 3'!$L$91)</f>
        <v/>
      </c>
      <c r="P267" s="81" t="str">
        <f>IF(ISBLANK('Run 3'!$A$85),"",'Run 3'!$A$85)</f>
        <v/>
      </c>
      <c r="Q267" s="81" t="str">
        <f>IF(ISBLANK('Run 3'!$A$89),"",'Run 3'!$A$89)</f>
        <v/>
      </c>
      <c r="R267" s="81" t="str">
        <f>IF(ISBLANK('Run 3'!$B$77),"",'Run 3'!$B$77)</f>
        <v/>
      </c>
      <c r="S267" t="str">
        <f>IF(ISBLANK('Run 3'!L77),"",'Run 3'!$C$73)</f>
        <v/>
      </c>
      <c r="T267" t="str">
        <f>IF(ISBLANK(S75),"", 'Run 3'!$B$73)</f>
        <v>Manual Gain:</v>
      </c>
      <c r="V267" t="str">
        <f>IF(ISBLANK('Run 3'!$C$62),"",'Run 3'!$C$62)</f>
        <v/>
      </c>
    </row>
    <row r="268" spans="1:22" x14ac:dyDescent="0.2">
      <c r="A268" t="str">
        <f>IF(ISBLANK('Run 3'!$C$4),"",'Run 3'!$C$4)</f>
        <v/>
      </c>
      <c r="B268" s="66" t="str">
        <f>IF(ISBLANK('Run 3'!$C$3),"",'Run 3'!$C$3)</f>
        <v/>
      </c>
      <c r="C268" t="str">
        <f>IF(ISBLANK('Run 3'!$C$5),"",'Run 3'!$C$5)</f>
        <v/>
      </c>
      <c r="D268" t="str">
        <f>IF(ISBLANK('Run 3'!L14),"",'Run 3'!L14)</f>
        <v/>
      </c>
      <c r="E268" s="67" t="str">
        <f>IF(ISBLANK('Run 3'!L78),"",'Run 3'!$L$75)</f>
        <v/>
      </c>
      <c r="F268" t="str">
        <f>IF(ISBLANK('Run 3'!L78),"",'Run 3'!L78)</f>
        <v/>
      </c>
      <c r="G268" t="str">
        <f>IF(ISNUMBER(SEARCH("PT",'Run 3'!L14)),"Y", IF(ISNUMBER(SEARCH("H2O",'Run 3'!L14)),"N",""))</f>
        <v/>
      </c>
      <c r="H268" t="str">
        <f>IF(ISNUMBER(SEARCH("PTA",D76)),'Run 3'!$F$4,IF(ISNUMBER(SEARCH("PTB",D76)),'Run 3'!$G$4,IF(ISNUMBER(SEARCH("PTC",D76)),'Run 3'!$H$4,IF(ISNUMBER(SEARCH("PTD",D76)),'Run 3'!$I$4,""))))</f>
        <v/>
      </c>
      <c r="I268" t="str">
        <f>IF(ISNUMBER(SEARCH("PTA",D76)),'Run 3'!$F$5,IF(ISNUMBER(SEARCH("PTB",D76)),'Run 3'!$G$5,IF(ISNUMBER(SEARCH("PTC",D76)),'Run 3'!$H$5,IF(ISNUMBER(SEARCH("PTD",D76)),'Run 3'!$I$5,""))))</f>
        <v/>
      </c>
      <c r="J268" t="str">
        <f>IF(ISBLANK('Run 3'!C78),"",'Run 3'!$L$85)</f>
        <v/>
      </c>
      <c r="K268" s="81" t="str">
        <f>IF(ISBLANK('Run 3'!C78),"",'Run 3'!$L$86)</f>
        <v/>
      </c>
      <c r="L268" s="81" t="str">
        <f>IF(ISBLANK('Run 3'!C78),"",'Run 3'!$L$87)</f>
        <v/>
      </c>
      <c r="M268" s="81" t="str">
        <f>IF(ISBLANK('Run 3'!C78),"",'Run 3'!$L$89)</f>
        <v/>
      </c>
      <c r="N268" s="81" t="str">
        <f>IF(ISBLANK('Run 3'!C78),"",'Run 3'!$L$90)</f>
        <v/>
      </c>
      <c r="O268" s="81" t="str">
        <f>IF(ISBLANK('Run 3'!$L78),"",'Run 3'!$L$91)</f>
        <v/>
      </c>
      <c r="P268" s="81" t="str">
        <f>IF(ISBLANK('Run 3'!$A$85),"",'Run 3'!$A$85)</f>
        <v/>
      </c>
      <c r="Q268" s="81" t="str">
        <f>IF(ISBLANK('Run 3'!$A$89),"",'Run 3'!$A$89)</f>
        <v/>
      </c>
      <c r="R268" s="81" t="str">
        <f>IF(ISBLANK('Run 3'!$B$78),"",'Run 3'!$B$78)</f>
        <v/>
      </c>
      <c r="S268" t="str">
        <f>IF(ISBLANK('Run 3'!L78),"",'Run 3'!$C$73)</f>
        <v/>
      </c>
      <c r="T268" t="str">
        <f>IF(ISBLANK(S76),"", 'Run 3'!$B$73)</f>
        <v>Manual Gain:</v>
      </c>
      <c r="V268" t="str">
        <f>IF(ISBLANK('Run 3'!$C$62),"",'Run 3'!$C$62)</f>
        <v/>
      </c>
    </row>
    <row r="269" spans="1:22" x14ac:dyDescent="0.2">
      <c r="A269" t="str">
        <f>IF(ISBLANK('Run 3'!$C$4),"",'Run 3'!$C$4)</f>
        <v/>
      </c>
      <c r="B269" s="66" t="str">
        <f>IF(ISBLANK('Run 3'!$C$3),"",'Run 3'!$C$3)</f>
        <v/>
      </c>
      <c r="C269" t="str">
        <f>IF(ISBLANK('Run 3'!$C$5),"",'Run 3'!$C$5)</f>
        <v/>
      </c>
      <c r="D269" t="str">
        <f>IF(ISBLANK('Run 3'!L15),"",'Run 3'!L15)</f>
        <v/>
      </c>
      <c r="E269" s="67" t="str">
        <f>IF(ISBLANK('Run 3'!L79),"",'Run 3'!$L$75)</f>
        <v/>
      </c>
      <c r="F269" t="str">
        <f>IF(ISBLANK('Run 3'!L79),"",'Run 3'!L79)</f>
        <v/>
      </c>
      <c r="G269" t="str">
        <f>IF(ISNUMBER(SEARCH("PT",'Run 3'!L15)),"Y", IF(ISNUMBER(SEARCH("H2O",'Run 3'!L15)),"N",""))</f>
        <v/>
      </c>
      <c r="H269" t="str">
        <f>IF(ISNUMBER(SEARCH("PTA",D77)),'Run 3'!$F$4,IF(ISNUMBER(SEARCH("PTB",D77)),'Run 3'!$G$4,IF(ISNUMBER(SEARCH("PTC",D77)),'Run 3'!$H$4,IF(ISNUMBER(SEARCH("PTD",D77)),'Run 3'!$I$4,""))))</f>
        <v/>
      </c>
      <c r="I269" t="str">
        <f>IF(ISNUMBER(SEARCH("PTA",D77)),'Run 3'!$F$5,IF(ISNUMBER(SEARCH("PTB",D77)),'Run 3'!$G$5,IF(ISNUMBER(SEARCH("PTC",D77)),'Run 3'!$H$5,IF(ISNUMBER(SEARCH("PTD",D77)),'Run 3'!$I$5,""))))</f>
        <v/>
      </c>
      <c r="J269" t="str">
        <f>IF(ISBLANK('Run 3'!C79),"",'Run 3'!$L$85)</f>
        <v/>
      </c>
      <c r="K269" s="81" t="str">
        <f>IF(ISBLANK('Run 3'!C79),"",'Run 3'!$L$86)</f>
        <v/>
      </c>
      <c r="L269" s="81" t="str">
        <f>IF(ISBLANK('Run 3'!C79),"",'Run 3'!$L$87)</f>
        <v/>
      </c>
      <c r="M269" s="81" t="str">
        <f>IF(ISBLANK('Run 3'!C79),"",'Run 3'!$L$89)</f>
        <v/>
      </c>
      <c r="N269" s="81" t="str">
        <f>IF(ISBLANK('Run 3'!C79),"",'Run 3'!$L$90)</f>
        <v/>
      </c>
      <c r="O269" s="81" t="str">
        <f>IF(ISBLANK('Run 3'!$L79),"",'Run 3'!$L$91)</f>
        <v/>
      </c>
      <c r="P269" s="81" t="str">
        <f>IF(ISBLANK('Run 3'!$A$85),"",'Run 3'!$A$85)</f>
        <v/>
      </c>
      <c r="Q269" s="81" t="str">
        <f>IF(ISBLANK('Run 3'!$A$89),"",'Run 3'!$A$89)</f>
        <v/>
      </c>
      <c r="R269" s="81" t="str">
        <f>IF(ISBLANK('Run 3'!$B$79),"",'Run 3'!$B$79)</f>
        <v/>
      </c>
      <c r="S269" t="str">
        <f>IF(ISBLANK('Run 3'!L79),"",'Run 3'!$C$73)</f>
        <v/>
      </c>
      <c r="T269" t="str">
        <f>IF(ISBLANK(S77),"", 'Run 3'!$B$73)</f>
        <v>Manual Gain:</v>
      </c>
      <c r="V269" t="str">
        <f>IF(ISBLANK('Run 3'!$C$62),"",'Run 3'!$C$62)</f>
        <v/>
      </c>
    </row>
    <row r="270" spans="1:22" x14ac:dyDescent="0.2">
      <c r="A270" t="str">
        <f>IF(ISBLANK('Run 3'!$C$4),"",'Run 3'!$C$4)</f>
        <v/>
      </c>
      <c r="B270" s="66" t="str">
        <f>IF(ISBLANK('Run 3'!$C$3),"",'Run 3'!$C$3)</f>
        <v/>
      </c>
      <c r="C270" t="str">
        <f>IF(ISBLANK('Run 3'!$C$5),"",'Run 3'!$C$5)</f>
        <v/>
      </c>
      <c r="D270" t="str">
        <f>IF(ISBLANK('Run 3'!L16),"",'Run 3'!L16)</f>
        <v/>
      </c>
      <c r="E270" s="67" t="str">
        <f>IF(ISBLANK('Run 3'!L80),"",'Run 3'!$L$75)</f>
        <v/>
      </c>
      <c r="F270" t="str">
        <f>IF(ISBLANK('Run 3'!L80),"",'Run 3'!L80)</f>
        <v/>
      </c>
      <c r="G270" t="str">
        <f>IF(ISNUMBER(SEARCH("PT",'Run 3'!L16)),"Y", IF(ISNUMBER(SEARCH("H2O",'Run 3'!L16)),"N",""))</f>
        <v/>
      </c>
      <c r="H270" t="str">
        <f>IF(ISNUMBER(SEARCH("PTA",D78)),'Run 3'!$F$4,IF(ISNUMBER(SEARCH("PTB",D78)),'Run 3'!$G$4,IF(ISNUMBER(SEARCH("PTC",D78)),'Run 3'!$H$4,IF(ISNUMBER(SEARCH("PTD",D78)),'Run 3'!$I$4,""))))</f>
        <v/>
      </c>
      <c r="I270" t="str">
        <f>IF(ISNUMBER(SEARCH("PTA",D78)),'Run 3'!$F$5,IF(ISNUMBER(SEARCH("PTB",D78)),'Run 3'!$G$5,IF(ISNUMBER(SEARCH("PTC",D78)),'Run 3'!$H$5,IF(ISNUMBER(SEARCH("PTD",D78)),'Run 3'!$I$5,""))))</f>
        <v/>
      </c>
      <c r="J270" t="str">
        <f>IF(ISBLANK('Run 3'!C80),"",'Run 3'!$L$85)</f>
        <v/>
      </c>
      <c r="K270" s="81" t="str">
        <f>IF(ISBLANK('Run 3'!C80),"",'Run 3'!$L$86)</f>
        <v/>
      </c>
      <c r="L270" s="81" t="str">
        <f>IF(ISBLANK('Run 3'!C80),"",'Run 3'!$L$87)</f>
        <v/>
      </c>
      <c r="M270" s="81" t="str">
        <f>IF(ISBLANK('Run 3'!C80),"",'Run 3'!$L$89)</f>
        <v/>
      </c>
      <c r="N270" s="81" t="str">
        <f>IF(ISBLANK('Run 3'!C80),"",'Run 3'!$L$90)</f>
        <v/>
      </c>
      <c r="O270" s="81" t="str">
        <f>IF(ISBLANK('Run 3'!$L80),"",'Run 3'!$L$91)</f>
        <v/>
      </c>
      <c r="P270" s="81" t="str">
        <f>IF(ISBLANK('Run 3'!$A$85),"",'Run 3'!$A$85)</f>
        <v/>
      </c>
      <c r="Q270" s="81" t="str">
        <f>IF(ISBLANK('Run 3'!$A$89),"",'Run 3'!$A$89)</f>
        <v/>
      </c>
      <c r="R270" s="81" t="str">
        <f>IF(ISBLANK('Run 3'!$B$80),"",'Run 3'!$B$80)</f>
        <v/>
      </c>
      <c r="S270" t="str">
        <f>IF(ISBLANK('Run 3'!L80),"",'Run 3'!$C$73)</f>
        <v/>
      </c>
      <c r="T270" t="str">
        <f>IF(ISBLANK(S78),"", 'Run 3'!$B$73)</f>
        <v>Manual Gain:</v>
      </c>
      <c r="V270" t="str">
        <f>IF(ISBLANK('Run 3'!$C$62),"",'Run 3'!$C$62)</f>
        <v/>
      </c>
    </row>
    <row r="271" spans="1:22" x14ac:dyDescent="0.2">
      <c r="A271" t="str">
        <f>IF(ISBLANK('Run 3'!$C$4),"",'Run 3'!$C$4)</f>
        <v/>
      </c>
      <c r="B271" s="66" t="str">
        <f>IF(ISBLANK('Run 3'!$C$3),"",'Run 3'!$C$3)</f>
        <v/>
      </c>
      <c r="C271" t="str">
        <f>IF(ISBLANK('Run 3'!$C$5),"",'Run 3'!$C$5)</f>
        <v/>
      </c>
      <c r="D271" t="str">
        <f>IF(ISBLANK('Run 3'!L17),"",'Run 3'!L17)</f>
        <v/>
      </c>
      <c r="E271" s="67" t="str">
        <f>IF(ISBLANK('Run 3'!L81),"",'Run 3'!$L$75)</f>
        <v/>
      </c>
      <c r="F271" t="str">
        <f>IF(ISBLANK('Run 3'!L81),"",'Run 3'!L81)</f>
        <v/>
      </c>
      <c r="G271" t="str">
        <f>IF(ISNUMBER(SEARCH("PT",'Run 3'!L17)),"Y", IF(ISNUMBER(SEARCH("H2O",'Run 3'!L17)),"N",""))</f>
        <v/>
      </c>
      <c r="H271" t="str">
        <f>IF(ISNUMBER(SEARCH("PTA",D79)),'Run 3'!$F$4,IF(ISNUMBER(SEARCH("PTB",D79)),'Run 3'!$G$4,IF(ISNUMBER(SEARCH("PTC",D79)),'Run 3'!$H$4,IF(ISNUMBER(SEARCH("PTD",D79)),'Run 3'!$I$4,""))))</f>
        <v/>
      </c>
      <c r="I271" t="str">
        <f>IF(ISNUMBER(SEARCH("PTA",D79)),'Run 3'!$F$5,IF(ISNUMBER(SEARCH("PTB",D79)),'Run 3'!$G$5,IF(ISNUMBER(SEARCH("PTC",D79)),'Run 3'!$H$5,IF(ISNUMBER(SEARCH("PTD",D79)),'Run 3'!$I$5,""))))</f>
        <v/>
      </c>
      <c r="J271" t="str">
        <f>IF(ISBLANK('Run 3'!C81),"",'Run 3'!$L$85)</f>
        <v/>
      </c>
      <c r="K271" s="81" t="str">
        <f>IF(ISBLANK('Run 3'!C81),"",'Run 3'!$L$86)</f>
        <v/>
      </c>
      <c r="L271" s="81" t="str">
        <f>IF(ISBLANK('Run 3'!C81),"",'Run 3'!$L$87)</f>
        <v/>
      </c>
      <c r="M271" s="81" t="str">
        <f>IF(ISBLANK('Run 3'!C81),"",'Run 3'!$L$89)</f>
        <v/>
      </c>
      <c r="N271" s="81" t="str">
        <f>IF(ISBLANK('Run 3'!C81),"",'Run 3'!$L$90)</f>
        <v/>
      </c>
      <c r="O271" s="81" t="str">
        <f>IF(ISBLANK('Run 3'!$L81),"",'Run 3'!$L$91)</f>
        <v/>
      </c>
      <c r="P271" s="81" t="str">
        <f>IF(ISBLANK('Run 3'!$A$85),"",'Run 3'!$A$85)</f>
        <v/>
      </c>
      <c r="Q271" s="81" t="str">
        <f>IF(ISBLANK('Run 3'!$A$89),"",'Run 3'!$A$89)</f>
        <v/>
      </c>
      <c r="R271" s="81" t="str">
        <f>IF(ISBLANK('Run 3'!$B$81),"",'Run 3'!$B$81)</f>
        <v/>
      </c>
      <c r="S271" t="str">
        <f>IF(ISBLANK('Run 3'!L81),"",'Run 3'!$C$73)</f>
        <v/>
      </c>
      <c r="T271" t="str">
        <f>IF(ISBLANK(S79),"", 'Run 3'!$B$73)</f>
        <v>Manual Gain:</v>
      </c>
      <c r="V271" t="str">
        <f>IF(ISBLANK('Run 3'!$C$62),"",'Run 3'!$C$62)</f>
        <v/>
      </c>
    </row>
    <row r="272" spans="1:22" x14ac:dyDescent="0.2">
      <c r="A272" t="str">
        <f>IF(ISBLANK('Run 3'!$C$4),"",'Run 3'!$C$4)</f>
        <v/>
      </c>
      <c r="B272" s="66" t="str">
        <f>IF(ISBLANK('Run 3'!$C$3),"",'Run 3'!$C$3)</f>
        <v/>
      </c>
      <c r="C272" t="str">
        <f>IF(ISBLANK('Run 3'!$C$5),"",'Run 3'!$C$5)</f>
        <v/>
      </c>
      <c r="D272" t="str">
        <f>IF(ISBLANK('Run 3'!L18),"",'Run 3'!L18)</f>
        <v/>
      </c>
      <c r="E272" s="67" t="str">
        <f>IF(ISBLANK('Run 3'!L82),"",'Run 3'!$L$75)</f>
        <v/>
      </c>
      <c r="F272" t="str">
        <f>IF(ISBLANK('Run 3'!L82),"",'Run 3'!L82)</f>
        <v/>
      </c>
      <c r="G272" t="str">
        <f>IF(ISNUMBER(SEARCH("PT",'Run 3'!L18)),"Y", IF(ISNUMBER(SEARCH("H2O",'Run 3'!L18)),"N",""))</f>
        <v/>
      </c>
      <c r="H272" t="str">
        <f>IF(ISNUMBER(SEARCH("PTA",D80)),'Run 3'!$F$4,IF(ISNUMBER(SEARCH("PTB",D80)),'Run 3'!$G$4,IF(ISNUMBER(SEARCH("PTC",D80)),'Run 3'!$H$4,IF(ISNUMBER(SEARCH("PTD",D80)),'Run 3'!$I$4,""))))</f>
        <v/>
      </c>
      <c r="I272" t="str">
        <f>IF(ISNUMBER(SEARCH("PTA",D80)),'Run 3'!$F$5,IF(ISNUMBER(SEARCH("PTB",D80)),'Run 3'!$G$5,IF(ISNUMBER(SEARCH("PTC",D80)),'Run 3'!$H$5,IF(ISNUMBER(SEARCH("PTD",D80)),'Run 3'!$I$5,""))))</f>
        <v/>
      </c>
      <c r="J272" t="str">
        <f>IF(ISBLANK('Run 3'!C82),"",'Run 3'!$L$85)</f>
        <v/>
      </c>
      <c r="K272" s="81" t="str">
        <f>IF(ISBLANK('Run 3'!C82),"",'Run 3'!$L$86)</f>
        <v/>
      </c>
      <c r="L272" s="81" t="str">
        <f>IF(ISBLANK('Run 3'!C82),"",'Run 3'!$L$87)</f>
        <v/>
      </c>
      <c r="M272" s="81" t="str">
        <f>IF(ISBLANK('Run 3'!C82),"",'Run 3'!$L$89)</f>
        <v/>
      </c>
      <c r="N272" s="81" t="str">
        <f>IF(ISBLANK('Run 3'!C82),"",'Run 3'!$L$90)</f>
        <v/>
      </c>
      <c r="O272" s="81" t="str">
        <f>IF(ISBLANK('Run 3'!$L82),"",'Run 3'!$L$91)</f>
        <v/>
      </c>
      <c r="P272" s="81" t="str">
        <f>IF(ISBLANK('Run 3'!$A$85),"",'Run 3'!$A$85)</f>
        <v/>
      </c>
      <c r="Q272" s="81" t="str">
        <f>IF(ISBLANK('Run 3'!$A$89),"",'Run 3'!$A$89)</f>
        <v/>
      </c>
      <c r="R272" s="81" t="str">
        <f>IF(ISBLANK('Run 3'!$B$82),"",'Run 3'!$B$82)</f>
        <v/>
      </c>
      <c r="S272" t="str">
        <f>IF(ISBLANK('Run 3'!L82),"",'Run 3'!$C$73)</f>
        <v/>
      </c>
      <c r="T272" t="str">
        <f>IF(ISBLANK(S80),"", 'Run 3'!$B$73)</f>
        <v>Manual Gain:</v>
      </c>
      <c r="V272" t="str">
        <f>IF(ISBLANK('Run 3'!$C$62),"",'Run 3'!$C$62)</f>
        <v/>
      </c>
    </row>
    <row r="273" spans="1:22" x14ac:dyDescent="0.2">
      <c r="A273" t="str">
        <f>IF(ISBLANK('Run 3'!$C$4),"",'Run 3'!$C$4)</f>
        <v/>
      </c>
      <c r="B273" s="66" t="str">
        <f>IF(ISBLANK('Run 3'!$C$3),"",'Run 3'!$C$3)</f>
        <v/>
      </c>
      <c r="C273" t="str">
        <f>IF(ISBLANK('Run 3'!$C$5),"",'Run 3'!$C$5)</f>
        <v/>
      </c>
      <c r="D273" t="str">
        <f>IF(ISBLANK('Run 3'!L19),"",'Run 3'!L19)</f>
        <v/>
      </c>
      <c r="E273" s="67" t="str">
        <f>IF(ISBLANK('Run 3'!L83),"",'Run 3'!$L$75)</f>
        <v/>
      </c>
      <c r="F273" t="str">
        <f>IF(ISBLANK('Run 3'!L83),"",'Run 3'!L83)</f>
        <v/>
      </c>
      <c r="G273" t="str">
        <f>IF(ISNUMBER(SEARCH("PT",'Run 3'!L19)),"Y", IF(ISNUMBER(SEARCH("H2O",'Run 3'!L19)),"N",""))</f>
        <v/>
      </c>
      <c r="H273" t="str">
        <f>IF(ISNUMBER(SEARCH("PTA",D81)),'Run 3'!$F$4,IF(ISNUMBER(SEARCH("PTB",D81)),'Run 3'!$G$4,IF(ISNUMBER(SEARCH("PTC",D81)),'Run 3'!$H$4,IF(ISNUMBER(SEARCH("PTD",D81)),'Run 3'!$I$4,""))))</f>
        <v/>
      </c>
      <c r="I273" t="str">
        <f>IF(ISNUMBER(SEARCH("PTA",D81)),'Run 3'!$F$5,IF(ISNUMBER(SEARCH("PTB",D81)),'Run 3'!$G$5,IF(ISNUMBER(SEARCH("PTC",D81)),'Run 3'!$H$5,IF(ISNUMBER(SEARCH("PTD",D81)),'Run 3'!$I$5,""))))</f>
        <v/>
      </c>
      <c r="J273" t="str">
        <f>IF(ISBLANK('Run 3'!C83),"",'Run 3'!$L$85)</f>
        <v/>
      </c>
      <c r="K273" s="81" t="str">
        <f>IF(ISBLANK('Run 3'!C83),"",'Run 3'!$L$86)</f>
        <v/>
      </c>
      <c r="L273" s="81" t="str">
        <f>IF(ISBLANK('Run 3'!C83),"",'Run 3'!$L$87)</f>
        <v/>
      </c>
      <c r="M273" s="81" t="str">
        <f>IF(ISBLANK('Run 3'!C83),"",'Run 3'!$L$89)</f>
        <v/>
      </c>
      <c r="N273" s="81" t="str">
        <f>IF(ISBLANK('Run 3'!C83),"",'Run 3'!$L$90)</f>
        <v/>
      </c>
      <c r="O273" s="81" t="str">
        <f>IF(ISBLANK('Run 3'!$L83),"",'Run 3'!$L$91)</f>
        <v/>
      </c>
      <c r="P273" s="81" t="str">
        <f>IF(ISBLANK('Run 3'!$A$85),"",'Run 3'!$A$85)</f>
        <v/>
      </c>
      <c r="Q273" s="81" t="str">
        <f>IF(ISBLANK('Run 3'!$A$89),"",'Run 3'!$A$89)</f>
        <v/>
      </c>
      <c r="R273" s="81" t="str">
        <f>IF(ISBLANK('Run 3'!$B$83),"",'Run 3'!$B$83)</f>
        <v/>
      </c>
      <c r="S273" t="str">
        <f>IF(ISBLANK('Run 3'!L83),"",'Run 3'!$C$73)</f>
        <v/>
      </c>
      <c r="T273" t="str">
        <f>IF(ISBLANK(S81),"", 'Run 3'!$B$73)</f>
        <v>Manual Gain:</v>
      </c>
      <c r="V273" t="str">
        <f>IF(ISBLANK('Run 3'!$C$62),"",'Run 3'!$C$62)</f>
        <v/>
      </c>
    </row>
    <row r="274" spans="1:22" x14ac:dyDescent="0.2">
      <c r="A274" t="str">
        <f>IF(ISBLANK('Run 3'!$C$4),"",'Run 3'!$C$4)</f>
        <v/>
      </c>
      <c r="B274" s="66" t="str">
        <f>IF(ISBLANK('Run 3'!$C$3),"",'Run 3'!$C$3)</f>
        <v/>
      </c>
      <c r="C274" t="str">
        <f>IF(ISBLANK('Run 3'!$C$5),"",'Run 3'!$C$5)</f>
        <v/>
      </c>
      <c r="D274" t="str">
        <f>IF(ISBLANK('Run 3'!M12),"",'Run 3'!M12)</f>
        <v/>
      </c>
      <c r="E274" s="67" t="str">
        <f>IF(ISBLANK('Run 3'!M76),"",'Run 3'!$M$75)</f>
        <v/>
      </c>
      <c r="F274" t="str">
        <f>IF(ISBLANK('Run 3'!M76),"",'Run 3'!M76)</f>
        <v/>
      </c>
      <c r="G274" t="str">
        <f>IF(ISNUMBER(SEARCH("PT",'Run 3'!M12)),"Y", IF(ISNUMBER(SEARCH("H2O",'Run 3'!M12)),"N",""))</f>
        <v/>
      </c>
      <c r="H274" t="str">
        <f>IF(ISNUMBER(SEARCH("PTA",D82)),'Run 3'!$F$4,IF(ISNUMBER(SEARCH("PTB",D82)),'Run 3'!$G$4,IF(ISNUMBER(SEARCH("PTC",D82)),'Run 3'!$H$4,IF(ISNUMBER(SEARCH("PTD",D82)),'Run 3'!$I$4,""))))</f>
        <v/>
      </c>
      <c r="I274" t="str">
        <f>IF(ISNUMBER(SEARCH("PTA",D82)),'Run 3'!$F$5,IF(ISNUMBER(SEARCH("PTB",D82)),'Run 3'!$G$5,IF(ISNUMBER(SEARCH("PTC",D82)),'Run 3'!$H$5,IF(ISNUMBER(SEARCH("PTD",D82)),'Run 3'!$I$5,""))))</f>
        <v/>
      </c>
      <c r="J274" t="str">
        <f>IF(ISBLANK('Run 3'!D76),"",'Run 3'!$M$85)</f>
        <v/>
      </c>
      <c r="K274" s="81" t="str">
        <f>IF(ISBLANK('Run 3'!D76),"",'Run 3'!$M$86)</f>
        <v/>
      </c>
      <c r="L274" s="81" t="str">
        <f>IF(ISBLANK('Run 3'!D76),"",'Run 3'!$M$87)</f>
        <v/>
      </c>
      <c r="M274" s="81" t="str">
        <f>IF(ISBLANK('Run 3'!D76),"",'Run 3'!$M$89)</f>
        <v/>
      </c>
      <c r="N274" s="81" t="str">
        <f>IF(ISBLANK('Run 3'!D76),"",'Run 3'!$M$90)</f>
        <v/>
      </c>
      <c r="O274" s="81" t="str">
        <f>IF(ISBLANK('Run 3'!$M76),"",'Run 3'!$M$91)</f>
        <v/>
      </c>
      <c r="P274" s="81" t="str">
        <f>IF(ISBLANK('Run 3'!$A$85),"",'Run 3'!$A$85)</f>
        <v/>
      </c>
      <c r="Q274" s="81" t="str">
        <f>IF(ISBLANK('Run 3'!$A$89),"",'Run 3'!$A$89)</f>
        <v/>
      </c>
      <c r="R274" s="81" t="str">
        <f>IF(ISBLANK('Run 3'!$B$76),"",'Run 3'!$B$76)</f>
        <v/>
      </c>
      <c r="S274" t="str">
        <f>IF(ISBLANK('Run 3'!M76),"",'Run 3'!$C$73)</f>
        <v/>
      </c>
      <c r="T274" t="str">
        <f>IF(ISBLANK(S82),"", 'Run 3'!$B$73)</f>
        <v>Manual Gain:</v>
      </c>
      <c r="V274" t="str">
        <f>IF(ISBLANK('Run 3'!$C$62),"",'Run 3'!$C$62)</f>
        <v/>
      </c>
    </row>
    <row r="275" spans="1:22" x14ac:dyDescent="0.2">
      <c r="A275" t="str">
        <f>IF(ISBLANK('Run 3'!$C$4),"",'Run 3'!$C$4)</f>
        <v/>
      </c>
      <c r="B275" s="66" t="str">
        <f>IF(ISBLANK('Run 3'!$C$3),"",'Run 3'!$C$3)</f>
        <v/>
      </c>
      <c r="C275" t="str">
        <f>IF(ISBLANK('Run 3'!$C$5),"",'Run 3'!$C$5)</f>
        <v/>
      </c>
      <c r="D275" t="str">
        <f>IF(ISBLANK('Run 3'!M13),"",'Run 3'!M13)</f>
        <v/>
      </c>
      <c r="E275" s="67" t="str">
        <f>IF(ISBLANK('Run 3'!M77),"",'Run 3'!$M$75)</f>
        <v/>
      </c>
      <c r="F275" t="str">
        <f>IF(ISBLANK('Run 3'!M77),"",'Run 3'!M77)</f>
        <v/>
      </c>
      <c r="G275" t="str">
        <f>IF(ISNUMBER(SEARCH("PT",'Run 3'!M13)),"Y", IF(ISNUMBER(SEARCH("H2O",'Run 3'!M13)),"N",""))</f>
        <v/>
      </c>
      <c r="H275" t="str">
        <f>IF(ISNUMBER(SEARCH("PTA",D83)),'Run 3'!$F$4,IF(ISNUMBER(SEARCH("PTB",D83)),'Run 3'!$G$4,IF(ISNUMBER(SEARCH("PTC",D83)),'Run 3'!$H$4,IF(ISNUMBER(SEARCH("PTD",D83)),'Run 3'!$I$4,""))))</f>
        <v/>
      </c>
      <c r="I275" t="str">
        <f>IF(ISNUMBER(SEARCH("PTA",D83)),'Run 3'!$F$5,IF(ISNUMBER(SEARCH("PTB",D83)),'Run 3'!$G$5,IF(ISNUMBER(SEARCH("PTC",D83)),'Run 3'!$H$5,IF(ISNUMBER(SEARCH("PTD",D83)),'Run 3'!$I$5,""))))</f>
        <v/>
      </c>
      <c r="J275" t="str">
        <f>IF(ISBLANK('Run 3'!D77),"",'Run 3'!$M$85)</f>
        <v/>
      </c>
      <c r="K275" s="81" t="str">
        <f>IF(ISBLANK('Run 3'!D77),"",'Run 3'!$M$86)</f>
        <v/>
      </c>
      <c r="L275" s="81" t="str">
        <f>IF(ISBLANK('Run 3'!D77),"",'Run 3'!$M$87)</f>
        <v/>
      </c>
      <c r="M275" s="81" t="str">
        <f>IF(ISBLANK('Run 3'!D77),"",'Run 3'!$M$89)</f>
        <v/>
      </c>
      <c r="N275" s="81" t="str">
        <f>IF(ISBLANK('Run 3'!D77),"",'Run 3'!$M$90)</f>
        <v/>
      </c>
      <c r="O275" s="81" t="str">
        <f>IF(ISBLANK('Run 3'!$M77),"",'Run 3'!$M$91)</f>
        <v/>
      </c>
      <c r="P275" s="81" t="str">
        <f>IF(ISBLANK('Run 3'!$A$85),"",'Run 3'!$A$85)</f>
        <v/>
      </c>
      <c r="Q275" s="81" t="str">
        <f>IF(ISBLANK('Run 3'!$A$89),"",'Run 3'!$A$89)</f>
        <v/>
      </c>
      <c r="R275" s="81" t="str">
        <f>IF(ISBLANK('Run 3'!$B$77),"",'Run 3'!$B$77)</f>
        <v/>
      </c>
      <c r="S275" t="str">
        <f>IF(ISBLANK('Run 3'!M77),"",'Run 3'!$C$73)</f>
        <v/>
      </c>
      <c r="T275" t="str">
        <f>IF(ISBLANK(S83),"", 'Run 3'!$B$73)</f>
        <v>Manual Gain:</v>
      </c>
      <c r="V275" t="str">
        <f>IF(ISBLANK('Run 3'!$C$62),"",'Run 3'!$C$62)</f>
        <v/>
      </c>
    </row>
    <row r="276" spans="1:22" x14ac:dyDescent="0.2">
      <c r="A276" t="str">
        <f>IF(ISBLANK('Run 3'!$C$4),"",'Run 3'!$C$4)</f>
        <v/>
      </c>
      <c r="B276" s="66" t="str">
        <f>IF(ISBLANK('Run 3'!$C$3),"",'Run 3'!$C$3)</f>
        <v/>
      </c>
      <c r="C276" t="str">
        <f>IF(ISBLANK('Run 3'!$C$5),"",'Run 3'!$C$5)</f>
        <v/>
      </c>
      <c r="D276" t="str">
        <f>IF(ISBLANK('Run 3'!M14),"",'Run 3'!M14)</f>
        <v/>
      </c>
      <c r="E276" s="67" t="str">
        <f>IF(ISBLANK('Run 3'!M78),"",'Run 3'!$M$75)</f>
        <v/>
      </c>
      <c r="F276" t="str">
        <f>IF(ISBLANK('Run 3'!M78),"",'Run 3'!M78)</f>
        <v/>
      </c>
      <c r="G276" t="str">
        <f>IF(ISNUMBER(SEARCH("PT",'Run 3'!M14)),"Y", IF(ISNUMBER(SEARCH("H2O",'Run 3'!M14)),"N",""))</f>
        <v/>
      </c>
      <c r="H276" t="str">
        <f>IF(ISNUMBER(SEARCH("PTA",D84)),'Run 3'!$F$4,IF(ISNUMBER(SEARCH("PTB",D84)),'Run 3'!$G$4,IF(ISNUMBER(SEARCH("PTC",D84)),'Run 3'!$H$4,IF(ISNUMBER(SEARCH("PTD",D84)),'Run 3'!$I$4,""))))</f>
        <v/>
      </c>
      <c r="I276" t="str">
        <f>IF(ISNUMBER(SEARCH("PTA",D84)),'Run 3'!$F$5,IF(ISNUMBER(SEARCH("PTB",D84)),'Run 3'!$G$5,IF(ISNUMBER(SEARCH("PTC",D84)),'Run 3'!$H$5,IF(ISNUMBER(SEARCH("PTD",D84)),'Run 3'!$I$5,""))))</f>
        <v/>
      </c>
      <c r="J276" t="str">
        <f>IF(ISBLANK('Run 3'!D78),"",'Run 3'!$M$85)</f>
        <v/>
      </c>
      <c r="K276" s="81" t="str">
        <f>IF(ISBLANK('Run 3'!D78),"",'Run 3'!$M$86)</f>
        <v/>
      </c>
      <c r="L276" s="81" t="str">
        <f>IF(ISBLANK('Run 3'!D78),"",'Run 3'!$M$87)</f>
        <v/>
      </c>
      <c r="M276" s="81" t="str">
        <f>IF(ISBLANK('Run 3'!D78),"",'Run 3'!$M$89)</f>
        <v/>
      </c>
      <c r="N276" s="81" t="str">
        <f>IF(ISBLANK('Run 3'!D78),"",'Run 3'!$M$90)</f>
        <v/>
      </c>
      <c r="O276" s="81" t="str">
        <f>IF(ISBLANK('Run 3'!$M78),"",'Run 3'!$M$91)</f>
        <v/>
      </c>
      <c r="P276" s="81" t="str">
        <f>IF(ISBLANK('Run 3'!$A$85),"",'Run 3'!$A$85)</f>
        <v/>
      </c>
      <c r="Q276" s="81" t="str">
        <f>IF(ISBLANK('Run 3'!$A$89),"",'Run 3'!$A$89)</f>
        <v/>
      </c>
      <c r="R276" s="81" t="str">
        <f>IF(ISBLANK('Run 3'!$B$78),"",'Run 3'!$B$78)</f>
        <v/>
      </c>
      <c r="S276" t="str">
        <f>IF(ISBLANK('Run 3'!M78),"",'Run 3'!$C$73)</f>
        <v/>
      </c>
      <c r="T276" t="str">
        <f>IF(ISBLANK(S84),"", 'Run 3'!$B$73)</f>
        <v>Manual Gain:</v>
      </c>
      <c r="V276" t="str">
        <f>IF(ISBLANK('Run 3'!$C$62),"",'Run 3'!$C$62)</f>
        <v/>
      </c>
    </row>
    <row r="277" spans="1:22" x14ac:dyDescent="0.2">
      <c r="A277" t="str">
        <f>IF(ISBLANK('Run 3'!$C$4),"",'Run 3'!$C$4)</f>
        <v/>
      </c>
      <c r="B277" s="66" t="str">
        <f>IF(ISBLANK('Run 3'!$C$3),"",'Run 3'!$C$3)</f>
        <v/>
      </c>
      <c r="C277" t="str">
        <f>IF(ISBLANK('Run 3'!$C$5),"",'Run 3'!$C$5)</f>
        <v/>
      </c>
      <c r="D277" t="str">
        <f>IF(ISBLANK('Run 3'!M15),"",'Run 3'!M15)</f>
        <v/>
      </c>
      <c r="E277" s="67" t="str">
        <f>IF(ISBLANK('Run 3'!M79),"",'Run 3'!$M$75)</f>
        <v/>
      </c>
      <c r="F277" t="str">
        <f>IF(ISBLANK('Run 3'!M79),"",'Run 3'!M79)</f>
        <v/>
      </c>
      <c r="G277" t="str">
        <f>IF(ISNUMBER(SEARCH("PT",'Run 3'!M15)),"Y", IF(ISNUMBER(SEARCH("H2O",'Run 3'!M15)),"N",""))</f>
        <v/>
      </c>
      <c r="H277" t="str">
        <f>IF(ISNUMBER(SEARCH("PTA",D85)),'Run 3'!$F$4,IF(ISNUMBER(SEARCH("PTB",D85)),'Run 3'!$G$4,IF(ISNUMBER(SEARCH("PTC",D85)),'Run 3'!$H$4,IF(ISNUMBER(SEARCH("PTD",D85)),'Run 3'!$I$4,""))))</f>
        <v/>
      </c>
      <c r="I277" t="str">
        <f>IF(ISNUMBER(SEARCH("PTA",D85)),'Run 3'!$F$5,IF(ISNUMBER(SEARCH("PTB",D85)),'Run 3'!$G$5,IF(ISNUMBER(SEARCH("PTC",D85)),'Run 3'!$H$5,IF(ISNUMBER(SEARCH("PTD",D85)),'Run 3'!$I$5,""))))</f>
        <v/>
      </c>
      <c r="J277" t="str">
        <f>IF(ISBLANK('Run 3'!D79),"",'Run 3'!$M$85)</f>
        <v/>
      </c>
      <c r="K277" s="81" t="str">
        <f>IF(ISBLANK('Run 3'!D79),"",'Run 3'!$M$86)</f>
        <v/>
      </c>
      <c r="L277" s="81" t="str">
        <f>IF(ISBLANK('Run 3'!D79),"",'Run 3'!$M$87)</f>
        <v/>
      </c>
      <c r="M277" s="81" t="str">
        <f>IF(ISBLANK('Run 3'!D79),"",'Run 3'!$M$89)</f>
        <v/>
      </c>
      <c r="N277" s="81" t="str">
        <f>IF(ISBLANK('Run 3'!D79),"",'Run 3'!$M$90)</f>
        <v/>
      </c>
      <c r="O277" s="81" t="str">
        <f>IF(ISBLANK('Run 3'!$M79),"",'Run 3'!$M$91)</f>
        <v/>
      </c>
      <c r="P277" s="81" t="str">
        <f>IF(ISBLANK('Run 3'!$A$85),"",'Run 3'!$A$85)</f>
        <v/>
      </c>
      <c r="Q277" s="81" t="str">
        <f>IF(ISBLANK('Run 3'!$A$89),"",'Run 3'!$A$89)</f>
        <v/>
      </c>
      <c r="R277" s="81" t="str">
        <f>IF(ISBLANK('Run 3'!$B$79),"",'Run 3'!$B$79)</f>
        <v/>
      </c>
      <c r="S277" t="str">
        <f>IF(ISBLANK('Run 3'!M79),"",'Run 3'!$C$73)</f>
        <v/>
      </c>
      <c r="T277" t="str">
        <f>IF(ISBLANK(S85),"", 'Run 3'!$B$73)</f>
        <v>Manual Gain:</v>
      </c>
      <c r="V277" t="str">
        <f>IF(ISBLANK('Run 3'!$C$62),"",'Run 3'!$C$62)</f>
        <v/>
      </c>
    </row>
    <row r="278" spans="1:22" x14ac:dyDescent="0.2">
      <c r="A278" t="str">
        <f>IF(ISBLANK('Run 3'!$C$4),"",'Run 3'!$C$4)</f>
        <v/>
      </c>
      <c r="B278" s="66" t="str">
        <f>IF(ISBLANK('Run 3'!$C$3),"",'Run 3'!$C$3)</f>
        <v/>
      </c>
      <c r="C278" t="str">
        <f>IF(ISBLANK('Run 3'!$C$5),"",'Run 3'!$C$5)</f>
        <v/>
      </c>
      <c r="D278" t="str">
        <f>IF(ISBLANK('Run 3'!M16),"",'Run 3'!M16)</f>
        <v/>
      </c>
      <c r="E278" s="67" t="str">
        <f>IF(ISBLANK('Run 3'!M80),"",'Run 3'!$M$75)</f>
        <v/>
      </c>
      <c r="F278" t="str">
        <f>IF(ISBLANK('Run 3'!M80),"",'Run 3'!M80)</f>
        <v/>
      </c>
      <c r="G278" t="str">
        <f>IF(ISNUMBER(SEARCH("PT",'Run 3'!M16)),"Y", IF(ISNUMBER(SEARCH("H2O",'Run 3'!M16)),"N",""))</f>
        <v/>
      </c>
      <c r="H278" t="str">
        <f>IF(ISNUMBER(SEARCH("PTA",D86)),'Run 3'!$F$4,IF(ISNUMBER(SEARCH("PTB",D86)),'Run 3'!$G$4,IF(ISNUMBER(SEARCH("PTC",D86)),'Run 3'!$H$4,IF(ISNUMBER(SEARCH("PTD",D86)),'Run 3'!$I$4,""))))</f>
        <v/>
      </c>
      <c r="I278" t="str">
        <f>IF(ISNUMBER(SEARCH("PTA",D86)),'Run 3'!$F$5,IF(ISNUMBER(SEARCH("PTB",D86)),'Run 3'!$G$5,IF(ISNUMBER(SEARCH("PTC",D86)),'Run 3'!$H$5,IF(ISNUMBER(SEARCH("PTD",D86)),'Run 3'!$I$5,""))))</f>
        <v/>
      </c>
      <c r="J278" t="str">
        <f>IF(ISBLANK('Run 3'!D80),"",'Run 3'!$M$85)</f>
        <v/>
      </c>
      <c r="K278" s="81" t="str">
        <f>IF(ISBLANK('Run 3'!D80),"",'Run 3'!$M$86)</f>
        <v/>
      </c>
      <c r="L278" s="81" t="str">
        <f>IF(ISBLANK('Run 3'!D80),"",'Run 3'!$M$87)</f>
        <v/>
      </c>
      <c r="M278" s="81" t="str">
        <f>IF(ISBLANK('Run 3'!D80),"",'Run 3'!$M$89)</f>
        <v/>
      </c>
      <c r="N278" s="81" t="str">
        <f>IF(ISBLANK('Run 3'!D80),"",'Run 3'!$M$90)</f>
        <v/>
      </c>
      <c r="O278" s="81" t="str">
        <f>IF(ISBLANK('Run 3'!$M80),"",'Run 3'!$M$91)</f>
        <v/>
      </c>
      <c r="P278" s="81" t="str">
        <f>IF(ISBLANK('Run 3'!$A$85),"",'Run 3'!$A$85)</f>
        <v/>
      </c>
      <c r="Q278" s="81" t="str">
        <f>IF(ISBLANK('Run 3'!$A$89),"",'Run 3'!$A$89)</f>
        <v/>
      </c>
      <c r="R278" s="81" t="str">
        <f>IF(ISBLANK('Run 3'!$B$80),"",'Run 3'!$B$80)</f>
        <v/>
      </c>
      <c r="S278" t="str">
        <f>IF(ISBLANK('Run 3'!M80),"",'Run 3'!$C$73)</f>
        <v/>
      </c>
      <c r="T278" t="str">
        <f>IF(ISBLANK(S86),"", 'Run 3'!$B$73)</f>
        <v>Manual Gain:</v>
      </c>
      <c r="V278" t="str">
        <f>IF(ISBLANK('Run 3'!$C$62),"",'Run 3'!$C$62)</f>
        <v/>
      </c>
    </row>
    <row r="279" spans="1:22" x14ac:dyDescent="0.2">
      <c r="A279" t="str">
        <f>IF(ISBLANK('Run 3'!$C$4),"",'Run 3'!$C$4)</f>
        <v/>
      </c>
      <c r="B279" s="66" t="str">
        <f>IF(ISBLANK('Run 3'!$C$3),"",'Run 3'!$C$3)</f>
        <v/>
      </c>
      <c r="C279" t="str">
        <f>IF(ISBLANK('Run 3'!$C$5),"",'Run 3'!$C$5)</f>
        <v/>
      </c>
      <c r="D279" t="str">
        <f>IF(ISBLANK('Run 3'!M17),"",'Run 3'!M17)</f>
        <v/>
      </c>
      <c r="E279" s="67" t="str">
        <f>IF(ISBLANK('Run 3'!M81),"",'Run 3'!$M$75)</f>
        <v/>
      </c>
      <c r="F279" t="str">
        <f>IF(ISBLANK('Run 3'!M81),"",'Run 3'!M81)</f>
        <v/>
      </c>
      <c r="G279" t="str">
        <f>IF(ISNUMBER(SEARCH("PT",'Run 3'!M17)),"Y", IF(ISNUMBER(SEARCH("H2O",'Run 3'!M17)),"N",""))</f>
        <v/>
      </c>
      <c r="H279" t="str">
        <f>IF(ISNUMBER(SEARCH("PTA",D87)),'Run 3'!$F$4,IF(ISNUMBER(SEARCH("PTB",D87)),'Run 3'!$G$4,IF(ISNUMBER(SEARCH("PTC",D87)),'Run 3'!$H$4,IF(ISNUMBER(SEARCH("PTD",D87)),'Run 3'!$I$4,""))))</f>
        <v/>
      </c>
      <c r="I279" t="str">
        <f>IF(ISNUMBER(SEARCH("PTA",D87)),'Run 3'!$F$5,IF(ISNUMBER(SEARCH("PTB",D87)),'Run 3'!$G$5,IF(ISNUMBER(SEARCH("PTC",D87)),'Run 3'!$H$5,IF(ISNUMBER(SEARCH("PTD",D87)),'Run 3'!$I$5,""))))</f>
        <v/>
      </c>
      <c r="J279" t="str">
        <f>IF(ISBLANK('Run 3'!D81),"",'Run 3'!$M$85)</f>
        <v/>
      </c>
      <c r="K279" s="81" t="str">
        <f>IF(ISBLANK('Run 3'!D81),"",'Run 3'!$M$86)</f>
        <v/>
      </c>
      <c r="L279" s="81" t="str">
        <f>IF(ISBLANK('Run 3'!D81),"",'Run 3'!$M$87)</f>
        <v/>
      </c>
      <c r="M279" s="81" t="str">
        <f>IF(ISBLANK('Run 3'!D81),"",'Run 3'!$M$89)</f>
        <v/>
      </c>
      <c r="N279" s="81" t="str">
        <f>IF(ISBLANK('Run 3'!D81),"",'Run 3'!$M$90)</f>
        <v/>
      </c>
      <c r="O279" s="81" t="str">
        <f>IF(ISBLANK('Run 3'!$M81),"",'Run 3'!$M$91)</f>
        <v/>
      </c>
      <c r="P279" s="81" t="str">
        <f>IF(ISBLANK('Run 3'!$A$85),"",'Run 3'!$A$85)</f>
        <v/>
      </c>
      <c r="Q279" s="81" t="str">
        <f>IF(ISBLANK('Run 3'!$A$89),"",'Run 3'!$A$89)</f>
        <v/>
      </c>
      <c r="R279" s="81" t="str">
        <f>IF(ISBLANK('Run 3'!$B$81),"",'Run 3'!$B$81)</f>
        <v/>
      </c>
      <c r="S279" t="str">
        <f>IF(ISBLANK('Run 3'!M81),"",'Run 3'!$C$73)</f>
        <v/>
      </c>
      <c r="T279" t="str">
        <f>IF(ISBLANK(S87),"", 'Run 3'!$B$73)</f>
        <v>Manual Gain:</v>
      </c>
      <c r="V279" t="str">
        <f>IF(ISBLANK('Run 3'!$C$62),"",'Run 3'!$C$62)</f>
        <v/>
      </c>
    </row>
    <row r="280" spans="1:22" x14ac:dyDescent="0.2">
      <c r="A280" t="str">
        <f>IF(ISBLANK('Run 3'!$C$4),"",'Run 3'!$C$4)</f>
        <v/>
      </c>
      <c r="B280" s="66" t="str">
        <f>IF(ISBLANK('Run 3'!$C$3),"",'Run 3'!$C$3)</f>
        <v/>
      </c>
      <c r="C280" t="str">
        <f>IF(ISBLANK('Run 3'!$C$5),"",'Run 3'!$C$5)</f>
        <v/>
      </c>
      <c r="D280" t="str">
        <f>IF(ISBLANK('Run 3'!M18),"",'Run 3'!M18)</f>
        <v/>
      </c>
      <c r="E280" s="67" t="str">
        <f>IF(ISBLANK('Run 3'!M82),"",'Run 3'!$M$75)</f>
        <v/>
      </c>
      <c r="F280" t="str">
        <f>IF(ISBLANK('Run 3'!M82),"",'Run 3'!M82)</f>
        <v/>
      </c>
      <c r="G280" t="str">
        <f>IF(ISNUMBER(SEARCH("PT",'Run 3'!M18)),"Y", IF(ISNUMBER(SEARCH("H2O",'Run 3'!M18)),"N",""))</f>
        <v/>
      </c>
      <c r="H280" t="str">
        <f>IF(ISNUMBER(SEARCH("PTA",D88)),'Run 3'!$F$4,IF(ISNUMBER(SEARCH("PTB",D88)),'Run 3'!$G$4,IF(ISNUMBER(SEARCH("PTC",D88)),'Run 3'!$H$4,IF(ISNUMBER(SEARCH("PTD",D88)),'Run 3'!$I$4,""))))</f>
        <v/>
      </c>
      <c r="I280" t="str">
        <f>IF(ISNUMBER(SEARCH("PTA",D88)),'Run 3'!$F$5,IF(ISNUMBER(SEARCH("PTB",D88)),'Run 3'!$G$5,IF(ISNUMBER(SEARCH("PTC",D88)),'Run 3'!$H$5,IF(ISNUMBER(SEARCH("PTD",D88)),'Run 3'!$I$5,""))))</f>
        <v/>
      </c>
      <c r="J280" t="str">
        <f>IF(ISBLANK('Run 3'!D82),"",'Run 3'!$M$85)</f>
        <v/>
      </c>
      <c r="K280" s="81" t="str">
        <f>IF(ISBLANK('Run 3'!D82),"",'Run 3'!$M$86)</f>
        <v/>
      </c>
      <c r="L280" s="81" t="str">
        <f>IF(ISBLANK('Run 3'!D82),"",'Run 3'!$M$87)</f>
        <v/>
      </c>
      <c r="M280" s="81" t="str">
        <f>IF(ISBLANK('Run 3'!D82),"",'Run 3'!$M$89)</f>
        <v/>
      </c>
      <c r="N280" s="81" t="str">
        <f>IF(ISBLANK('Run 3'!D82),"",'Run 3'!$M$90)</f>
        <v/>
      </c>
      <c r="O280" s="81" t="str">
        <f>IF(ISBLANK('Run 3'!$M82),"",'Run 3'!$M$91)</f>
        <v/>
      </c>
      <c r="P280" s="81" t="str">
        <f>IF(ISBLANK('Run 3'!$A$85),"",'Run 3'!$A$85)</f>
        <v/>
      </c>
      <c r="Q280" s="81" t="str">
        <f>IF(ISBLANK('Run 3'!$A$89),"",'Run 3'!$A$89)</f>
        <v/>
      </c>
      <c r="R280" s="81" t="str">
        <f>IF(ISBLANK('Run 3'!$B$82),"",'Run 3'!$B$82)</f>
        <v/>
      </c>
      <c r="S280" t="str">
        <f>IF(ISBLANK('Run 3'!M82),"",'Run 3'!$C$73)</f>
        <v/>
      </c>
      <c r="T280" t="str">
        <f>IF(ISBLANK(S88),"", 'Run 3'!$B$73)</f>
        <v>Manual Gain:</v>
      </c>
      <c r="V280" t="str">
        <f>IF(ISBLANK('Run 3'!$C$62),"",'Run 3'!$C$62)</f>
        <v/>
      </c>
    </row>
    <row r="281" spans="1:22" x14ac:dyDescent="0.2">
      <c r="A281" t="str">
        <f>IF(ISBLANK('Run 3'!$C$4),"",'Run 3'!$C$4)</f>
        <v/>
      </c>
      <c r="B281" s="66" t="str">
        <f>IF(ISBLANK('Run 3'!$C$3),"",'Run 3'!$C$3)</f>
        <v/>
      </c>
      <c r="C281" t="str">
        <f>IF(ISBLANK('Run 3'!$C$5),"",'Run 3'!$C$5)</f>
        <v/>
      </c>
      <c r="D281" t="str">
        <f>IF(ISBLANK('Run 3'!M19),"",'Run 3'!M19)</f>
        <v/>
      </c>
      <c r="E281" s="67" t="str">
        <f>IF(ISBLANK('Run 3'!M83),"",'Run 3'!$M$75)</f>
        <v/>
      </c>
      <c r="F281" t="str">
        <f>IF(ISBLANK('Run 3'!M83),"",'Run 3'!M83)</f>
        <v/>
      </c>
      <c r="G281" t="str">
        <f>IF(ISNUMBER(SEARCH("PT",'Run 3'!M19)),"Y", IF(ISNUMBER(SEARCH("H2O",'Run 3'!M19)),"N",""))</f>
        <v/>
      </c>
      <c r="H281" t="str">
        <f>IF(ISNUMBER(SEARCH("PTA",D89)),'Run 3'!$F$4,IF(ISNUMBER(SEARCH("PTB",D89)),'Run 3'!$G$4,IF(ISNUMBER(SEARCH("PTC",D89)),'Run 3'!$H$4,IF(ISNUMBER(SEARCH("PTD",D89)),'Run 3'!$I$4,""))))</f>
        <v/>
      </c>
      <c r="I281" t="str">
        <f>IF(ISNUMBER(SEARCH("PTA",D89)),'Run 3'!$F$5,IF(ISNUMBER(SEARCH("PTB",D89)),'Run 3'!$G$5,IF(ISNUMBER(SEARCH("PTC",D89)),'Run 3'!$H$5,IF(ISNUMBER(SEARCH("PTD",D89)),'Run 3'!$I$5,""))))</f>
        <v/>
      </c>
      <c r="J281" t="str">
        <f>IF(ISBLANK('Run 3'!D83),"",'Run 3'!$M$85)</f>
        <v/>
      </c>
      <c r="K281" s="81" t="str">
        <f>IF(ISBLANK('Run 3'!D83),"",'Run 3'!$M$86)</f>
        <v/>
      </c>
      <c r="L281" s="81" t="str">
        <f>IF(ISBLANK('Run 3'!D83),"",'Run 3'!$M$87)</f>
        <v/>
      </c>
      <c r="M281" s="81" t="str">
        <f>IF(ISBLANK('Run 3'!D83),"",'Run 3'!$M$89)</f>
        <v/>
      </c>
      <c r="N281" s="81" t="str">
        <f>IF(ISBLANK('Run 3'!D83),"",'Run 3'!$M$90)</f>
        <v/>
      </c>
      <c r="O281" s="81" t="str">
        <f>IF(ISBLANK('Run 3'!$M83),"",'Run 3'!$M$91)</f>
        <v/>
      </c>
      <c r="P281" s="81" t="str">
        <f>IF(ISBLANK('Run 3'!$A$85),"",'Run 3'!$A$85)</f>
        <v/>
      </c>
      <c r="Q281" s="81" t="str">
        <f>IF(ISBLANK('Run 3'!$A$89),"",'Run 3'!$A$89)</f>
        <v/>
      </c>
      <c r="R281" s="81" t="str">
        <f>IF(ISBLANK('Run 3'!$B$83),"",'Run 3'!$B$83)</f>
        <v/>
      </c>
      <c r="S281" t="str">
        <f>IF(ISBLANK('Run 3'!M83),"",'Run 3'!$C$73)</f>
        <v/>
      </c>
      <c r="T281" t="str">
        <f>IF(ISBLANK(S89),"", 'Run 3'!$B$73)</f>
        <v>Manual Gain:</v>
      </c>
      <c r="V281" t="str">
        <f>IF(ISBLANK('Run 3'!$C$62),"",'Run 3'!$C$62)</f>
        <v/>
      </c>
    </row>
    <row r="282" spans="1:22" x14ac:dyDescent="0.2">
      <c r="A282" t="str">
        <f>IF(ISBLANK('Run 3'!$C$4),"",'Run 3'!$C$4)</f>
        <v/>
      </c>
      <c r="B282" s="66" t="str">
        <f>IF(ISBLANK('Run 3'!$C$3),"",'Run 3'!$C$3)</f>
        <v/>
      </c>
      <c r="C282" t="str">
        <f>IF(ISBLANK('Run 3'!$C$5),"",'Run 3'!$C$5)</f>
        <v/>
      </c>
      <c r="D282" t="str">
        <f>IF(ISBLANK('Run 3'!N12),"",'Run 3'!N12)</f>
        <v/>
      </c>
      <c r="E282" s="67" t="str">
        <f>IF(ISBLANK('Run 3'!N76),"",'Run 3'!$N$75)</f>
        <v/>
      </c>
      <c r="F282" t="str">
        <f>IF(ISBLANK('Run 3'!N76),"",'Run 3'!N76)</f>
        <v/>
      </c>
      <c r="G282" t="str">
        <f>IF(ISNUMBER(SEARCH("PT",'Run 3'!N12)),"Y", IF(ISNUMBER(SEARCH("H2O",'Run 3'!N12)),"N",""))</f>
        <v/>
      </c>
      <c r="H282">
        <f>IF(ISNUMBER(SEARCH("PTA",D90)),'Run 3'!$F$4,IF(ISNUMBER(SEARCH("PTB",D90)),'Run 3'!$G$4,IF(ISNUMBER(SEARCH("PTC",D90)),'Run 3'!$H$4,IF(ISNUMBER(SEARCH("PTD",D90)),'Run 3'!$I$4,""))))</f>
        <v>0</v>
      </c>
      <c r="I282">
        <f>IF(ISNUMBER(SEARCH("PTA",D90)),'Run 3'!$F$5,IF(ISNUMBER(SEARCH("PTB",D90)),'Run 3'!$G$5,IF(ISNUMBER(SEARCH("PTC",D90)),'Run 3'!$H$5,IF(ISNUMBER(SEARCH("PTD",D90)),'Run 3'!$I$5,""))))</f>
        <v>0</v>
      </c>
      <c r="J282" t="str">
        <f>IF(ISBLANK('Run 3'!E76),"",'Run 3'!$N$85)</f>
        <v/>
      </c>
      <c r="K282" s="81" t="str">
        <f>IF(ISBLANK('Run 3'!E76),"",'Run 3'!$N$86)</f>
        <v/>
      </c>
      <c r="L282" s="81" t="str">
        <f>IF(ISBLANK('Run 3'!E76),"",'Run 3'!$N$87)</f>
        <v/>
      </c>
      <c r="M282" s="81" t="str">
        <f>IF(ISBLANK('Run 3'!E76),"",'Run 3'!$N$89)</f>
        <v/>
      </c>
      <c r="N282" s="81" t="str">
        <f>IF(ISBLANK('Run 3'!E76),"",'Run 3'!$N$90)</f>
        <v/>
      </c>
      <c r="O282" s="81" t="str">
        <f>IF(ISBLANK('Run 3'!$N76),"",'Run 3'!$N$91)</f>
        <v/>
      </c>
      <c r="P282" s="81" t="str">
        <f>IF(ISBLANK('Run 3'!$A$85),"",'Run 3'!$A$85)</f>
        <v/>
      </c>
      <c r="Q282" s="81" t="str">
        <f>IF(ISBLANK('Run 3'!$A$89),"",'Run 3'!$A$89)</f>
        <v/>
      </c>
      <c r="R282" s="81" t="str">
        <f>IF(ISBLANK('Run 3'!$B$76),"",'Run 3'!$B$76)</f>
        <v/>
      </c>
      <c r="S282" t="str">
        <f>IF(ISBLANK('Run 3'!N76),"",'Run 3'!$C$73)</f>
        <v/>
      </c>
      <c r="T282" t="str">
        <f>IF(ISBLANK(S90),"", 'Run 3'!$B$73)</f>
        <v>Manual Gain:</v>
      </c>
      <c r="V282" t="str">
        <f>IF(ISBLANK('Run 3'!$C$62),"",'Run 3'!$C$62)</f>
        <v/>
      </c>
    </row>
    <row r="283" spans="1:22" x14ac:dyDescent="0.2">
      <c r="A283" t="str">
        <f>IF(ISBLANK('Run 3'!$C$4),"",'Run 3'!$C$4)</f>
        <v/>
      </c>
      <c r="B283" s="66" t="str">
        <f>IF(ISBLANK('Run 3'!$C$3),"",'Run 3'!$C$3)</f>
        <v/>
      </c>
      <c r="C283" t="str">
        <f>IF(ISBLANK('Run 3'!$C$5),"",'Run 3'!$C$5)</f>
        <v/>
      </c>
      <c r="D283" t="str">
        <f>IF(ISBLANK('Run 3'!N13),"",'Run 3'!N13)</f>
        <v/>
      </c>
      <c r="E283" s="67" t="str">
        <f>IF(ISBLANK('Run 3'!N77),"",'Run 3'!$N$75)</f>
        <v/>
      </c>
      <c r="F283" t="str">
        <f>IF(ISBLANK('Run 3'!N77),"",'Run 3'!N77)</f>
        <v/>
      </c>
      <c r="G283" t="str">
        <f>IF(ISNUMBER(SEARCH("PT",'Run 3'!N13)),"Y", IF(ISNUMBER(SEARCH("H2O",'Run 3'!N13)),"N",""))</f>
        <v/>
      </c>
      <c r="H283">
        <f>IF(ISNUMBER(SEARCH("PTA",D91)),'Run 3'!$F$4,IF(ISNUMBER(SEARCH("PTB",D91)),'Run 3'!$G$4,IF(ISNUMBER(SEARCH("PTC",D91)),'Run 3'!$H$4,IF(ISNUMBER(SEARCH("PTD",D91)),'Run 3'!$I$4,""))))</f>
        <v>0</v>
      </c>
      <c r="I283">
        <f>IF(ISNUMBER(SEARCH("PTA",D91)),'Run 3'!$F$5,IF(ISNUMBER(SEARCH("PTB",D91)),'Run 3'!$G$5,IF(ISNUMBER(SEARCH("PTC",D91)),'Run 3'!$H$5,IF(ISNUMBER(SEARCH("PTD",D91)),'Run 3'!$I$5,""))))</f>
        <v>0</v>
      </c>
      <c r="J283" t="str">
        <f>IF(ISBLANK('Run 3'!E77),"",'Run 3'!$N$85)</f>
        <v/>
      </c>
      <c r="K283" s="81" t="str">
        <f>IF(ISBLANK('Run 3'!E77),"",'Run 3'!$N$86)</f>
        <v/>
      </c>
      <c r="L283" s="81" t="str">
        <f>IF(ISBLANK('Run 3'!E77),"",'Run 3'!$N$87)</f>
        <v/>
      </c>
      <c r="M283" s="81" t="str">
        <f>IF(ISBLANK('Run 3'!E77),"",'Run 3'!$N$89)</f>
        <v/>
      </c>
      <c r="N283" s="81" t="str">
        <f>IF(ISBLANK('Run 3'!E77),"",'Run 3'!$N$90)</f>
        <v/>
      </c>
      <c r="O283" s="81" t="str">
        <f>IF(ISBLANK('Run 3'!$N77),"",'Run 3'!$N$91)</f>
        <v/>
      </c>
      <c r="P283" s="81" t="str">
        <f>IF(ISBLANK('Run 3'!$A$85),"",'Run 3'!$A$85)</f>
        <v/>
      </c>
      <c r="Q283" s="81" t="str">
        <f>IF(ISBLANK('Run 3'!$A$89),"",'Run 3'!$A$89)</f>
        <v/>
      </c>
      <c r="R283" s="81" t="str">
        <f>IF(ISBLANK('Run 3'!$B$77),"",'Run 3'!$B$77)</f>
        <v/>
      </c>
      <c r="S283" t="str">
        <f>IF(ISBLANK('Run 3'!N77),"",'Run 3'!$C$73)</f>
        <v/>
      </c>
      <c r="T283" t="str">
        <f>IF(ISBLANK(S91),"", 'Run 3'!$B$73)</f>
        <v>Manual Gain:</v>
      </c>
      <c r="V283" t="str">
        <f>IF(ISBLANK('Run 3'!$C$62),"",'Run 3'!$C$62)</f>
        <v/>
      </c>
    </row>
    <row r="284" spans="1:22" x14ac:dyDescent="0.2">
      <c r="A284" t="str">
        <f>IF(ISBLANK('Run 3'!$C$4),"",'Run 3'!$C$4)</f>
        <v/>
      </c>
      <c r="B284" s="66" t="str">
        <f>IF(ISBLANK('Run 3'!$C$3),"",'Run 3'!$C$3)</f>
        <v/>
      </c>
      <c r="C284" t="str">
        <f>IF(ISBLANK('Run 3'!$C$5),"",'Run 3'!$C$5)</f>
        <v/>
      </c>
      <c r="D284" t="str">
        <f>IF(ISBLANK('Run 3'!N14),"",'Run 3'!N14)</f>
        <v/>
      </c>
      <c r="E284" s="67" t="str">
        <f>IF(ISBLANK('Run 3'!N78),"",'Run 3'!$N$75)</f>
        <v/>
      </c>
      <c r="F284" t="str">
        <f>IF(ISBLANK('Run 3'!N78),"",'Run 3'!N78)</f>
        <v/>
      </c>
      <c r="G284" t="str">
        <f>IF(ISNUMBER(SEARCH("PT",'Run 3'!N14)),"Y", IF(ISNUMBER(SEARCH("H2O",'Run 3'!N14)),"N",""))</f>
        <v/>
      </c>
      <c r="H284">
        <f>IF(ISNUMBER(SEARCH("PTA",D92)),'Run 3'!$F$4,IF(ISNUMBER(SEARCH("PTB",D92)),'Run 3'!$G$4,IF(ISNUMBER(SEARCH("PTC",D92)),'Run 3'!$H$4,IF(ISNUMBER(SEARCH("PTD",D92)),'Run 3'!$I$4,""))))</f>
        <v>0</v>
      </c>
      <c r="I284">
        <f>IF(ISNUMBER(SEARCH("PTA",D92)),'Run 3'!$F$5,IF(ISNUMBER(SEARCH("PTB",D92)),'Run 3'!$G$5,IF(ISNUMBER(SEARCH("PTC",D92)),'Run 3'!$H$5,IF(ISNUMBER(SEARCH("PTD",D92)),'Run 3'!$I$5,""))))</f>
        <v>0</v>
      </c>
      <c r="J284" t="str">
        <f>IF(ISBLANK('Run 3'!E78),"",'Run 3'!$N$85)</f>
        <v/>
      </c>
      <c r="K284" s="81" t="str">
        <f>IF(ISBLANK('Run 3'!E78),"",'Run 3'!$N$86)</f>
        <v/>
      </c>
      <c r="L284" s="81" t="str">
        <f>IF(ISBLANK('Run 3'!E78),"",'Run 3'!$N$87)</f>
        <v/>
      </c>
      <c r="M284" s="81" t="str">
        <f>IF(ISBLANK('Run 3'!E78),"",'Run 3'!$N$89)</f>
        <v/>
      </c>
      <c r="N284" s="81" t="str">
        <f>IF(ISBLANK('Run 3'!E78),"",'Run 3'!$N$90)</f>
        <v/>
      </c>
      <c r="O284" s="81" t="str">
        <f>IF(ISBLANK('Run 3'!$N78),"",'Run 3'!$N$91)</f>
        <v/>
      </c>
      <c r="P284" s="81" t="str">
        <f>IF(ISBLANK('Run 3'!$A$85),"",'Run 3'!$A$85)</f>
        <v/>
      </c>
      <c r="Q284" s="81" t="str">
        <f>IF(ISBLANK('Run 3'!$A$89),"",'Run 3'!$A$89)</f>
        <v/>
      </c>
      <c r="R284" s="81" t="str">
        <f>IF(ISBLANK('Run 3'!$B$78),"",'Run 3'!$B$78)</f>
        <v/>
      </c>
      <c r="S284" t="str">
        <f>IF(ISBLANK('Run 3'!N78),"",'Run 3'!$C$73)</f>
        <v/>
      </c>
      <c r="T284" t="str">
        <f>IF(ISBLANK(S92),"", 'Run 3'!$B$73)</f>
        <v>Manual Gain:</v>
      </c>
      <c r="V284" t="str">
        <f>IF(ISBLANK('Run 3'!$C$62),"",'Run 3'!$C$62)</f>
        <v/>
      </c>
    </row>
    <row r="285" spans="1:22" x14ac:dyDescent="0.2">
      <c r="A285" t="str">
        <f>IF(ISBLANK('Run 3'!$C$4),"",'Run 3'!$C$4)</f>
        <v/>
      </c>
      <c r="B285" s="66" t="str">
        <f>IF(ISBLANK('Run 3'!$C$3),"",'Run 3'!$C$3)</f>
        <v/>
      </c>
      <c r="C285" t="str">
        <f>IF(ISBLANK('Run 3'!$C$5),"",'Run 3'!$C$5)</f>
        <v/>
      </c>
      <c r="D285" t="str">
        <f>IF(ISBLANK('Run 3'!N15),"",'Run 3'!N15)</f>
        <v/>
      </c>
      <c r="E285" s="67" t="str">
        <f>IF(ISBLANK('Run 3'!N79),"",'Run 3'!$N$75)</f>
        <v/>
      </c>
      <c r="F285" t="str">
        <f>IF(ISBLANK('Run 3'!N79),"",'Run 3'!N79)</f>
        <v/>
      </c>
      <c r="G285" t="str">
        <f>IF(ISNUMBER(SEARCH("PT",'Run 3'!N15)),"Y", IF(ISNUMBER(SEARCH("H2O",'Run 3'!N15)),"N",""))</f>
        <v/>
      </c>
      <c r="H285">
        <f>IF(ISNUMBER(SEARCH("PTA",D93)),'Run 3'!$F$4,IF(ISNUMBER(SEARCH("PTB",D93)),'Run 3'!$G$4,IF(ISNUMBER(SEARCH("PTC",D93)),'Run 3'!$H$4,IF(ISNUMBER(SEARCH("PTD",D93)),'Run 3'!$I$4,""))))</f>
        <v>0</v>
      </c>
      <c r="I285">
        <f>IF(ISNUMBER(SEARCH("PTA",D93)),'Run 3'!$F$5,IF(ISNUMBER(SEARCH("PTB",D93)),'Run 3'!$G$5,IF(ISNUMBER(SEARCH("PTC",D93)),'Run 3'!$H$5,IF(ISNUMBER(SEARCH("PTD",D93)),'Run 3'!$I$5,""))))</f>
        <v>0</v>
      </c>
      <c r="J285" t="str">
        <f>IF(ISBLANK('Run 3'!E79),"",'Run 3'!$N$85)</f>
        <v/>
      </c>
      <c r="K285" s="81" t="str">
        <f>IF(ISBLANK('Run 3'!E79),"",'Run 3'!$N$86)</f>
        <v/>
      </c>
      <c r="L285" s="81" t="str">
        <f>IF(ISBLANK('Run 3'!E79),"",'Run 3'!$N$87)</f>
        <v/>
      </c>
      <c r="M285" s="81" t="str">
        <f>IF(ISBLANK('Run 3'!E79),"",'Run 3'!$N$89)</f>
        <v/>
      </c>
      <c r="N285" s="81" t="str">
        <f>IF(ISBLANK('Run 3'!E79),"",'Run 3'!$N$90)</f>
        <v/>
      </c>
      <c r="O285" s="81" t="str">
        <f>IF(ISBLANK('Run 3'!$N79),"",'Run 3'!$N$91)</f>
        <v/>
      </c>
      <c r="P285" s="81" t="str">
        <f>IF(ISBLANK('Run 3'!$A$85),"",'Run 3'!$A$85)</f>
        <v/>
      </c>
      <c r="Q285" s="81" t="str">
        <f>IF(ISBLANK('Run 3'!$A$89),"",'Run 3'!$A$89)</f>
        <v/>
      </c>
      <c r="R285" s="81" t="str">
        <f>IF(ISBLANK('Run 3'!$B$79),"",'Run 3'!$B$79)</f>
        <v/>
      </c>
      <c r="S285" t="str">
        <f>IF(ISBLANK('Run 3'!N79),"",'Run 3'!$C$73)</f>
        <v/>
      </c>
      <c r="T285" t="str">
        <f>IF(ISBLANK(S93),"", 'Run 3'!$B$73)</f>
        <v>Manual Gain:</v>
      </c>
      <c r="V285" t="str">
        <f>IF(ISBLANK('Run 3'!$C$62),"",'Run 3'!$C$62)</f>
        <v/>
      </c>
    </row>
    <row r="286" spans="1:22" x14ac:dyDescent="0.2">
      <c r="A286" t="str">
        <f>IF(ISBLANK('Run 3'!$C$4),"",'Run 3'!$C$4)</f>
        <v/>
      </c>
      <c r="B286" s="66" t="str">
        <f>IF(ISBLANK('Run 3'!$C$3),"",'Run 3'!$C$3)</f>
        <v/>
      </c>
      <c r="C286" t="str">
        <f>IF(ISBLANK('Run 3'!$C$5),"",'Run 3'!$C$5)</f>
        <v/>
      </c>
      <c r="D286" t="str">
        <f>IF(ISBLANK('Run 3'!N16),"",'Run 3'!N16)</f>
        <v/>
      </c>
      <c r="E286" s="67" t="str">
        <f>IF(ISBLANK('Run 3'!N80),"",'Run 3'!$N$75)</f>
        <v/>
      </c>
      <c r="F286" t="str">
        <f>IF(ISBLANK('Run 3'!N80),"",'Run 3'!N80)</f>
        <v/>
      </c>
      <c r="G286" t="str">
        <f>IF(ISNUMBER(SEARCH("PT",'Run 3'!N16)),"Y", IF(ISNUMBER(SEARCH("H2O",'Run 3'!N16)),"N",""))</f>
        <v/>
      </c>
      <c r="H286">
        <f>IF(ISNUMBER(SEARCH("PTA",D94)),'Run 3'!$F$4,IF(ISNUMBER(SEARCH("PTB",D94)),'Run 3'!$G$4,IF(ISNUMBER(SEARCH("PTC",D94)),'Run 3'!$H$4,IF(ISNUMBER(SEARCH("PTD",D94)),'Run 3'!$I$4,""))))</f>
        <v>0</v>
      </c>
      <c r="I286">
        <f>IF(ISNUMBER(SEARCH("PTA",D94)),'Run 3'!$F$5,IF(ISNUMBER(SEARCH("PTB",D94)),'Run 3'!$G$5,IF(ISNUMBER(SEARCH("PTC",D94)),'Run 3'!$H$5,IF(ISNUMBER(SEARCH("PTD",D94)),'Run 3'!$I$5,""))))</f>
        <v>0</v>
      </c>
      <c r="J286" t="str">
        <f>IF(ISBLANK('Run 3'!E80),"",'Run 3'!$N$85)</f>
        <v/>
      </c>
      <c r="K286" s="81" t="str">
        <f>IF(ISBLANK('Run 3'!E80),"",'Run 3'!$N$86)</f>
        <v/>
      </c>
      <c r="L286" s="81" t="str">
        <f>IF(ISBLANK('Run 3'!E80),"",'Run 3'!$N$87)</f>
        <v/>
      </c>
      <c r="M286" s="81" t="str">
        <f>IF(ISBLANK('Run 3'!E80),"",'Run 3'!$N$89)</f>
        <v/>
      </c>
      <c r="N286" s="81" t="str">
        <f>IF(ISBLANK('Run 3'!E80),"",'Run 3'!$N$90)</f>
        <v/>
      </c>
      <c r="O286" s="81" t="str">
        <f>IF(ISBLANK('Run 3'!$N80),"",'Run 3'!$N$91)</f>
        <v/>
      </c>
      <c r="P286" s="81" t="str">
        <f>IF(ISBLANK('Run 3'!$A$85),"",'Run 3'!$A$85)</f>
        <v/>
      </c>
      <c r="Q286" s="81" t="str">
        <f>IF(ISBLANK('Run 3'!$A$89),"",'Run 3'!$A$89)</f>
        <v/>
      </c>
      <c r="R286" s="81" t="str">
        <f>IF(ISBLANK('Run 3'!$B$80),"",'Run 3'!$B$80)</f>
        <v/>
      </c>
      <c r="S286" t="str">
        <f>IF(ISBLANK('Run 3'!N80),"",'Run 3'!$C$73)</f>
        <v/>
      </c>
      <c r="T286" t="str">
        <f>IF(ISBLANK(S94),"", 'Run 3'!$B$73)</f>
        <v>Manual Gain:</v>
      </c>
      <c r="V286" t="str">
        <f>IF(ISBLANK('Run 3'!$C$62),"",'Run 3'!$C$62)</f>
        <v/>
      </c>
    </row>
    <row r="287" spans="1:22" x14ac:dyDescent="0.2">
      <c r="A287" t="str">
        <f>IF(ISBLANK('Run 3'!$C$4),"",'Run 3'!$C$4)</f>
        <v/>
      </c>
      <c r="B287" s="66" t="str">
        <f>IF(ISBLANK('Run 3'!$C$3),"",'Run 3'!$C$3)</f>
        <v/>
      </c>
      <c r="C287" t="str">
        <f>IF(ISBLANK('Run 3'!$C$5),"",'Run 3'!$C$5)</f>
        <v/>
      </c>
      <c r="D287" t="str">
        <f>IF(ISBLANK('Run 3'!N17),"",'Run 3'!N17)</f>
        <v/>
      </c>
      <c r="E287" s="67" t="str">
        <f>IF(ISBLANK('Run 3'!N81),"",'Run 3'!$N$75)</f>
        <v/>
      </c>
      <c r="F287" t="str">
        <f>IF(ISBLANK('Run 3'!N81),"",'Run 3'!N81)</f>
        <v/>
      </c>
      <c r="G287" t="str">
        <f>IF(ISNUMBER(SEARCH("PT",'Run 3'!N17)),"Y", IF(ISNUMBER(SEARCH("H2O",'Run 3'!N17)),"N",""))</f>
        <v/>
      </c>
      <c r="H287">
        <f>IF(ISNUMBER(SEARCH("PTA",D95)),'Run 3'!$F$4,IF(ISNUMBER(SEARCH("PTB",D95)),'Run 3'!$G$4,IF(ISNUMBER(SEARCH("PTC",D95)),'Run 3'!$H$4,IF(ISNUMBER(SEARCH("PTD",D95)),'Run 3'!$I$4,""))))</f>
        <v>0</v>
      </c>
      <c r="I287">
        <f>IF(ISNUMBER(SEARCH("PTA",D95)),'Run 3'!$F$5,IF(ISNUMBER(SEARCH("PTB",D95)),'Run 3'!$G$5,IF(ISNUMBER(SEARCH("PTC",D95)),'Run 3'!$H$5,IF(ISNUMBER(SEARCH("PTD",D95)),'Run 3'!$I$5,""))))</f>
        <v>0</v>
      </c>
      <c r="J287" t="str">
        <f>IF(ISBLANK('Run 3'!E81),"",'Run 3'!$N$85)</f>
        <v/>
      </c>
      <c r="K287" s="81" t="str">
        <f>IF(ISBLANK('Run 3'!E81),"",'Run 3'!$N$86)</f>
        <v/>
      </c>
      <c r="L287" s="81" t="str">
        <f>IF(ISBLANK('Run 3'!E81),"",'Run 3'!$N$87)</f>
        <v/>
      </c>
      <c r="M287" s="81" t="str">
        <f>IF(ISBLANK('Run 3'!E81),"",'Run 3'!$N$89)</f>
        <v/>
      </c>
      <c r="N287" s="81" t="str">
        <f>IF(ISBLANK('Run 3'!E81),"",'Run 3'!$N$90)</f>
        <v/>
      </c>
      <c r="O287" s="81" t="str">
        <f>IF(ISBLANK('Run 3'!$N81),"",'Run 3'!$N$91)</f>
        <v/>
      </c>
      <c r="P287" s="81" t="str">
        <f>IF(ISBLANK('Run 3'!$A$85),"",'Run 3'!$A$85)</f>
        <v/>
      </c>
      <c r="Q287" s="81" t="str">
        <f>IF(ISBLANK('Run 3'!$A$89),"",'Run 3'!$A$89)</f>
        <v/>
      </c>
      <c r="R287" s="81" t="str">
        <f>IF(ISBLANK('Run 3'!$B$81),"",'Run 3'!$B$81)</f>
        <v/>
      </c>
      <c r="S287" t="str">
        <f>IF(ISBLANK('Run 3'!N81),"",'Run 3'!$C$73)</f>
        <v/>
      </c>
      <c r="T287" t="str">
        <f>IF(ISBLANK(S95),"", 'Run 3'!$B$73)</f>
        <v>Manual Gain:</v>
      </c>
      <c r="V287" t="str">
        <f>IF(ISBLANK('Run 3'!$C$62),"",'Run 3'!$C$62)</f>
        <v/>
      </c>
    </row>
    <row r="288" spans="1:22" x14ac:dyDescent="0.2">
      <c r="A288" t="str">
        <f>IF(ISBLANK('Run 3'!$C$4),"",'Run 3'!$C$4)</f>
        <v/>
      </c>
      <c r="B288" s="66" t="str">
        <f>IF(ISBLANK('Run 3'!$C$3),"",'Run 3'!$C$3)</f>
        <v/>
      </c>
      <c r="C288" t="str">
        <f>IF(ISBLANK('Run 3'!$C$5),"",'Run 3'!$C$5)</f>
        <v/>
      </c>
      <c r="D288" t="str">
        <f>IF(ISBLANK('Run 3'!N18),"",'Run 3'!N18)</f>
        <v/>
      </c>
      <c r="E288" s="67" t="str">
        <f>IF(ISBLANK('Run 3'!N82),"",'Run 3'!$N$75)</f>
        <v/>
      </c>
      <c r="F288" t="str">
        <f>IF(ISBLANK('Run 3'!N82),"",'Run 3'!N82)</f>
        <v/>
      </c>
      <c r="G288" t="str">
        <f>IF(ISNUMBER(SEARCH("PT",'Run 3'!N18)),"Y", IF(ISNUMBER(SEARCH("H2O",'Run 3'!N18)),"N",""))</f>
        <v/>
      </c>
      <c r="H288">
        <f>IF(ISNUMBER(SEARCH("PTA",D96)),'Run 3'!$F$4,IF(ISNUMBER(SEARCH("PTB",D96)),'Run 3'!$G$4,IF(ISNUMBER(SEARCH("PTC",D96)),'Run 3'!$H$4,IF(ISNUMBER(SEARCH("PTD",D96)),'Run 3'!$I$4,""))))</f>
        <v>0</v>
      </c>
      <c r="I288">
        <f>IF(ISNUMBER(SEARCH("PTA",D96)),'Run 3'!$F$5,IF(ISNUMBER(SEARCH("PTB",D96)),'Run 3'!$G$5,IF(ISNUMBER(SEARCH("PTC",D96)),'Run 3'!$H$5,IF(ISNUMBER(SEARCH("PTD",D96)),'Run 3'!$I$5,""))))</f>
        <v>0</v>
      </c>
      <c r="J288" t="str">
        <f>IF(ISBLANK('Run 3'!E82),"",'Run 3'!$N$85)</f>
        <v/>
      </c>
      <c r="K288" s="81" t="str">
        <f>IF(ISBLANK('Run 3'!E82),"",'Run 3'!$N$86)</f>
        <v/>
      </c>
      <c r="L288" s="81" t="str">
        <f>IF(ISBLANK('Run 3'!E82),"",'Run 3'!$N$87)</f>
        <v/>
      </c>
      <c r="M288" s="81" t="str">
        <f>IF(ISBLANK('Run 3'!E82),"",'Run 3'!$N$89)</f>
        <v/>
      </c>
      <c r="N288" s="81" t="str">
        <f>IF(ISBLANK('Run 3'!E82),"",'Run 3'!$N$90)</f>
        <v/>
      </c>
      <c r="O288" s="81" t="str">
        <f>IF(ISBLANK('Run 3'!$N82),"",'Run 3'!$N$91)</f>
        <v/>
      </c>
      <c r="P288" s="81" t="str">
        <f>IF(ISBLANK('Run 3'!$A$85),"",'Run 3'!$A$85)</f>
        <v/>
      </c>
      <c r="Q288" s="81" t="str">
        <f>IF(ISBLANK('Run 3'!$A$89),"",'Run 3'!$A$89)</f>
        <v/>
      </c>
      <c r="R288" s="81" t="str">
        <f>IF(ISBLANK('Run 3'!$B$82),"",'Run 3'!$B$82)</f>
        <v/>
      </c>
      <c r="S288" t="str">
        <f>IF(ISBLANK('Run 3'!N82),"",'Run 3'!$C$73)</f>
        <v/>
      </c>
      <c r="T288" t="str">
        <f>IF(ISBLANK(S96),"", 'Run 3'!$B$73)</f>
        <v>Manual Gain:</v>
      </c>
      <c r="V288" t="str">
        <f>IF(ISBLANK('Run 3'!$C$62),"",'Run 3'!$C$62)</f>
        <v/>
      </c>
    </row>
    <row r="289" spans="1:22" x14ac:dyDescent="0.2">
      <c r="A289" t="str">
        <f>IF(ISBLANK('Run 3'!$C$4),"",'Run 3'!$C$4)</f>
        <v/>
      </c>
      <c r="B289" s="66" t="str">
        <f>IF(ISBLANK('Run 3'!$C$3),"",'Run 3'!$C$3)</f>
        <v/>
      </c>
      <c r="C289" t="str">
        <f>IF(ISBLANK('Run 3'!$C$5),"",'Run 3'!$C$5)</f>
        <v/>
      </c>
      <c r="D289" t="str">
        <f>IF(ISBLANK('Run 3'!N19),"",'Run 3'!N19)</f>
        <v/>
      </c>
      <c r="E289" s="67" t="str">
        <f>IF(ISBLANK('Run 3'!N83),"",'Run 3'!$N$75)</f>
        <v/>
      </c>
      <c r="F289" t="str">
        <f>IF(ISBLANK('Run 3'!N83),"",'Run 3'!N83)</f>
        <v/>
      </c>
      <c r="G289" t="str">
        <f>IF(ISNUMBER(SEARCH("PT",'Run 3'!N19)),"Y", IF(ISNUMBER(SEARCH("H2O",'Run 3'!N19)),"N",""))</f>
        <v/>
      </c>
      <c r="H289">
        <f>IF(ISNUMBER(SEARCH("PTA",D97)),'Run 3'!$F$4,IF(ISNUMBER(SEARCH("PTB",D97)),'Run 3'!$G$4,IF(ISNUMBER(SEARCH("PTC",D97)),'Run 3'!$H$4,IF(ISNUMBER(SEARCH("PTD",D97)),'Run 3'!$I$4,""))))</f>
        <v>0</v>
      </c>
      <c r="I289">
        <f>IF(ISNUMBER(SEARCH("PTA",D97)),'Run 3'!$F$5,IF(ISNUMBER(SEARCH("PTB",D97)),'Run 3'!$G$5,IF(ISNUMBER(SEARCH("PTC",D97)),'Run 3'!$H$5,IF(ISNUMBER(SEARCH("PTD",D97)),'Run 3'!$I$5,""))))</f>
        <v>0</v>
      </c>
      <c r="J289" t="str">
        <f>IF(ISBLANK('Run 3'!E83),"",'Run 3'!$N$85)</f>
        <v/>
      </c>
      <c r="K289" s="81" t="str">
        <f>IF(ISBLANK('Run 3'!E83),"",'Run 3'!$N$86)</f>
        <v/>
      </c>
      <c r="L289" s="81" t="str">
        <f>IF(ISBLANK('Run 3'!E83),"",'Run 3'!$N$87)</f>
        <v/>
      </c>
      <c r="M289" s="81" t="str">
        <f>IF(ISBLANK('Run 3'!E83),"",'Run 3'!$N$89)</f>
        <v/>
      </c>
      <c r="N289" s="81" t="str">
        <f>IF(ISBLANK('Run 3'!E83),"",'Run 3'!$N$90)</f>
        <v/>
      </c>
      <c r="O289" s="81" t="str">
        <f>IF(ISBLANK('Run 3'!$N83),"",'Run 3'!$N$91)</f>
        <v/>
      </c>
      <c r="P289" s="81" t="str">
        <f>IF(ISBLANK('Run 3'!$A$85),"",'Run 3'!$A$85)</f>
        <v/>
      </c>
      <c r="Q289" s="81" t="str">
        <f>IF(ISBLANK('Run 3'!$A$89),"",'Run 3'!$A$89)</f>
        <v/>
      </c>
      <c r="R289" s="81" t="str">
        <f>IF(ISBLANK('Run 3'!$B$83),"",'Run 3'!$B$83)</f>
        <v/>
      </c>
      <c r="S289" t="str">
        <f>IF(ISBLANK('Run 3'!N83),"",'Run 3'!$C$73)</f>
        <v/>
      </c>
      <c r="T289" t="str">
        <f>IF(ISBLANK(S97),"", 'Run 3'!$B$73)</f>
        <v>Manual Gain:</v>
      </c>
      <c r="V289" t="str">
        <f>IF(ISBLANK('Run 3'!$C$62),"",'Run 3'!$C$62)</f>
        <v/>
      </c>
    </row>
    <row r="290" spans="1:22" x14ac:dyDescent="0.2">
      <c r="A290" t="str">
        <f>IF(ISBLANK('Run 4'!$C$4),"",'Run 4'!$C$4)</f>
        <v/>
      </c>
      <c r="B290" s="66" t="str">
        <f>IF(ISBLANK('Run 4'!$C$3),"",'Run 4'!$C$3)</f>
        <v/>
      </c>
      <c r="C290" t="str">
        <f>IF(ISBLANK('Run 4'!$C$5),"",'Run 4'!$C$5)</f>
        <v/>
      </c>
      <c r="D290" t="str">
        <f>IF(ISBLANK('Run 4'!C12),"",'Run 4'!C12)</f>
        <v/>
      </c>
      <c r="E290" s="67" t="str">
        <f>IF(ISBLANK('Run 4'!C76),"",'Run 4'!$C$75)</f>
        <v/>
      </c>
      <c r="F290" t="str">
        <f>IF(ISBLANK('Run 4'!C76),"",'Run 4'!C76)</f>
        <v/>
      </c>
      <c r="G290" t="str">
        <f>IF(ISNUMBER(SEARCH("PT",'Run 4'!C12)),"Y", IF(ISNUMBER(SEARCH("H2O",'Run 4'!C12)),"N",""))</f>
        <v/>
      </c>
      <c r="H290">
        <f>IF(ISNUMBER(SEARCH("PTA",D2)),'Run 4'!$F$4,IF(ISNUMBER(SEARCH("PTB",D2)),'Run 4'!$G$4,IF(ISNUMBER(SEARCH("PTC",D2)),'Run 4'!$H$4,IF(ISNUMBER(SEARCH("PTD",D2)),'Run 4'!$I$4,""))))</f>
        <v>0</v>
      </c>
      <c r="I290">
        <f>IF(ISNUMBER(SEARCH("PTA",D2)),'Run 4'!$F$5,IF(ISNUMBER(SEARCH("PTB",D2)),'Run 4'!$G$5,IF(ISNUMBER(SEARCH("PTC",D2)),'Run 4'!$H$5,IF(ISNUMBER(SEARCH("PTD",D2)),'Run 4'!$I$5,""))))</f>
        <v>0</v>
      </c>
      <c r="J290" t="str">
        <f>IF(ISBLANK('Run 4'!$C76),"",'Run 4'!$C$85)</f>
        <v/>
      </c>
      <c r="K290" s="81" t="str">
        <f>IF(ISBLANK('Run 4'!$C76),"",'Run 4'!$C$86)</f>
        <v/>
      </c>
      <c r="L290" s="81" t="str">
        <f>IF(ISBLANK('Run 4'!$C76),"",'Run 4'!$C$87)</f>
        <v/>
      </c>
      <c r="M290" s="81" t="str">
        <f>IF(ISBLANK('Run 4'!$C76),"",'Run 4'!$C$89)</f>
        <v/>
      </c>
      <c r="N290" s="81" t="str">
        <f>IF(ISBLANK('Run 4'!$C76),"",'Run 4'!$C$90)</f>
        <v/>
      </c>
      <c r="O290" s="81" t="str">
        <f>IF(ISBLANK('Run 4'!$C76),"",'Run 4'!$C$91)</f>
        <v/>
      </c>
      <c r="P290" s="81" t="str">
        <f>IF(ISBLANK('Run 4'!$A$85),"",'Run 4'!$A$85)</f>
        <v/>
      </c>
      <c r="Q290" s="81" t="str">
        <f>IF(ISBLANK('Run 4'!$A$89),"",'Run 4'!$A$89)</f>
        <v/>
      </c>
      <c r="R290" s="81" t="str">
        <f>IF(ISBLANK('Run 4'!$B$76),"",'Run 4'!$B$76)</f>
        <v/>
      </c>
      <c r="S290" t="str">
        <f>IF(ISBLANK('Run 4'!C76),"",'Run 4'!$C$73)</f>
        <v/>
      </c>
      <c r="T290" t="str">
        <f>IF(ISBLANK(S2),"", 'Run 4'!$B$73)</f>
        <v>Manual Gain:</v>
      </c>
      <c r="V290" t="str">
        <f>IF(ISBLANK('Run 4'!$C$62),"",'Run 4'!$C$62)</f>
        <v/>
      </c>
    </row>
    <row r="291" spans="1:22" x14ac:dyDescent="0.2">
      <c r="A291" t="str">
        <f>IF(ISBLANK('Run 4'!$C$4),"",'Run 4'!$C$4)</f>
        <v/>
      </c>
      <c r="B291" s="66" t="str">
        <f>IF(ISBLANK('Run 4'!$C$3),"",'Run 4'!$C$3)</f>
        <v/>
      </c>
      <c r="C291" t="str">
        <f>IF(ISBLANK('Run 4'!$C$5),"",'Run 4'!$C$5)</f>
        <v/>
      </c>
      <c r="D291" t="str">
        <f>IF(ISBLANK('Run 4'!C13),"",'Run 4'!C13)</f>
        <v/>
      </c>
      <c r="E291" s="67" t="str">
        <f>IF(ISBLANK('Run 4'!C77),"",'Run 4'!$C$75)</f>
        <v/>
      </c>
      <c r="F291" t="str">
        <f>IF(ISBLANK('Run 4'!C77),"",'Run 4'!C77)</f>
        <v/>
      </c>
      <c r="G291" t="str">
        <f>IF(ISNUMBER(SEARCH("PT",'Run 4'!C13)),"Y", IF(ISNUMBER(SEARCH("H2O",'Run 4'!C13)),"N",""))</f>
        <v/>
      </c>
      <c r="H291">
        <f>IF(ISNUMBER(SEARCH("PTA",D3)),'Run 4'!$F$4,IF(ISNUMBER(SEARCH("PTB",D3)),'Run 4'!$G$4,IF(ISNUMBER(SEARCH("PTC",D3)),'Run 4'!$H$4,IF(ISNUMBER(SEARCH("PTD",D3)),'Run 4'!$I$4,""))))</f>
        <v>0</v>
      </c>
      <c r="I291">
        <f>IF(ISNUMBER(SEARCH("PTA",D3)),'Run 4'!$F$5,IF(ISNUMBER(SEARCH("PTB",D3)),'Run 4'!$G$5,IF(ISNUMBER(SEARCH("PTC",D3)),'Run 4'!$H$5,IF(ISNUMBER(SEARCH("PTD",D3)),'Run 4'!$I$5,""))))</f>
        <v>0</v>
      </c>
      <c r="J291" t="str">
        <f>IF(ISBLANK('Run 4'!$C77),"",'Run 4'!$C$85)</f>
        <v/>
      </c>
      <c r="K291" s="81" t="str">
        <f>IF(ISBLANK('Run 4'!$C77),"",'Run 4'!$C$86)</f>
        <v/>
      </c>
      <c r="L291" s="81" t="str">
        <f>IF(ISBLANK('Run 4'!$C77),"",'Run 4'!$C$87)</f>
        <v/>
      </c>
      <c r="M291" s="81" t="str">
        <f>IF(ISBLANK('Run 4'!$C77),"",'Run 4'!$C$89)</f>
        <v/>
      </c>
      <c r="N291" s="81" t="str">
        <f>IF(ISBLANK('Run 4'!$C77),"",'Run 4'!$C$90)</f>
        <v/>
      </c>
      <c r="O291" s="81" t="str">
        <f>IF(ISBLANK('Run 4'!$C77),"",'Run 4'!$C$91)</f>
        <v/>
      </c>
      <c r="P291" s="81" t="str">
        <f>IF(ISBLANK('Run 4'!$A$85),"",'Run 4'!$A$85)</f>
        <v/>
      </c>
      <c r="Q291" s="81" t="str">
        <f>IF(ISBLANK('Run 4'!$A$89),"",'Run 4'!$A$89)</f>
        <v/>
      </c>
      <c r="R291" s="81" t="str">
        <f>IF(ISBLANK('Run 4'!$B$77),"",'Run 4'!$B$77)</f>
        <v/>
      </c>
      <c r="S291" t="str">
        <f>IF(ISBLANK('Run 4'!C77),"",'Run 4'!$C$73)</f>
        <v/>
      </c>
      <c r="T291" t="str">
        <f>IF(ISBLANK(S3),"", 'Run 4'!$B$73)</f>
        <v>Manual Gain:</v>
      </c>
      <c r="V291" t="str">
        <f>IF(ISBLANK('Run 4'!$C$62),"",'Run 4'!$C$62)</f>
        <v/>
      </c>
    </row>
    <row r="292" spans="1:22" x14ac:dyDescent="0.2">
      <c r="A292" t="str">
        <f>IF(ISBLANK('Run 4'!$C$4),"",'Run 4'!$C$4)</f>
        <v/>
      </c>
      <c r="B292" s="66" t="str">
        <f>IF(ISBLANK('Run 4'!$C$3),"",'Run 4'!$C$3)</f>
        <v/>
      </c>
      <c r="C292" t="str">
        <f>IF(ISBLANK('Run 4'!$C$5),"",'Run 4'!$C$5)</f>
        <v/>
      </c>
      <c r="D292" t="str">
        <f>IF(ISBLANK('Run 4'!C14),"",'Run 4'!C14)</f>
        <v/>
      </c>
      <c r="E292" s="67" t="str">
        <f>IF(ISBLANK('Run 4'!C78),"",'Run 4'!$C$75)</f>
        <v/>
      </c>
      <c r="F292" t="str">
        <f>IF(ISBLANK('Run 4'!C78),"",'Run 4'!C78)</f>
        <v/>
      </c>
      <c r="G292" t="str">
        <f>IF(ISNUMBER(SEARCH("PT",'Run 4'!C14)),"Y", IF(ISNUMBER(SEARCH("H2O",'Run 4'!C14)),"N",""))</f>
        <v/>
      </c>
      <c r="H292">
        <f>IF(ISNUMBER(SEARCH("PTA",D4)),'Run 4'!$F$4,IF(ISNUMBER(SEARCH("PTB",D4)),'Run 4'!$G$4,IF(ISNUMBER(SEARCH("PTC",D4)),'Run 4'!$H$4,IF(ISNUMBER(SEARCH("PTD",D4)),'Run 4'!$I$4,""))))</f>
        <v>0</v>
      </c>
      <c r="I292">
        <f>IF(ISNUMBER(SEARCH("PTA",D4)),'Run 4'!$F$5,IF(ISNUMBER(SEARCH("PTB",D4)),'Run 4'!$G$5,IF(ISNUMBER(SEARCH("PTC",D4)),'Run 4'!$H$5,IF(ISNUMBER(SEARCH("PTD",D4)),'Run 4'!$I$5,""))))</f>
        <v>0</v>
      </c>
      <c r="J292" t="str">
        <f>IF(ISBLANK('Run 4'!$C78),"",'Run 4'!$C$85)</f>
        <v/>
      </c>
      <c r="K292" s="81" t="str">
        <f>IF(ISBLANK('Run 4'!$C78),"",'Run 4'!$C$86)</f>
        <v/>
      </c>
      <c r="L292" s="81" t="str">
        <f>IF(ISBLANK('Run 4'!$C78),"",'Run 4'!$C$87)</f>
        <v/>
      </c>
      <c r="M292" s="81" t="str">
        <f>IF(ISBLANK('Run 4'!$C78),"",'Run 4'!$C$89)</f>
        <v/>
      </c>
      <c r="N292" s="81" t="str">
        <f>IF(ISBLANK('Run 4'!$C78),"",'Run 4'!$C$90)</f>
        <v/>
      </c>
      <c r="O292" s="81" t="str">
        <f>IF(ISBLANK('Run 4'!$C78),"",'Run 4'!$C$91)</f>
        <v/>
      </c>
      <c r="P292" s="81" t="str">
        <f>IF(ISBLANK('Run 4'!$A$85),"",'Run 4'!$A$85)</f>
        <v/>
      </c>
      <c r="Q292" s="81" t="str">
        <f>IF(ISBLANK('Run 4'!$A$89),"",'Run 4'!$A$89)</f>
        <v/>
      </c>
      <c r="R292" s="81" t="str">
        <f>IF(ISBLANK('Run 4'!$B$78),"",'Run 4'!$B$78)</f>
        <v/>
      </c>
      <c r="S292" t="str">
        <f>IF(ISBLANK('Run 4'!C78),"",'Run 4'!$C$73)</f>
        <v/>
      </c>
      <c r="T292" t="str">
        <f>IF(ISBLANK(S4),"", 'Run 4'!$B$73)</f>
        <v>Manual Gain:</v>
      </c>
      <c r="V292" t="str">
        <f>IF(ISBLANK('Run 4'!$C$62),"",'Run 4'!$C$62)</f>
        <v/>
      </c>
    </row>
    <row r="293" spans="1:22" x14ac:dyDescent="0.2">
      <c r="A293" t="str">
        <f>IF(ISBLANK('Run 4'!$C$4),"",'Run 4'!$C$4)</f>
        <v/>
      </c>
      <c r="B293" s="66" t="str">
        <f>IF(ISBLANK('Run 4'!$C$3),"",'Run 4'!$C$3)</f>
        <v/>
      </c>
      <c r="C293" t="str">
        <f>IF(ISBLANK('Run 4'!$C$5),"",'Run 4'!$C$5)</f>
        <v/>
      </c>
      <c r="D293" t="str">
        <f>IF(ISBLANK('Run 4'!C15),"",'Run 4'!C15)</f>
        <v/>
      </c>
      <c r="E293" s="67" t="str">
        <f>IF(ISBLANK('Run 4'!C79),"",'Run 4'!$C$75)</f>
        <v/>
      </c>
      <c r="F293" t="str">
        <f>IF(ISBLANK('Run 4'!C79),"",'Run 4'!C79)</f>
        <v/>
      </c>
      <c r="G293" t="str">
        <f>IF(ISNUMBER(SEARCH("PT",'Run 4'!C15)),"Y", IF(ISNUMBER(SEARCH("H2O",'Run 4'!C15)),"N",""))</f>
        <v/>
      </c>
      <c r="H293">
        <f>IF(ISNUMBER(SEARCH("PTA",D5)),'Run 4'!$F$4,IF(ISNUMBER(SEARCH("PTB",D5)),'Run 4'!$G$4,IF(ISNUMBER(SEARCH("PTC",D5)),'Run 4'!$H$4,IF(ISNUMBER(SEARCH("PTD",D5)),'Run 4'!$I$4,""))))</f>
        <v>0</v>
      </c>
      <c r="I293">
        <f>IF(ISNUMBER(SEARCH("PTA",D5)),'Run 4'!$F$5,IF(ISNUMBER(SEARCH("PTB",D5)),'Run 4'!$G$5,IF(ISNUMBER(SEARCH("PTC",D5)),'Run 4'!$H$5,IF(ISNUMBER(SEARCH("PTD",D5)),'Run 4'!$I$5,""))))</f>
        <v>0</v>
      </c>
      <c r="J293" t="str">
        <f>IF(ISBLANK('Run 4'!$C79),"",'Run 4'!$C$85)</f>
        <v/>
      </c>
      <c r="K293" s="81" t="str">
        <f>IF(ISBLANK('Run 4'!$C79),"",'Run 4'!$C$86)</f>
        <v/>
      </c>
      <c r="L293" s="81" t="str">
        <f>IF(ISBLANK('Run 4'!$C79),"",'Run 4'!$C$87)</f>
        <v/>
      </c>
      <c r="M293" s="81" t="str">
        <f>IF(ISBLANK('Run 4'!$C79),"",'Run 4'!$C$89)</f>
        <v/>
      </c>
      <c r="N293" s="81" t="str">
        <f>IF(ISBLANK('Run 4'!$C79),"",'Run 4'!$C$90)</f>
        <v/>
      </c>
      <c r="O293" s="81" t="str">
        <f>IF(ISBLANK('Run 4'!$C79),"",'Run 4'!$C$91)</f>
        <v/>
      </c>
      <c r="P293" s="81" t="str">
        <f>IF(ISBLANK('Run 4'!$A$85),"",'Run 4'!$A$85)</f>
        <v/>
      </c>
      <c r="Q293" s="81" t="str">
        <f>IF(ISBLANK('Run 4'!$A$89),"",'Run 4'!$A$89)</f>
        <v/>
      </c>
      <c r="R293" s="81" t="str">
        <f>IF(ISBLANK('Run 4'!$B$79),"",'Run 4'!$B$79)</f>
        <v/>
      </c>
      <c r="S293" t="str">
        <f>IF(ISBLANK('Run 4'!C79),"",'Run 4'!$C$73)</f>
        <v/>
      </c>
      <c r="T293" t="str">
        <f>IF(ISBLANK(S5),"", 'Run 4'!$B$73)</f>
        <v>Manual Gain:</v>
      </c>
      <c r="V293" t="str">
        <f>IF(ISBLANK('Run 4'!$C$62),"",'Run 4'!$C$62)</f>
        <v/>
      </c>
    </row>
    <row r="294" spans="1:22" x14ac:dyDescent="0.2">
      <c r="A294" t="str">
        <f>IF(ISBLANK('Run 4'!$C$4),"",'Run 4'!$C$4)</f>
        <v/>
      </c>
      <c r="B294" s="66" t="str">
        <f>IF(ISBLANK('Run 4'!$C$3),"",'Run 4'!$C$3)</f>
        <v/>
      </c>
      <c r="C294" t="str">
        <f>IF(ISBLANK('Run 4'!$C$5),"",'Run 4'!$C$5)</f>
        <v/>
      </c>
      <c r="D294" t="str">
        <f>IF(ISBLANK('Run 4'!C16),"",'Run 4'!C16)</f>
        <v/>
      </c>
      <c r="E294" s="67" t="str">
        <f>IF(ISBLANK('Run 4'!C80),"",'Run 4'!$C$75)</f>
        <v/>
      </c>
      <c r="F294" t="str">
        <f>IF(ISBLANK('Run 4'!C80),"",'Run 4'!C80)</f>
        <v/>
      </c>
      <c r="G294" t="str">
        <f>IF(ISNUMBER(SEARCH("PT",'Run 4'!C16)),"Y", IF(ISNUMBER(SEARCH("H2O",'Run 4'!C16)),"N",""))</f>
        <v/>
      </c>
      <c r="H294">
        <f>IF(ISNUMBER(SEARCH("PTA",D6)),'Run 4'!$F$4,IF(ISNUMBER(SEARCH("PTB",D6)),'Run 4'!$G$4,IF(ISNUMBER(SEARCH("PTC",D6)),'Run 4'!$H$4,IF(ISNUMBER(SEARCH("PTD",D6)),'Run 4'!$I$4,""))))</f>
        <v>0</v>
      </c>
      <c r="I294">
        <f>IF(ISNUMBER(SEARCH("PTA",D6)),'Run 4'!$F$5,IF(ISNUMBER(SEARCH("PTB",D6)),'Run 4'!$G$5,IF(ISNUMBER(SEARCH("PTC",D6)),'Run 4'!$H$5,IF(ISNUMBER(SEARCH("PTD",D6)),'Run 4'!$I$5,""))))</f>
        <v>0</v>
      </c>
      <c r="J294" t="str">
        <f>IF(ISBLANK('Run 4'!$C80),"",'Run 4'!$C$85)</f>
        <v/>
      </c>
      <c r="K294" s="81" t="str">
        <f>IF(ISBLANK('Run 4'!$C80),"",'Run 4'!$C$86)</f>
        <v/>
      </c>
      <c r="L294" s="81" t="str">
        <f>IF(ISBLANK('Run 4'!$C80),"",'Run 4'!$C$87)</f>
        <v/>
      </c>
      <c r="M294" s="81" t="str">
        <f>IF(ISBLANK('Run 4'!$C80),"",'Run 4'!$C$89)</f>
        <v/>
      </c>
      <c r="N294" s="81" t="str">
        <f>IF(ISBLANK('Run 4'!$C80),"",'Run 4'!$C$90)</f>
        <v/>
      </c>
      <c r="O294" s="81" t="str">
        <f>IF(ISBLANK('Run 4'!$C80),"",'Run 4'!$C$91)</f>
        <v/>
      </c>
      <c r="P294" s="81" t="str">
        <f>IF(ISBLANK('Run 4'!$A$85),"",'Run 4'!$A$85)</f>
        <v/>
      </c>
      <c r="Q294" s="81" t="str">
        <f>IF(ISBLANK('Run 4'!$A$89),"",'Run 4'!$A$89)</f>
        <v/>
      </c>
      <c r="R294" s="81" t="str">
        <f>IF(ISBLANK('Run 4'!$B$80),"",'Run 4'!$B$80)</f>
        <v/>
      </c>
      <c r="S294" t="str">
        <f>IF(ISBLANK('Run 4'!C80),"",'Run 4'!$C$73)</f>
        <v/>
      </c>
      <c r="T294" t="str">
        <f>IF(ISBLANK(S6),"", 'Run 4'!$B$73)</f>
        <v>Manual Gain:</v>
      </c>
      <c r="V294" t="str">
        <f>IF(ISBLANK('Run 4'!$C$62),"",'Run 4'!$C$62)</f>
        <v/>
      </c>
    </row>
    <row r="295" spans="1:22" x14ac:dyDescent="0.2">
      <c r="A295" t="str">
        <f>IF(ISBLANK('Run 4'!$C$4),"",'Run 4'!$C$4)</f>
        <v/>
      </c>
      <c r="B295" s="66" t="str">
        <f>IF(ISBLANK('Run 4'!$C$3),"",'Run 4'!$C$3)</f>
        <v/>
      </c>
      <c r="C295" t="str">
        <f>IF(ISBLANK('Run 4'!$C$5),"",'Run 4'!$C$5)</f>
        <v/>
      </c>
      <c r="D295" t="str">
        <f>IF(ISBLANK('Run 4'!C17),"",'Run 4'!C17)</f>
        <v/>
      </c>
      <c r="E295" s="67" t="str">
        <f>IF(ISBLANK('Run 4'!C81),"",'Run 4'!$C$75)</f>
        <v/>
      </c>
      <c r="F295" t="str">
        <f>IF(ISBLANK('Run 4'!C81),"",'Run 4'!C81)</f>
        <v/>
      </c>
      <c r="G295" t="str">
        <f>IF(ISNUMBER(SEARCH("PT",'Run 4'!C17)),"Y", IF(ISNUMBER(SEARCH("H2O",'Run 4'!C17)),"N",""))</f>
        <v/>
      </c>
      <c r="H295">
        <f>IF(ISNUMBER(SEARCH("PTA",D7)),'Run 4'!$F$4,IF(ISNUMBER(SEARCH("PTB",D7)),'Run 4'!$G$4,IF(ISNUMBER(SEARCH("PTC",D7)),'Run 4'!$H$4,IF(ISNUMBER(SEARCH("PTD",D7)),'Run 4'!$I$4,""))))</f>
        <v>0</v>
      </c>
      <c r="I295">
        <f>IF(ISNUMBER(SEARCH("PTA",D7)),'Run 4'!$F$5,IF(ISNUMBER(SEARCH("PTB",D7)),'Run 4'!$G$5,IF(ISNUMBER(SEARCH("PTC",D7)),'Run 4'!$H$5,IF(ISNUMBER(SEARCH("PTD",D7)),'Run 4'!$I$5,""))))</f>
        <v>0</v>
      </c>
      <c r="J295" t="str">
        <f>IF(ISBLANK('Run 4'!$C81),"",'Run 4'!$C$85)</f>
        <v/>
      </c>
      <c r="K295" s="81" t="str">
        <f>IF(ISBLANK('Run 4'!$C81),"",'Run 4'!$C$86)</f>
        <v/>
      </c>
      <c r="L295" s="81" t="str">
        <f>IF(ISBLANK('Run 4'!$C81),"",'Run 4'!$C$87)</f>
        <v/>
      </c>
      <c r="M295" s="81" t="str">
        <f>IF(ISBLANK('Run 4'!$C81),"",'Run 4'!$C$89)</f>
        <v/>
      </c>
      <c r="N295" s="81" t="str">
        <f>IF(ISBLANK('Run 4'!$C81),"",'Run 4'!$C$90)</f>
        <v/>
      </c>
      <c r="O295" s="81" t="str">
        <f>IF(ISBLANK('Run 4'!$C81),"",'Run 4'!$C$91)</f>
        <v/>
      </c>
      <c r="P295" s="81" t="str">
        <f>IF(ISBLANK('Run 4'!$A$85),"",'Run 4'!$A$85)</f>
        <v/>
      </c>
      <c r="Q295" s="81" t="str">
        <f>IF(ISBLANK('Run 4'!$A$89),"",'Run 4'!$A$89)</f>
        <v/>
      </c>
      <c r="R295" s="81" t="str">
        <f>IF(ISBLANK('Run 4'!$B$81),"",'Run 4'!$B$81)</f>
        <v/>
      </c>
      <c r="S295" t="str">
        <f>IF(ISBLANK('Run 4'!C81),"",'Run 4'!$C$73)</f>
        <v/>
      </c>
      <c r="T295" t="str">
        <f>IF(ISBLANK(S7),"", 'Run 4'!$B$73)</f>
        <v>Manual Gain:</v>
      </c>
      <c r="V295" t="str">
        <f>IF(ISBLANK('Run 4'!$C$62),"",'Run 4'!$C$62)</f>
        <v/>
      </c>
    </row>
    <row r="296" spans="1:22" x14ac:dyDescent="0.2">
      <c r="A296" t="str">
        <f>IF(ISBLANK('Run 4'!$C$4),"",'Run 4'!$C$4)</f>
        <v/>
      </c>
      <c r="B296" s="66" t="str">
        <f>IF(ISBLANK('Run 4'!$C$3),"",'Run 4'!$C$3)</f>
        <v/>
      </c>
      <c r="C296" t="str">
        <f>IF(ISBLANK('Run 4'!$C$5),"",'Run 4'!$C$5)</f>
        <v/>
      </c>
      <c r="D296" t="str">
        <f>IF(ISBLANK('Run 4'!C18),"",'Run 4'!C18)</f>
        <v/>
      </c>
      <c r="E296" s="67" t="str">
        <f>IF(ISBLANK('Run 4'!C82),"",'Run 4'!$C$75)</f>
        <v/>
      </c>
      <c r="F296" t="str">
        <f>IF(ISBLANK('Run 4'!C82),"",'Run 4'!C82)</f>
        <v/>
      </c>
      <c r="G296" t="str">
        <f>IF(ISNUMBER(SEARCH("PT",'Run 4'!C18)),"Y", IF(ISNUMBER(SEARCH("H2O",'Run 4'!C18)),"N",""))</f>
        <v/>
      </c>
      <c r="H296">
        <f>IF(ISNUMBER(SEARCH("PTA",D8)),'Run 4'!$F$4,IF(ISNUMBER(SEARCH("PTB",D8)),'Run 4'!$G$4,IF(ISNUMBER(SEARCH("PTC",D8)),'Run 4'!$H$4,IF(ISNUMBER(SEARCH("PTD",D8)),'Run 4'!$I$4,""))))</f>
        <v>0</v>
      </c>
      <c r="I296">
        <f>IF(ISNUMBER(SEARCH("PTA",D8)),'Run 4'!$F$5,IF(ISNUMBER(SEARCH("PTB",D8)),'Run 4'!$G$5,IF(ISNUMBER(SEARCH("PTC",D8)),'Run 4'!$H$5,IF(ISNUMBER(SEARCH("PTD",D8)),'Run 4'!$I$5,""))))</f>
        <v>0</v>
      </c>
      <c r="J296" t="str">
        <f>IF(ISBLANK('Run 4'!$C82),"",'Run 4'!$C$85)</f>
        <v/>
      </c>
      <c r="K296" s="81" t="str">
        <f>IF(ISBLANK('Run 4'!$C82),"",'Run 4'!$C$86)</f>
        <v/>
      </c>
      <c r="L296" s="81" t="str">
        <f>IF(ISBLANK('Run 4'!$C82),"",'Run 4'!$C$87)</f>
        <v/>
      </c>
      <c r="M296" s="81" t="str">
        <f>IF(ISBLANK('Run 4'!$C82),"",'Run 4'!$C$89)</f>
        <v/>
      </c>
      <c r="N296" s="81" t="str">
        <f>IF(ISBLANK('Run 4'!$C82),"",'Run 4'!$C$90)</f>
        <v/>
      </c>
      <c r="O296" s="81" t="str">
        <f>IF(ISBLANK('Run 4'!$C82),"",'Run 4'!$C$91)</f>
        <v/>
      </c>
      <c r="P296" s="81" t="str">
        <f>IF(ISBLANK('Run 4'!$A$85),"",'Run 4'!$A$85)</f>
        <v/>
      </c>
      <c r="Q296" s="81" t="str">
        <f>IF(ISBLANK('Run 4'!$A$89),"",'Run 4'!$A$89)</f>
        <v/>
      </c>
      <c r="R296" s="81" t="str">
        <f>IF(ISBLANK('Run 4'!$B$82),"",'Run 4'!$B$82)</f>
        <v/>
      </c>
      <c r="S296" t="str">
        <f>IF(ISBLANK('Run 4'!C82),"",'Run 4'!$C$73)</f>
        <v/>
      </c>
      <c r="T296" t="str">
        <f>IF(ISBLANK(S8),"", 'Run 4'!$B$73)</f>
        <v>Manual Gain:</v>
      </c>
      <c r="V296" t="str">
        <f>IF(ISBLANK('Run 4'!$C$62),"",'Run 4'!$C$62)</f>
        <v/>
      </c>
    </row>
    <row r="297" spans="1:22" x14ac:dyDescent="0.2">
      <c r="A297" t="str">
        <f>IF(ISBLANK('Run 4'!$C$4),"",'Run 4'!$C$4)</f>
        <v/>
      </c>
      <c r="B297" s="66" t="str">
        <f>IF(ISBLANK('Run 4'!$C$3),"",'Run 4'!$C$3)</f>
        <v/>
      </c>
      <c r="C297" t="str">
        <f>IF(ISBLANK('Run 4'!$C$5),"",'Run 4'!$C$5)</f>
        <v/>
      </c>
      <c r="D297" t="str">
        <f>IF(ISBLANK('Run 4'!C19),"",'Run 4'!C19)</f>
        <v/>
      </c>
      <c r="E297" s="67" t="str">
        <f>IF(ISBLANK('Run 4'!C83),"",'Run 4'!$C$75)</f>
        <v/>
      </c>
      <c r="F297" t="str">
        <f>IF(ISBLANK('Run 4'!C83),"",'Run 4'!C83)</f>
        <v/>
      </c>
      <c r="G297" t="str">
        <f>IF(ISNUMBER(SEARCH("PT",'Run 4'!C19)),"Y", IF(ISNUMBER(SEARCH("H2O",'Run 4'!C19)),"N",""))</f>
        <v/>
      </c>
      <c r="H297">
        <f>IF(ISNUMBER(SEARCH("PTA",D9)),'Run 4'!$F$4,IF(ISNUMBER(SEARCH("PTB",D9)),'Run 4'!$G$4,IF(ISNUMBER(SEARCH("PTC",D9)),'Run 4'!$H$4,IF(ISNUMBER(SEARCH("PTD",D9)),'Run 4'!$I$4,""))))</f>
        <v>0</v>
      </c>
      <c r="I297">
        <f>IF(ISNUMBER(SEARCH("PTA",D9)),'Run 4'!$F$5,IF(ISNUMBER(SEARCH("PTB",D9)),'Run 4'!$G$5,IF(ISNUMBER(SEARCH("PTC",D9)),'Run 4'!$H$5,IF(ISNUMBER(SEARCH("PTD",D9)),'Run 4'!$I$5,""))))</f>
        <v>0</v>
      </c>
      <c r="J297" t="str">
        <f>IF(ISBLANK('Run 4'!$C83),"",'Run 4'!$C$85)</f>
        <v/>
      </c>
      <c r="K297" s="81" t="str">
        <f>IF(ISBLANK('Run 4'!$C83),"",'Run 4'!$C$86)</f>
        <v/>
      </c>
      <c r="L297" s="81" t="str">
        <f>IF(ISBLANK('Run 4'!$C83),"",'Run 4'!$C$87)</f>
        <v/>
      </c>
      <c r="M297" s="81" t="str">
        <f>IF(ISBLANK('Run 4'!$C83),"",'Run 4'!$C$89)</f>
        <v/>
      </c>
      <c r="N297" s="81" t="str">
        <f>IF(ISBLANK('Run 4'!$C83),"",'Run 4'!$C$90)</f>
        <v/>
      </c>
      <c r="O297" s="81" t="str">
        <f>IF(ISBLANK('Run 4'!$C83),"",'Run 4'!$C$91)</f>
        <v/>
      </c>
      <c r="P297" s="81" t="str">
        <f>IF(ISBLANK('Run 4'!$A$85),"",'Run 4'!$A$85)</f>
        <v/>
      </c>
      <c r="Q297" s="81" t="str">
        <f>IF(ISBLANK('Run 4'!$A$89),"",'Run 4'!$A$89)</f>
        <v/>
      </c>
      <c r="R297" s="81" t="str">
        <f>IF(ISBLANK('Run 4'!$B$83),"",'Run 4'!$B$83)</f>
        <v/>
      </c>
      <c r="S297" t="str">
        <f>IF(ISBLANK('Run 4'!C83),"",'Run 4'!$C$73)</f>
        <v/>
      </c>
      <c r="T297" t="str">
        <f>IF(ISBLANK(S9),"", 'Run 4'!$B$73)</f>
        <v>Manual Gain:</v>
      </c>
      <c r="V297" t="str">
        <f>IF(ISBLANK('Run 4'!$C$62),"",'Run 4'!$C$62)</f>
        <v/>
      </c>
    </row>
    <row r="298" spans="1:22" x14ac:dyDescent="0.2">
      <c r="A298" t="str">
        <f>IF(ISBLANK('Run 4'!$C$4),"",'Run 4'!$C$4)</f>
        <v/>
      </c>
      <c r="B298" s="66" t="str">
        <f>IF(ISBLANK('Run 4'!$C$3),"",'Run 4'!$C$3)</f>
        <v/>
      </c>
      <c r="C298" t="str">
        <f>IF(ISBLANK('Run 4'!$C$5),"",'Run 4'!$C$5)</f>
        <v/>
      </c>
      <c r="D298" t="str">
        <f>IF(ISBLANK('Run 4'!D12),"",'Run 4'!D12)</f>
        <v/>
      </c>
      <c r="E298" s="67" t="str">
        <f>IF(ISBLANK('Run 4'!D76),"",'Run 4'!$D$75)</f>
        <v/>
      </c>
      <c r="F298" t="str">
        <f>IF(ISBLANK('Run 4'!D76),"",'Run 4'!D76)</f>
        <v/>
      </c>
      <c r="G298" t="str">
        <f>IF(ISNUMBER(SEARCH("PT",'Run 4'!D12)),"Y", IF(ISNUMBER(SEARCH("H2O",'Run 4'!D12)),"N",""))</f>
        <v/>
      </c>
      <c r="H298">
        <f>IF(ISNUMBER(SEARCH("PTA",D10)),'Run 4'!$F$4,IF(ISNUMBER(SEARCH("PTB",D10)),'Run 4'!$G$4,IF(ISNUMBER(SEARCH("PTC",D10)),'Run 4'!$H$4,IF(ISNUMBER(SEARCH("PTD",D10)),'Run 4'!$I$4,""))))</f>
        <v>0</v>
      </c>
      <c r="I298">
        <f>IF(ISNUMBER(SEARCH("PTA",D10)),'Run 4'!$F$5,IF(ISNUMBER(SEARCH("PTB",D10)),'Run 4'!$G$5,IF(ISNUMBER(SEARCH("PTC",D10)),'Run 4'!$H$5,IF(ISNUMBER(SEARCH("PTD",D10)),'Run 4'!$I$5,""))))</f>
        <v>0</v>
      </c>
      <c r="J298" t="str">
        <f>IF(ISBLANK('Run 4'!$D76),"",'Run 4'!$D$85)</f>
        <v/>
      </c>
      <c r="K298" s="81" t="str">
        <f>IF(ISBLANK('Run 4'!$D76),"",'Run 4'!$D$86)</f>
        <v/>
      </c>
      <c r="L298" s="81" t="str">
        <f>IF(ISBLANK('Run 4'!$D76),"",'Run 4'!$D$87)</f>
        <v/>
      </c>
      <c r="M298" s="81" t="str">
        <f>IF(ISBLANK('Run 4'!$D76),"",'Run 4'!$D$89)</f>
        <v/>
      </c>
      <c r="N298" s="81" t="str">
        <f>IF(ISBLANK('Run 4'!$D76),"",'Run 4'!$D$90)</f>
        <v/>
      </c>
      <c r="O298" s="81" t="str">
        <f>IF(ISBLANK('Run 4'!$D76),"",'Run 4'!$D$91)</f>
        <v/>
      </c>
      <c r="P298" s="81" t="str">
        <f>IF(ISBLANK('Run 4'!$A$85),"",'Run 4'!$A$85)</f>
        <v/>
      </c>
      <c r="Q298" s="81" t="str">
        <f>IF(ISBLANK('Run 4'!$A$89),"",'Run 4'!$A$89)</f>
        <v/>
      </c>
      <c r="R298" s="81" t="str">
        <f>IF(ISBLANK('Run 4'!$B$76),"",'Run 4'!$B$76)</f>
        <v/>
      </c>
      <c r="S298" t="str">
        <f>IF(ISBLANK('Run 4'!D76),"",'Run 4'!$C$73)</f>
        <v/>
      </c>
      <c r="T298" t="str">
        <f>IF(ISBLANK(S10),"", 'Run 4'!$B$73)</f>
        <v>Manual Gain:</v>
      </c>
      <c r="V298" t="str">
        <f>IF(ISBLANK('Run 4'!$C$62),"",'Run 4'!$C$62)</f>
        <v/>
      </c>
    </row>
    <row r="299" spans="1:22" x14ac:dyDescent="0.2">
      <c r="A299" t="str">
        <f>IF(ISBLANK('Run 4'!$C$4),"",'Run 4'!$C$4)</f>
        <v/>
      </c>
      <c r="B299" s="66" t="str">
        <f>IF(ISBLANK('Run 4'!$C$3),"",'Run 4'!$C$3)</f>
        <v/>
      </c>
      <c r="C299" t="str">
        <f>IF(ISBLANK('Run 4'!$C$5),"",'Run 4'!$C$5)</f>
        <v/>
      </c>
      <c r="D299" t="str">
        <f>IF(ISBLANK('Run 4'!D13),"",'Run 4'!D13)</f>
        <v/>
      </c>
      <c r="E299" s="67" t="str">
        <f>IF(ISBLANK('Run 4'!D77),"",'Run 4'!$D$75)</f>
        <v/>
      </c>
      <c r="F299" t="str">
        <f>IF(ISBLANK('Run 4'!D77),"",'Run 4'!D77)</f>
        <v/>
      </c>
      <c r="G299" t="str">
        <f>IF(ISNUMBER(SEARCH("PT",'Run 4'!D13)),"Y", IF(ISNUMBER(SEARCH("H2O",'Run 4'!D13)),"N",""))</f>
        <v/>
      </c>
      <c r="H299">
        <f>IF(ISNUMBER(SEARCH("PTA",D11)),'Run 4'!$F$4,IF(ISNUMBER(SEARCH("PTB",D11)),'Run 4'!$G$4,IF(ISNUMBER(SEARCH("PTC",D11)),'Run 4'!$H$4,IF(ISNUMBER(SEARCH("PTD",D11)),'Run 4'!$I$4,""))))</f>
        <v>0</v>
      </c>
      <c r="I299">
        <f>IF(ISNUMBER(SEARCH("PTA",D11)),'Run 4'!$F$5,IF(ISNUMBER(SEARCH("PTB",D11)),'Run 4'!$G$5,IF(ISNUMBER(SEARCH("PTC",D11)),'Run 4'!$H$5,IF(ISNUMBER(SEARCH("PTD",D11)),'Run 4'!$I$5,""))))</f>
        <v>0</v>
      </c>
      <c r="J299" t="str">
        <f>IF(ISBLANK('Run 4'!$D77),"",'Run 4'!$D$85)</f>
        <v/>
      </c>
      <c r="K299" s="81" t="str">
        <f>IF(ISBLANK('Run 4'!$D77),"",'Run 4'!$D$86)</f>
        <v/>
      </c>
      <c r="L299" s="81" t="str">
        <f>IF(ISBLANK('Run 4'!$D77),"",'Run 4'!$D$87)</f>
        <v/>
      </c>
      <c r="M299" s="81" t="str">
        <f>IF(ISBLANK('Run 4'!$D77),"",'Run 4'!$D$89)</f>
        <v/>
      </c>
      <c r="N299" s="81" t="str">
        <f>IF(ISBLANK('Run 4'!$D77),"",'Run 4'!$D$90)</f>
        <v/>
      </c>
      <c r="O299" s="81" t="str">
        <f>IF(ISBLANK('Run 4'!$D77),"",'Run 4'!$D$91)</f>
        <v/>
      </c>
      <c r="P299" s="81" t="str">
        <f>IF(ISBLANK('Run 4'!$A$85),"",'Run 4'!$A$85)</f>
        <v/>
      </c>
      <c r="Q299" s="81" t="str">
        <f>IF(ISBLANK('Run 4'!$A$89),"",'Run 4'!$A$89)</f>
        <v/>
      </c>
      <c r="R299" s="81" t="str">
        <f>IF(ISBLANK('Run 4'!$B$77),"",'Run 4'!$B$77)</f>
        <v/>
      </c>
      <c r="S299" t="str">
        <f>IF(ISBLANK('Run 4'!D77),"",'Run 4'!$C$73)</f>
        <v/>
      </c>
      <c r="T299" t="str">
        <f>IF(ISBLANK(S11),"", 'Run 4'!$B$73)</f>
        <v>Manual Gain:</v>
      </c>
      <c r="V299" t="str">
        <f>IF(ISBLANK('Run 4'!$C$62),"",'Run 4'!$C$62)</f>
        <v/>
      </c>
    </row>
    <row r="300" spans="1:22" x14ac:dyDescent="0.2">
      <c r="A300" t="str">
        <f>IF(ISBLANK('Run 4'!$C$4),"",'Run 4'!$C$4)</f>
        <v/>
      </c>
      <c r="B300" s="66" t="str">
        <f>IF(ISBLANK('Run 4'!$C$3),"",'Run 4'!$C$3)</f>
        <v/>
      </c>
      <c r="C300" t="str">
        <f>IF(ISBLANK('Run 4'!$C$5),"",'Run 4'!$C$5)</f>
        <v/>
      </c>
      <c r="D300" t="str">
        <f>IF(ISBLANK('Run 4'!D14),"",'Run 4'!D14)</f>
        <v/>
      </c>
      <c r="E300" s="67" t="str">
        <f>IF(ISBLANK('Run 4'!D78),"",'Run 4'!$D$75)</f>
        <v/>
      </c>
      <c r="F300" t="str">
        <f>IF(ISBLANK('Run 4'!D78),"",'Run 4'!D78)</f>
        <v/>
      </c>
      <c r="G300" t="str">
        <f>IF(ISNUMBER(SEARCH("PT",'Run 4'!D14)),"Y", IF(ISNUMBER(SEARCH("H2O",'Run 4'!D14)),"N",""))</f>
        <v/>
      </c>
      <c r="H300">
        <f>IF(ISNUMBER(SEARCH("PTA",D12)),'Run 4'!$F$4,IF(ISNUMBER(SEARCH("PTB",D12)),'Run 4'!$G$4,IF(ISNUMBER(SEARCH("PTC",D12)),'Run 4'!$H$4,IF(ISNUMBER(SEARCH("PTD",D12)),'Run 4'!$I$4,""))))</f>
        <v>0</v>
      </c>
      <c r="I300">
        <f>IF(ISNUMBER(SEARCH("PTA",D12)),'Run 4'!$F$5,IF(ISNUMBER(SEARCH("PTB",D12)),'Run 4'!$G$5,IF(ISNUMBER(SEARCH("PTC",D12)),'Run 4'!$H$5,IF(ISNUMBER(SEARCH("PTD",D12)),'Run 4'!$I$5,""))))</f>
        <v>0</v>
      </c>
      <c r="J300" t="str">
        <f>IF(ISBLANK('Run 4'!$D78),"",'Run 4'!$D$85)</f>
        <v/>
      </c>
      <c r="K300" s="81" t="str">
        <f>IF(ISBLANK('Run 4'!$D78),"",'Run 4'!$D$86)</f>
        <v/>
      </c>
      <c r="L300" s="81" t="str">
        <f>IF(ISBLANK('Run 4'!$D78),"",'Run 4'!$D$87)</f>
        <v/>
      </c>
      <c r="M300" s="81" t="str">
        <f>IF(ISBLANK('Run 4'!$D78),"",'Run 4'!$D$89)</f>
        <v/>
      </c>
      <c r="N300" s="81" t="str">
        <f>IF(ISBLANK('Run 4'!$D78),"",'Run 4'!$D$90)</f>
        <v/>
      </c>
      <c r="O300" s="81" t="str">
        <f>IF(ISBLANK('Run 4'!$D78),"",'Run 4'!$D$91)</f>
        <v/>
      </c>
      <c r="P300" s="81" t="str">
        <f>IF(ISBLANK('Run 4'!$A$85),"",'Run 4'!$A$85)</f>
        <v/>
      </c>
      <c r="Q300" s="81" t="str">
        <f>IF(ISBLANK('Run 4'!$A$89),"",'Run 4'!$A$89)</f>
        <v/>
      </c>
      <c r="R300" s="81" t="str">
        <f>IF(ISBLANK('Run 4'!$B$78),"",'Run 4'!$B$78)</f>
        <v/>
      </c>
      <c r="S300" t="str">
        <f>IF(ISBLANK('Run 4'!D78),"",'Run 4'!$C$73)</f>
        <v/>
      </c>
      <c r="T300" t="str">
        <f>IF(ISBLANK(S12),"", 'Run 4'!$B$73)</f>
        <v>Manual Gain:</v>
      </c>
      <c r="V300" t="str">
        <f>IF(ISBLANK('Run 4'!$C$62),"",'Run 4'!$C$62)</f>
        <v/>
      </c>
    </row>
    <row r="301" spans="1:22" x14ac:dyDescent="0.2">
      <c r="A301" t="str">
        <f>IF(ISBLANK('Run 4'!$C$4),"",'Run 4'!$C$4)</f>
        <v/>
      </c>
      <c r="B301" s="66" t="str">
        <f>IF(ISBLANK('Run 4'!$C$3),"",'Run 4'!$C$3)</f>
        <v/>
      </c>
      <c r="C301" t="str">
        <f>IF(ISBLANK('Run 4'!$C$5),"",'Run 4'!$C$5)</f>
        <v/>
      </c>
      <c r="D301" t="str">
        <f>IF(ISBLANK('Run 4'!D15),"",'Run 4'!D15)</f>
        <v/>
      </c>
      <c r="E301" s="67" t="str">
        <f>IF(ISBLANK('Run 4'!D79),"",'Run 4'!$D$75)</f>
        <v/>
      </c>
      <c r="F301" t="str">
        <f>IF(ISBLANK('Run 4'!D79),"",'Run 4'!D79)</f>
        <v/>
      </c>
      <c r="G301" t="str">
        <f>IF(ISNUMBER(SEARCH("PT",'Run 4'!D15)),"Y", IF(ISNUMBER(SEARCH("H2O",'Run 4'!D15)),"N",""))</f>
        <v/>
      </c>
      <c r="H301">
        <f>IF(ISNUMBER(SEARCH("PTA",D13)),'Run 4'!$F$4,IF(ISNUMBER(SEARCH("PTB",D13)),'Run 4'!$G$4,IF(ISNUMBER(SEARCH("PTC",D13)),'Run 4'!$H$4,IF(ISNUMBER(SEARCH("PTD",D13)),'Run 4'!$I$4,""))))</f>
        <v>0</v>
      </c>
      <c r="I301">
        <f>IF(ISNUMBER(SEARCH("PTA",D13)),'Run 4'!$F$5,IF(ISNUMBER(SEARCH("PTB",D13)),'Run 4'!$G$5,IF(ISNUMBER(SEARCH("PTC",D13)),'Run 4'!$H$5,IF(ISNUMBER(SEARCH("PTD",D13)),'Run 4'!$I$5,""))))</f>
        <v>0</v>
      </c>
      <c r="J301" t="str">
        <f>IF(ISBLANK('Run 4'!$D79),"",'Run 4'!$D$85)</f>
        <v/>
      </c>
      <c r="K301" s="81" t="str">
        <f>IF(ISBLANK('Run 4'!$D79),"",'Run 4'!$D$86)</f>
        <v/>
      </c>
      <c r="L301" s="81" t="str">
        <f>IF(ISBLANK('Run 4'!$D79),"",'Run 4'!$D$87)</f>
        <v/>
      </c>
      <c r="M301" s="81" t="str">
        <f>IF(ISBLANK('Run 4'!$D79),"",'Run 4'!$D$89)</f>
        <v/>
      </c>
      <c r="N301" s="81" t="str">
        <f>IF(ISBLANK('Run 4'!$D79),"",'Run 4'!$D$90)</f>
        <v/>
      </c>
      <c r="O301" s="81" t="str">
        <f>IF(ISBLANK('Run 4'!$D79),"",'Run 4'!$D$91)</f>
        <v/>
      </c>
      <c r="P301" s="81" t="str">
        <f>IF(ISBLANK('Run 4'!$A$85),"",'Run 4'!$A$85)</f>
        <v/>
      </c>
      <c r="Q301" s="81" t="str">
        <f>IF(ISBLANK('Run 4'!$A$89),"",'Run 4'!$A$89)</f>
        <v/>
      </c>
      <c r="R301" s="81" t="str">
        <f>IF(ISBLANK('Run 4'!$B$79),"",'Run 4'!$B$79)</f>
        <v/>
      </c>
      <c r="S301" t="str">
        <f>IF(ISBLANK('Run 4'!D79),"",'Run 4'!$C$73)</f>
        <v/>
      </c>
      <c r="T301" t="str">
        <f>IF(ISBLANK(S13),"", 'Run 4'!$B$73)</f>
        <v>Manual Gain:</v>
      </c>
      <c r="V301" t="str">
        <f>IF(ISBLANK('Run 4'!$C$62),"",'Run 4'!$C$62)</f>
        <v/>
      </c>
    </row>
    <row r="302" spans="1:22" x14ac:dyDescent="0.2">
      <c r="A302" t="str">
        <f>IF(ISBLANK('Run 4'!$C$4),"",'Run 4'!$C$4)</f>
        <v/>
      </c>
      <c r="B302" s="66" t="str">
        <f>IF(ISBLANK('Run 4'!$C$3),"",'Run 4'!$C$3)</f>
        <v/>
      </c>
      <c r="C302" t="str">
        <f>IF(ISBLANK('Run 4'!$C$5),"",'Run 4'!$C$5)</f>
        <v/>
      </c>
      <c r="D302" t="str">
        <f>IF(ISBLANK('Run 4'!D16),"",'Run 4'!D16)</f>
        <v/>
      </c>
      <c r="E302" s="67" t="str">
        <f>IF(ISBLANK('Run 4'!D80),"",'Run 4'!$D$75)</f>
        <v/>
      </c>
      <c r="F302" t="str">
        <f>IF(ISBLANK('Run 4'!D80),"",'Run 4'!D80)</f>
        <v/>
      </c>
      <c r="G302" t="str">
        <f>IF(ISNUMBER(SEARCH("PT",'Run 4'!D16)),"Y", IF(ISNUMBER(SEARCH("H2O",'Run 4'!D16)),"N",""))</f>
        <v/>
      </c>
      <c r="H302">
        <f>IF(ISNUMBER(SEARCH("PTA",D14)),'Run 4'!$F$4,IF(ISNUMBER(SEARCH("PTB",D14)),'Run 4'!$G$4,IF(ISNUMBER(SEARCH("PTC",D14)),'Run 4'!$H$4,IF(ISNUMBER(SEARCH("PTD",D14)),'Run 4'!$I$4,""))))</f>
        <v>0</v>
      </c>
      <c r="I302">
        <f>IF(ISNUMBER(SEARCH("PTA",D14)),'Run 4'!$F$5,IF(ISNUMBER(SEARCH("PTB",D14)),'Run 4'!$G$5,IF(ISNUMBER(SEARCH("PTC",D14)),'Run 4'!$H$5,IF(ISNUMBER(SEARCH("PTD",D14)),'Run 4'!$I$5,""))))</f>
        <v>0</v>
      </c>
      <c r="J302" t="str">
        <f>IF(ISBLANK('Run 4'!$D80),"",'Run 4'!$D$85)</f>
        <v/>
      </c>
      <c r="K302" s="81" t="str">
        <f>IF(ISBLANK('Run 4'!$D80),"",'Run 4'!$D$86)</f>
        <v/>
      </c>
      <c r="L302" s="81" t="str">
        <f>IF(ISBLANK('Run 4'!$D80),"",'Run 4'!$D$87)</f>
        <v/>
      </c>
      <c r="M302" s="81" t="str">
        <f>IF(ISBLANK('Run 4'!$D80),"",'Run 4'!$D$89)</f>
        <v/>
      </c>
      <c r="N302" s="81" t="str">
        <f>IF(ISBLANK('Run 4'!$D80),"",'Run 4'!$D$90)</f>
        <v/>
      </c>
      <c r="O302" s="81" t="str">
        <f>IF(ISBLANK('Run 4'!$D80),"",'Run 4'!$D$91)</f>
        <v/>
      </c>
      <c r="P302" s="81" t="str">
        <f>IF(ISBLANK('Run 4'!$A$85),"",'Run 4'!$A$85)</f>
        <v/>
      </c>
      <c r="Q302" s="81" t="str">
        <f>IF(ISBLANK('Run 4'!$A$89),"",'Run 4'!$A$89)</f>
        <v/>
      </c>
      <c r="R302" s="81" t="str">
        <f>IF(ISBLANK('Run 4'!$B$80),"",'Run 4'!$B$80)</f>
        <v/>
      </c>
      <c r="S302" t="str">
        <f>IF(ISBLANK('Run 4'!D80),"",'Run 4'!$C$73)</f>
        <v/>
      </c>
      <c r="T302" t="str">
        <f>IF(ISBLANK(S14),"", 'Run 4'!$B$73)</f>
        <v>Manual Gain:</v>
      </c>
      <c r="V302" t="str">
        <f>IF(ISBLANK('Run 4'!$C$62),"",'Run 4'!$C$62)</f>
        <v/>
      </c>
    </row>
    <row r="303" spans="1:22" x14ac:dyDescent="0.2">
      <c r="A303" t="str">
        <f>IF(ISBLANK('Run 4'!$C$4),"",'Run 4'!$C$4)</f>
        <v/>
      </c>
      <c r="B303" s="66" t="str">
        <f>IF(ISBLANK('Run 4'!$C$3),"",'Run 4'!$C$3)</f>
        <v/>
      </c>
      <c r="C303" t="str">
        <f>IF(ISBLANK('Run 4'!$C$5),"",'Run 4'!$C$5)</f>
        <v/>
      </c>
      <c r="D303" t="str">
        <f>IF(ISBLANK('Run 4'!D17),"",'Run 4'!D17)</f>
        <v/>
      </c>
      <c r="E303" s="67" t="str">
        <f>IF(ISBLANK('Run 4'!D81),"",'Run 4'!$D$75)</f>
        <v/>
      </c>
      <c r="F303" t="str">
        <f>IF(ISBLANK('Run 4'!D81),"",'Run 4'!D81)</f>
        <v/>
      </c>
      <c r="G303" t="str">
        <f>IF(ISNUMBER(SEARCH("PT",'Run 4'!D17)),"Y", IF(ISNUMBER(SEARCH("H2O",'Run 4'!D17)),"N",""))</f>
        <v/>
      </c>
      <c r="H303">
        <f>IF(ISNUMBER(SEARCH("PTA",D15)),'Run 4'!$F$4,IF(ISNUMBER(SEARCH("PTB",D15)),'Run 4'!$G$4,IF(ISNUMBER(SEARCH("PTC",D15)),'Run 4'!$H$4,IF(ISNUMBER(SEARCH("PTD",D15)),'Run 4'!$I$4,""))))</f>
        <v>0</v>
      </c>
      <c r="I303">
        <f>IF(ISNUMBER(SEARCH("PTA",D15)),'Run 4'!$F$5,IF(ISNUMBER(SEARCH("PTB",D15)),'Run 4'!$G$5,IF(ISNUMBER(SEARCH("PTC",D15)),'Run 4'!$H$5,IF(ISNUMBER(SEARCH("PTD",D15)),'Run 4'!$I$5,""))))</f>
        <v>0</v>
      </c>
      <c r="J303" t="str">
        <f>IF(ISBLANK('Run 4'!$D81),"",'Run 4'!$D$85)</f>
        <v/>
      </c>
      <c r="K303" s="81" t="str">
        <f>IF(ISBLANK('Run 4'!$D81),"",'Run 4'!$D$86)</f>
        <v/>
      </c>
      <c r="L303" s="81" t="str">
        <f>IF(ISBLANK('Run 4'!$D81),"",'Run 4'!$D$87)</f>
        <v/>
      </c>
      <c r="M303" s="81" t="str">
        <f>IF(ISBLANK('Run 4'!$D81),"",'Run 4'!$D$89)</f>
        <v/>
      </c>
      <c r="N303" s="81" t="str">
        <f>IF(ISBLANK('Run 4'!$D81),"",'Run 4'!$D$90)</f>
        <v/>
      </c>
      <c r="O303" s="81" t="str">
        <f>IF(ISBLANK('Run 4'!$D81),"",'Run 4'!$D$91)</f>
        <v/>
      </c>
      <c r="P303" s="81" t="str">
        <f>IF(ISBLANK('Run 4'!$A$85),"",'Run 4'!$A$85)</f>
        <v/>
      </c>
      <c r="Q303" s="81" t="str">
        <f>IF(ISBLANK('Run 4'!$A$89),"",'Run 4'!$A$89)</f>
        <v/>
      </c>
      <c r="R303" s="81" t="str">
        <f>IF(ISBLANK('Run 4'!$B$81),"",'Run 4'!$B$81)</f>
        <v/>
      </c>
      <c r="S303" t="str">
        <f>IF(ISBLANK('Run 4'!D81),"",'Run 4'!$C$73)</f>
        <v/>
      </c>
      <c r="T303" t="str">
        <f>IF(ISBLANK(S15),"", 'Run 4'!$B$73)</f>
        <v>Manual Gain:</v>
      </c>
      <c r="V303" t="str">
        <f>IF(ISBLANK('Run 4'!$C$62),"",'Run 4'!$C$62)</f>
        <v/>
      </c>
    </row>
    <row r="304" spans="1:22" x14ac:dyDescent="0.2">
      <c r="A304" t="str">
        <f>IF(ISBLANK('Run 4'!$C$4),"",'Run 4'!$C$4)</f>
        <v/>
      </c>
      <c r="B304" s="66" t="str">
        <f>IF(ISBLANK('Run 4'!$C$3),"",'Run 4'!$C$3)</f>
        <v/>
      </c>
      <c r="C304" t="str">
        <f>IF(ISBLANK('Run 4'!$C$5),"",'Run 4'!$C$5)</f>
        <v/>
      </c>
      <c r="D304" t="str">
        <f>IF(ISBLANK('Run 4'!D18),"",'Run 4'!D18)</f>
        <v/>
      </c>
      <c r="E304" s="67" t="str">
        <f>IF(ISBLANK('Run 4'!D82),"",'Run 4'!$D$75)</f>
        <v/>
      </c>
      <c r="F304" t="str">
        <f>IF(ISBLANK('Run 4'!D82),"",'Run 4'!D82)</f>
        <v/>
      </c>
      <c r="G304" t="str">
        <f>IF(ISNUMBER(SEARCH("PT",'Run 4'!D18)),"Y", IF(ISNUMBER(SEARCH("H2O",'Run 4'!D18)),"N",""))</f>
        <v/>
      </c>
      <c r="H304">
        <f>IF(ISNUMBER(SEARCH("PTA",D16)),'Run 4'!$F$4,IF(ISNUMBER(SEARCH("PTB",D16)),'Run 4'!$G$4,IF(ISNUMBER(SEARCH("PTC",D16)),'Run 4'!$H$4,IF(ISNUMBER(SEARCH("PTD",D16)),'Run 4'!$I$4,""))))</f>
        <v>0</v>
      </c>
      <c r="I304">
        <f>IF(ISNUMBER(SEARCH("PTA",D16)),'Run 4'!$F$5,IF(ISNUMBER(SEARCH("PTB",D16)),'Run 4'!$G$5,IF(ISNUMBER(SEARCH("PTC",D16)),'Run 4'!$H$5,IF(ISNUMBER(SEARCH("PTD",D16)),'Run 4'!$I$5,""))))</f>
        <v>0</v>
      </c>
      <c r="J304" t="str">
        <f>IF(ISBLANK('Run 4'!$D82),"",'Run 4'!$D$85)</f>
        <v/>
      </c>
      <c r="K304" s="81" t="str">
        <f>IF(ISBLANK('Run 4'!$D82),"",'Run 4'!$D$86)</f>
        <v/>
      </c>
      <c r="L304" s="81" t="str">
        <f>IF(ISBLANK('Run 4'!$D82),"",'Run 4'!$D$87)</f>
        <v/>
      </c>
      <c r="M304" s="81" t="str">
        <f>IF(ISBLANK('Run 4'!$D82),"",'Run 4'!$D$89)</f>
        <v/>
      </c>
      <c r="N304" s="81" t="str">
        <f>IF(ISBLANK('Run 4'!$D82),"",'Run 4'!$D$90)</f>
        <v/>
      </c>
      <c r="O304" s="81" t="str">
        <f>IF(ISBLANK('Run 4'!$D82),"",'Run 4'!$D$91)</f>
        <v/>
      </c>
      <c r="P304" s="81" t="str">
        <f>IF(ISBLANK('Run 4'!$A$85),"",'Run 4'!$A$85)</f>
        <v/>
      </c>
      <c r="Q304" s="81" t="str">
        <f>IF(ISBLANK('Run 4'!$A$89),"",'Run 4'!$A$89)</f>
        <v/>
      </c>
      <c r="R304" s="81" t="str">
        <f>IF(ISBLANK('Run 4'!$B$82),"",'Run 4'!$B$82)</f>
        <v/>
      </c>
      <c r="S304" t="str">
        <f>IF(ISBLANK('Run 4'!D82),"",'Run 4'!$C$73)</f>
        <v/>
      </c>
      <c r="T304" t="str">
        <f>IF(ISBLANK(S16),"", 'Run 4'!$B$73)</f>
        <v>Manual Gain:</v>
      </c>
      <c r="V304" t="str">
        <f>IF(ISBLANK('Run 4'!$C$62),"",'Run 4'!$C$62)</f>
        <v/>
      </c>
    </row>
    <row r="305" spans="1:22" x14ac:dyDescent="0.2">
      <c r="A305" t="str">
        <f>IF(ISBLANK('Run 4'!$C$4),"",'Run 4'!$C$4)</f>
        <v/>
      </c>
      <c r="B305" s="66" t="str">
        <f>IF(ISBLANK('Run 4'!$C$3),"",'Run 4'!$C$3)</f>
        <v/>
      </c>
      <c r="C305" t="str">
        <f>IF(ISBLANK('Run 4'!$C$5),"",'Run 4'!$C$5)</f>
        <v/>
      </c>
      <c r="D305" t="str">
        <f>IF(ISBLANK('Run 4'!D19),"",'Run 4'!D19)</f>
        <v/>
      </c>
      <c r="E305" s="67" t="str">
        <f>IF(ISBLANK('Run 4'!D83),"",'Run 4'!$D$75)</f>
        <v/>
      </c>
      <c r="F305" t="str">
        <f>IF(ISBLANK('Run 4'!D83),"",'Run 4'!D83)</f>
        <v/>
      </c>
      <c r="G305" t="str">
        <f>IF(ISNUMBER(SEARCH("PT",'Run 4'!D19)),"Y", IF(ISNUMBER(SEARCH("H2O",'Run 4'!D19)),"N",""))</f>
        <v/>
      </c>
      <c r="H305">
        <f>IF(ISNUMBER(SEARCH("PTA",D17)),'Run 4'!$F$4,IF(ISNUMBER(SEARCH("PTB",D17)),'Run 4'!$G$4,IF(ISNUMBER(SEARCH("PTC",D17)),'Run 4'!$H$4,IF(ISNUMBER(SEARCH("PTD",D17)),'Run 4'!$I$4,""))))</f>
        <v>0</v>
      </c>
      <c r="I305">
        <f>IF(ISNUMBER(SEARCH("PTA",D17)),'Run 4'!$F$5,IF(ISNUMBER(SEARCH("PTB",D17)),'Run 4'!$G$5,IF(ISNUMBER(SEARCH("PTC",D17)),'Run 4'!$H$5,IF(ISNUMBER(SEARCH("PTD",D17)),'Run 4'!$I$5,""))))</f>
        <v>0</v>
      </c>
      <c r="J305" t="str">
        <f>IF(ISBLANK('Run 4'!$D83),"",'Run 4'!$D$85)</f>
        <v/>
      </c>
      <c r="K305" s="81" t="str">
        <f>IF(ISBLANK('Run 4'!$D83),"",'Run 4'!$D$86)</f>
        <v/>
      </c>
      <c r="L305" s="81" t="str">
        <f>IF(ISBLANK('Run 4'!$D83),"",'Run 4'!$D$87)</f>
        <v/>
      </c>
      <c r="M305" s="81" t="str">
        <f>IF(ISBLANK('Run 4'!$D83),"",'Run 4'!$D$89)</f>
        <v/>
      </c>
      <c r="N305" s="81" t="str">
        <f>IF(ISBLANK('Run 4'!$D83),"",'Run 4'!$D$90)</f>
        <v/>
      </c>
      <c r="O305" s="81" t="str">
        <f>IF(ISBLANK('Run 4'!$D83),"",'Run 4'!$D$91)</f>
        <v/>
      </c>
      <c r="P305" s="81" t="str">
        <f>IF(ISBLANK('Run 4'!$A$85),"",'Run 4'!$A$85)</f>
        <v/>
      </c>
      <c r="Q305" s="81" t="str">
        <f>IF(ISBLANK('Run 4'!$A$89),"",'Run 4'!$A$89)</f>
        <v/>
      </c>
      <c r="R305" s="81" t="str">
        <f>IF(ISBLANK('Run 4'!$B$83),"",'Run 4'!$B$83)</f>
        <v/>
      </c>
      <c r="S305" t="str">
        <f>IF(ISBLANK('Run 4'!D83),"",'Run 4'!$C$73)</f>
        <v/>
      </c>
      <c r="T305" t="str">
        <f>IF(ISBLANK(S17),"", 'Run 4'!$B$73)</f>
        <v>Manual Gain:</v>
      </c>
      <c r="V305" t="str">
        <f>IF(ISBLANK('Run 4'!$C$62),"",'Run 4'!$C$62)</f>
        <v/>
      </c>
    </row>
    <row r="306" spans="1:22" x14ac:dyDescent="0.2">
      <c r="A306" t="str">
        <f>IF(ISBLANK('Run 4'!$C$4),"",'Run 4'!$C$4)</f>
        <v/>
      </c>
      <c r="B306" s="66" t="str">
        <f>IF(ISBLANK('Run 4'!$C$3),"",'Run 4'!$C$3)</f>
        <v/>
      </c>
      <c r="C306" t="str">
        <f>IF(ISBLANK('Run 4'!$C$5),"",'Run 4'!$C$5)</f>
        <v/>
      </c>
      <c r="D306" t="str">
        <f>IF(ISBLANK('Run 4'!E12),"",'Run 4'!E12)</f>
        <v/>
      </c>
      <c r="E306" s="67" t="str">
        <f>IF(ISBLANK('Run 4'!E76),"",'Run 4'!$E$75)</f>
        <v/>
      </c>
      <c r="F306" t="str">
        <f>IF(ISBLANK('Run 4'!E76),"",'Run 4'!E76)</f>
        <v/>
      </c>
      <c r="G306" t="str">
        <f>IF(ISNUMBER(SEARCH("PT",'Run 4'!E12)),"Y", IF(ISNUMBER(SEARCH("H2O",'Run 4'!E12)),"N",""))</f>
        <v/>
      </c>
      <c r="H306">
        <f>IF(ISNUMBER(SEARCH("PTA",D18)),'Run 4'!$F$4,IF(ISNUMBER(SEARCH("PTB",D18)),'Run 4'!$G$4,IF(ISNUMBER(SEARCH("PTC",D18)),'Run 4'!$H$4,IF(ISNUMBER(SEARCH("PTD",D18)),'Run 4'!$I$4,""))))</f>
        <v>0</v>
      </c>
      <c r="I306">
        <f>IF(ISNUMBER(SEARCH("PTA",D18)),'Run 4'!$F$5,IF(ISNUMBER(SEARCH("PTB",D18)),'Run 4'!$G$5,IF(ISNUMBER(SEARCH("PTC",D18)),'Run 4'!$H$5,IF(ISNUMBER(SEARCH("PTD",D18)),'Run 4'!$I$5,""))))</f>
        <v>0</v>
      </c>
      <c r="J306" t="str">
        <f>IF(ISBLANK('Run 4'!$E76),"",'Run 4'!$E$85)</f>
        <v/>
      </c>
      <c r="K306" s="81" t="str">
        <f>IF(ISBLANK('Run 4'!$E76),"",'Run 4'!$E$86)</f>
        <v/>
      </c>
      <c r="L306" s="81" t="str">
        <f>IF(ISBLANK('Run 4'!$E76),"",'Run 4'!$E$87)</f>
        <v/>
      </c>
      <c r="M306" s="81" t="str">
        <f>IF(ISBLANK('Run 4'!$E76),"",'Run 4'!$E$89)</f>
        <v/>
      </c>
      <c r="N306" s="81" t="str">
        <f>IF(ISBLANK('Run 4'!$E76),"",'Run 4'!$E$90)</f>
        <v/>
      </c>
      <c r="O306" s="81" t="str">
        <f>IF(ISBLANK('Run 4'!$E76),"",'Run 4'!$E$91)</f>
        <v/>
      </c>
      <c r="P306" s="81" t="str">
        <f>IF(ISBLANK('Run 4'!$A$85),"",'Run 4'!$A$85)</f>
        <v/>
      </c>
      <c r="Q306" s="81" t="str">
        <f>IF(ISBLANK('Run 4'!$A$89),"",'Run 4'!$A$89)</f>
        <v/>
      </c>
      <c r="R306" s="81" t="str">
        <f>IF(ISBLANK('Run 4'!$B$76),"",'Run 4'!$B$76)</f>
        <v/>
      </c>
      <c r="S306" t="str">
        <f>IF(ISBLANK('Run 4'!E76),"",'Run 4'!$C$73)</f>
        <v/>
      </c>
      <c r="T306" t="str">
        <f>IF(ISBLANK(S18),"", 'Run 4'!$B$73)</f>
        <v>Manual Gain:</v>
      </c>
      <c r="V306" t="str">
        <f>IF(ISBLANK('Run 4'!$C$62),"",'Run 4'!$C$62)</f>
        <v/>
      </c>
    </row>
    <row r="307" spans="1:22" x14ac:dyDescent="0.2">
      <c r="A307" t="str">
        <f>IF(ISBLANK('Run 4'!$C$4),"",'Run 4'!$C$4)</f>
        <v/>
      </c>
      <c r="B307" s="66" t="str">
        <f>IF(ISBLANK('Run 4'!$C$3),"",'Run 4'!$C$3)</f>
        <v/>
      </c>
      <c r="C307" t="str">
        <f>IF(ISBLANK('Run 4'!$C$5),"",'Run 4'!$C$5)</f>
        <v/>
      </c>
      <c r="D307" t="str">
        <f>IF(ISBLANK('Run 4'!E13),"",'Run 4'!E13)</f>
        <v/>
      </c>
      <c r="E307" s="67" t="str">
        <f>IF(ISBLANK('Run 4'!E77),"",'Run 4'!$E$75)</f>
        <v/>
      </c>
      <c r="F307" t="str">
        <f>IF(ISBLANK('Run 4'!E77),"",'Run 4'!E77)</f>
        <v/>
      </c>
      <c r="G307" t="str">
        <f>IF(ISNUMBER(SEARCH("PT",'Run 4'!E13)),"Y", IF(ISNUMBER(SEARCH("H2O",'Run 4'!E13)),"N",""))</f>
        <v/>
      </c>
      <c r="H307">
        <f>IF(ISNUMBER(SEARCH("PTA",D19)),'Run 4'!$F$4,IF(ISNUMBER(SEARCH("PTB",D19)),'Run 4'!$G$4,IF(ISNUMBER(SEARCH("PTC",D19)),'Run 4'!$H$4,IF(ISNUMBER(SEARCH("PTD",D19)),'Run 4'!$I$4,""))))</f>
        <v>0</v>
      </c>
      <c r="I307">
        <f>IF(ISNUMBER(SEARCH("PTA",D19)),'Run 4'!$F$5,IF(ISNUMBER(SEARCH("PTB",D19)),'Run 4'!$G$5,IF(ISNUMBER(SEARCH("PTC",D19)),'Run 4'!$H$5,IF(ISNUMBER(SEARCH("PTD",D19)),'Run 4'!$I$5,""))))</f>
        <v>0</v>
      </c>
      <c r="J307" t="str">
        <f>IF(ISBLANK('Run 4'!$E77),"",'Run 4'!$E$85)</f>
        <v/>
      </c>
      <c r="K307" s="81" t="str">
        <f>IF(ISBLANK('Run 4'!$E77),"",'Run 4'!$E$86)</f>
        <v/>
      </c>
      <c r="L307" s="81" t="str">
        <f>IF(ISBLANK('Run 4'!$E77),"",'Run 4'!$E$87)</f>
        <v/>
      </c>
      <c r="M307" s="81" t="str">
        <f>IF(ISBLANK('Run 4'!$E77),"",'Run 4'!$E$89)</f>
        <v/>
      </c>
      <c r="N307" s="81" t="str">
        <f>IF(ISBLANK('Run 4'!$E77),"",'Run 4'!$E$90)</f>
        <v/>
      </c>
      <c r="O307" s="81" t="str">
        <f>IF(ISBLANK('Run 4'!$E77),"",'Run 4'!$E$91)</f>
        <v/>
      </c>
      <c r="P307" s="81" t="str">
        <f>IF(ISBLANK('Run 4'!$A$85),"",'Run 4'!$A$85)</f>
        <v/>
      </c>
      <c r="Q307" s="81" t="str">
        <f>IF(ISBLANK('Run 4'!$A$89),"",'Run 4'!$A$89)</f>
        <v/>
      </c>
      <c r="R307" s="81" t="str">
        <f>IF(ISBLANK('Run 4'!$B$77),"",'Run 4'!$B$77)</f>
        <v/>
      </c>
      <c r="S307" t="str">
        <f>IF(ISBLANK('Run 4'!E77),"",'Run 4'!$C$73)</f>
        <v/>
      </c>
      <c r="T307" t="str">
        <f>IF(ISBLANK(S19),"", 'Run 4'!$B$73)</f>
        <v>Manual Gain:</v>
      </c>
      <c r="V307" t="str">
        <f>IF(ISBLANK('Run 4'!$C$62),"",'Run 4'!$C$62)</f>
        <v/>
      </c>
    </row>
    <row r="308" spans="1:22" x14ac:dyDescent="0.2">
      <c r="A308" t="str">
        <f>IF(ISBLANK('Run 4'!$C$4),"",'Run 4'!$C$4)</f>
        <v/>
      </c>
      <c r="B308" s="66" t="str">
        <f>IF(ISBLANK('Run 4'!$C$3),"",'Run 4'!$C$3)</f>
        <v/>
      </c>
      <c r="C308" t="str">
        <f>IF(ISBLANK('Run 4'!$C$5),"",'Run 4'!$C$5)</f>
        <v/>
      </c>
      <c r="D308" t="str">
        <f>IF(ISBLANK('Run 4'!E14),"",'Run 4'!E14)</f>
        <v/>
      </c>
      <c r="E308" s="67" t="str">
        <f>IF(ISBLANK('Run 4'!E78),"",'Run 4'!$E$75)</f>
        <v/>
      </c>
      <c r="F308" t="str">
        <f>IF(ISBLANK('Run 4'!E78),"",'Run 4'!E78)</f>
        <v/>
      </c>
      <c r="G308" t="str">
        <f>IF(ISNUMBER(SEARCH("PT",'Run 4'!E14)),"Y", IF(ISNUMBER(SEARCH("H2O",'Run 4'!E14)),"N",""))</f>
        <v/>
      </c>
      <c r="H308">
        <f>IF(ISNUMBER(SEARCH("PTA",D20)),'Run 4'!$F$4,IF(ISNUMBER(SEARCH("PTB",D20)),'Run 4'!$G$4,IF(ISNUMBER(SEARCH("PTC",D20)),'Run 4'!$H$4,IF(ISNUMBER(SEARCH("PTD",D20)),'Run 4'!$I$4,""))))</f>
        <v>0</v>
      </c>
      <c r="I308">
        <f>IF(ISNUMBER(SEARCH("PTA",D20)),'Run 4'!$F$5,IF(ISNUMBER(SEARCH("PTB",D20)),'Run 4'!$G$5,IF(ISNUMBER(SEARCH("PTC",D20)),'Run 4'!$H$5,IF(ISNUMBER(SEARCH("PTD",D20)),'Run 4'!$I$5,""))))</f>
        <v>0</v>
      </c>
      <c r="J308" t="str">
        <f>IF(ISBLANK('Run 4'!$E78),"",'Run 4'!$E$85)</f>
        <v/>
      </c>
      <c r="K308" s="81" t="str">
        <f>IF(ISBLANK('Run 4'!$E78),"",'Run 4'!$E$86)</f>
        <v/>
      </c>
      <c r="L308" s="81" t="str">
        <f>IF(ISBLANK('Run 4'!$E78),"",'Run 4'!$E$87)</f>
        <v/>
      </c>
      <c r="M308" s="81" t="str">
        <f>IF(ISBLANK('Run 4'!$E78),"",'Run 4'!$E$89)</f>
        <v/>
      </c>
      <c r="N308" s="81" t="str">
        <f>IF(ISBLANK('Run 4'!$E78),"",'Run 4'!$E$90)</f>
        <v/>
      </c>
      <c r="O308" s="81" t="str">
        <f>IF(ISBLANK('Run 4'!$E78),"",'Run 4'!$E$91)</f>
        <v/>
      </c>
      <c r="P308" s="81" t="str">
        <f>IF(ISBLANK('Run 4'!$A$85),"",'Run 4'!$A$85)</f>
        <v/>
      </c>
      <c r="Q308" s="81" t="str">
        <f>IF(ISBLANK('Run 4'!$A$89),"",'Run 4'!$A$89)</f>
        <v/>
      </c>
      <c r="R308" s="81" t="str">
        <f>IF(ISBLANK('Run 4'!$B$78),"",'Run 4'!$B$78)</f>
        <v/>
      </c>
      <c r="S308" t="str">
        <f>IF(ISBLANK('Run 4'!E78),"",'Run 4'!$C$73)</f>
        <v/>
      </c>
      <c r="T308" t="str">
        <f>IF(ISBLANK(S20),"", 'Run 4'!$B$73)</f>
        <v>Manual Gain:</v>
      </c>
      <c r="V308" t="str">
        <f>IF(ISBLANK('Run 4'!$C$62),"",'Run 4'!$C$62)</f>
        <v/>
      </c>
    </row>
    <row r="309" spans="1:22" x14ac:dyDescent="0.2">
      <c r="A309" t="str">
        <f>IF(ISBLANK('Run 4'!$C$4),"",'Run 4'!$C$4)</f>
        <v/>
      </c>
      <c r="B309" s="66" t="str">
        <f>IF(ISBLANK('Run 4'!$C$3),"",'Run 4'!$C$3)</f>
        <v/>
      </c>
      <c r="C309" t="str">
        <f>IF(ISBLANK('Run 4'!$C$5),"",'Run 4'!$C$5)</f>
        <v/>
      </c>
      <c r="D309" t="str">
        <f>IF(ISBLANK('Run 4'!E15),"",'Run 4'!E15)</f>
        <v/>
      </c>
      <c r="E309" s="67" t="str">
        <f>IF(ISBLANK('Run 4'!E79),"",'Run 4'!$E$75)</f>
        <v/>
      </c>
      <c r="F309" t="str">
        <f>IF(ISBLANK('Run 4'!E79),"",'Run 4'!E79)</f>
        <v/>
      </c>
      <c r="G309" t="str">
        <f>IF(ISNUMBER(SEARCH("PT",'Run 4'!E15)),"Y", IF(ISNUMBER(SEARCH("H2O",'Run 4'!E15)),"N",""))</f>
        <v/>
      </c>
      <c r="H309">
        <f>IF(ISNUMBER(SEARCH("PTA",D21)),'Run 4'!$F$4,IF(ISNUMBER(SEARCH("PTB",D21)),'Run 4'!$G$4,IF(ISNUMBER(SEARCH("PTC",D21)),'Run 4'!$H$4,IF(ISNUMBER(SEARCH("PTD",D21)),'Run 4'!$I$4,""))))</f>
        <v>0</v>
      </c>
      <c r="I309">
        <f>IF(ISNUMBER(SEARCH("PTA",D21)),'Run 4'!$F$5,IF(ISNUMBER(SEARCH("PTB",D21)),'Run 4'!$G$5,IF(ISNUMBER(SEARCH("PTC",D21)),'Run 4'!$H$5,IF(ISNUMBER(SEARCH("PTD",D21)),'Run 4'!$I$5,""))))</f>
        <v>0</v>
      </c>
      <c r="J309" t="str">
        <f>IF(ISBLANK('Run 4'!$E79),"",'Run 4'!$E$85)</f>
        <v/>
      </c>
      <c r="K309" s="81" t="str">
        <f>IF(ISBLANK('Run 4'!$E79),"",'Run 4'!$E$86)</f>
        <v/>
      </c>
      <c r="L309" s="81" t="str">
        <f>IF(ISBLANK('Run 4'!$E79),"",'Run 4'!$E$87)</f>
        <v/>
      </c>
      <c r="M309" s="81" t="str">
        <f>IF(ISBLANK('Run 4'!$E79),"",'Run 4'!$E$89)</f>
        <v/>
      </c>
      <c r="N309" s="81" t="str">
        <f>IF(ISBLANK('Run 4'!$E79),"",'Run 4'!$E$90)</f>
        <v/>
      </c>
      <c r="O309" s="81" t="str">
        <f>IF(ISBLANK('Run 4'!$E79),"",'Run 4'!$E$91)</f>
        <v/>
      </c>
      <c r="P309" s="81" t="str">
        <f>IF(ISBLANK('Run 4'!$A$85),"",'Run 4'!$A$85)</f>
        <v/>
      </c>
      <c r="Q309" s="81" t="str">
        <f>IF(ISBLANK('Run 4'!$A$89),"",'Run 4'!$A$89)</f>
        <v/>
      </c>
      <c r="R309" s="81" t="str">
        <f>IF(ISBLANK('Run 4'!$B$79),"",'Run 4'!$B$79)</f>
        <v/>
      </c>
      <c r="S309" t="str">
        <f>IF(ISBLANK('Run 4'!E79),"",'Run 4'!$C$73)</f>
        <v/>
      </c>
      <c r="T309" t="str">
        <f>IF(ISBLANK(S21),"", 'Run 4'!$B$73)</f>
        <v>Manual Gain:</v>
      </c>
      <c r="V309" t="str">
        <f>IF(ISBLANK('Run 4'!$C$62),"",'Run 4'!$C$62)</f>
        <v/>
      </c>
    </row>
    <row r="310" spans="1:22" x14ac:dyDescent="0.2">
      <c r="A310" t="str">
        <f>IF(ISBLANK('Run 4'!$C$4),"",'Run 4'!$C$4)</f>
        <v/>
      </c>
      <c r="B310" s="66" t="str">
        <f>IF(ISBLANK('Run 4'!$C$3),"",'Run 4'!$C$3)</f>
        <v/>
      </c>
      <c r="C310" t="str">
        <f>IF(ISBLANK('Run 4'!$C$5),"",'Run 4'!$C$5)</f>
        <v/>
      </c>
      <c r="D310" t="str">
        <f>IF(ISBLANK('Run 4'!E16),"",'Run 4'!E16)</f>
        <v/>
      </c>
      <c r="E310" s="67" t="str">
        <f>IF(ISBLANK('Run 4'!E80),"",'Run 4'!$E$75)</f>
        <v/>
      </c>
      <c r="F310" t="str">
        <f>IF(ISBLANK('Run 4'!E80),"",'Run 4'!E80)</f>
        <v/>
      </c>
      <c r="G310" t="str">
        <f>IF(ISNUMBER(SEARCH("PT",'Run 4'!E16)),"Y", IF(ISNUMBER(SEARCH("H2O",'Run 4'!E16)),"N",""))</f>
        <v/>
      </c>
      <c r="H310">
        <f>IF(ISNUMBER(SEARCH("PTA",D22)),'Run 4'!$F$4,IF(ISNUMBER(SEARCH("PTB",D22)),'Run 4'!$G$4,IF(ISNUMBER(SEARCH("PTC",D22)),'Run 4'!$H$4,IF(ISNUMBER(SEARCH("PTD",D22)),'Run 4'!$I$4,""))))</f>
        <v>0</v>
      </c>
      <c r="I310">
        <f>IF(ISNUMBER(SEARCH("PTA",D22)),'Run 4'!$F$5,IF(ISNUMBER(SEARCH("PTB",D22)),'Run 4'!$G$5,IF(ISNUMBER(SEARCH("PTC",D22)),'Run 4'!$H$5,IF(ISNUMBER(SEARCH("PTD",D22)),'Run 4'!$I$5,""))))</f>
        <v>0</v>
      </c>
      <c r="J310" t="str">
        <f>IF(ISBLANK('Run 4'!$E80),"",'Run 4'!$E$85)</f>
        <v/>
      </c>
      <c r="K310" s="81" t="str">
        <f>IF(ISBLANK('Run 4'!$E80),"",'Run 4'!$E$86)</f>
        <v/>
      </c>
      <c r="L310" s="81" t="str">
        <f>IF(ISBLANK('Run 4'!$E80),"",'Run 4'!$E$87)</f>
        <v/>
      </c>
      <c r="M310" s="81" t="str">
        <f>IF(ISBLANK('Run 4'!$E80),"",'Run 4'!$E$89)</f>
        <v/>
      </c>
      <c r="N310" s="81" t="str">
        <f>IF(ISBLANK('Run 4'!$E80),"",'Run 4'!$E$90)</f>
        <v/>
      </c>
      <c r="O310" s="81" t="str">
        <f>IF(ISBLANK('Run 4'!$E80),"",'Run 4'!$E$91)</f>
        <v/>
      </c>
      <c r="P310" s="81" t="str">
        <f>IF(ISBLANK('Run 4'!$A$85),"",'Run 4'!$A$85)</f>
        <v/>
      </c>
      <c r="Q310" s="81" t="str">
        <f>IF(ISBLANK('Run 4'!$A$89),"",'Run 4'!$A$89)</f>
        <v/>
      </c>
      <c r="R310" s="81" t="str">
        <f>IF(ISBLANK('Run 4'!$B$80),"",'Run 4'!$B$80)</f>
        <v/>
      </c>
      <c r="S310" t="str">
        <f>IF(ISBLANK('Run 4'!E80),"",'Run 4'!$C$73)</f>
        <v/>
      </c>
      <c r="T310" t="str">
        <f>IF(ISBLANK(S22),"", 'Run 4'!$B$73)</f>
        <v>Manual Gain:</v>
      </c>
      <c r="V310" t="str">
        <f>IF(ISBLANK('Run 4'!$C$62),"",'Run 4'!$C$62)</f>
        <v/>
      </c>
    </row>
    <row r="311" spans="1:22" x14ac:dyDescent="0.2">
      <c r="A311" t="str">
        <f>IF(ISBLANK('Run 4'!$C$4),"",'Run 4'!$C$4)</f>
        <v/>
      </c>
      <c r="B311" s="66" t="str">
        <f>IF(ISBLANK('Run 4'!$C$3),"",'Run 4'!$C$3)</f>
        <v/>
      </c>
      <c r="C311" t="str">
        <f>IF(ISBLANK('Run 4'!$C$5),"",'Run 4'!$C$5)</f>
        <v/>
      </c>
      <c r="D311" t="str">
        <f>IF(ISBLANK('Run 4'!E17),"",'Run 4'!E17)</f>
        <v/>
      </c>
      <c r="E311" s="67" t="str">
        <f>IF(ISBLANK('Run 4'!E81),"",'Run 4'!$E$75)</f>
        <v/>
      </c>
      <c r="F311" t="str">
        <f>IF(ISBLANK('Run 4'!E81),"",'Run 4'!E81)</f>
        <v/>
      </c>
      <c r="G311" t="str">
        <f>IF(ISNUMBER(SEARCH("PT",'Run 4'!E17)),"Y", IF(ISNUMBER(SEARCH("H2O",'Run 4'!E17)),"N",""))</f>
        <v/>
      </c>
      <c r="H311">
        <f>IF(ISNUMBER(SEARCH("PTA",D23)),'Run 4'!$F$4,IF(ISNUMBER(SEARCH("PTB",D23)),'Run 4'!$G$4,IF(ISNUMBER(SEARCH("PTC",D23)),'Run 4'!$H$4,IF(ISNUMBER(SEARCH("PTD",D23)),'Run 4'!$I$4,""))))</f>
        <v>0</v>
      </c>
      <c r="I311">
        <f>IF(ISNUMBER(SEARCH("PTA",D23)),'Run 4'!$F$5,IF(ISNUMBER(SEARCH("PTB",D23)),'Run 4'!$G$5,IF(ISNUMBER(SEARCH("PTC",D23)),'Run 4'!$H$5,IF(ISNUMBER(SEARCH("PTD",D23)),'Run 4'!$I$5,""))))</f>
        <v>0</v>
      </c>
      <c r="J311" t="str">
        <f>IF(ISBLANK('Run 4'!$E81),"",'Run 4'!$E$85)</f>
        <v/>
      </c>
      <c r="K311" s="81" t="str">
        <f>IF(ISBLANK('Run 4'!$E81),"",'Run 4'!$E$86)</f>
        <v/>
      </c>
      <c r="L311" s="81" t="str">
        <f>IF(ISBLANK('Run 4'!$E81),"",'Run 4'!$E$87)</f>
        <v/>
      </c>
      <c r="M311" s="81" t="str">
        <f>IF(ISBLANK('Run 4'!$E81),"",'Run 4'!$E$89)</f>
        <v/>
      </c>
      <c r="N311" s="81" t="str">
        <f>IF(ISBLANK('Run 4'!$E81),"",'Run 4'!$E$90)</f>
        <v/>
      </c>
      <c r="O311" s="81" t="str">
        <f>IF(ISBLANK('Run 4'!$E81),"",'Run 4'!$E$91)</f>
        <v/>
      </c>
      <c r="P311" s="81" t="str">
        <f>IF(ISBLANK('Run 4'!$A$85),"",'Run 4'!$A$85)</f>
        <v/>
      </c>
      <c r="Q311" s="81" t="str">
        <f>IF(ISBLANK('Run 4'!$A$89),"",'Run 4'!$A$89)</f>
        <v/>
      </c>
      <c r="R311" s="81" t="str">
        <f>IF(ISBLANK('Run 4'!$B$81),"",'Run 4'!$B$81)</f>
        <v/>
      </c>
      <c r="S311" t="str">
        <f>IF(ISBLANK('Run 4'!E81),"",'Run 4'!$C$73)</f>
        <v/>
      </c>
      <c r="T311" t="str">
        <f>IF(ISBLANK(S23),"", 'Run 4'!$B$73)</f>
        <v>Manual Gain:</v>
      </c>
      <c r="V311" t="str">
        <f>IF(ISBLANK('Run 4'!$C$62),"",'Run 4'!$C$62)</f>
        <v/>
      </c>
    </row>
    <row r="312" spans="1:22" x14ac:dyDescent="0.2">
      <c r="A312" t="str">
        <f>IF(ISBLANK('Run 4'!$C$4),"",'Run 4'!$C$4)</f>
        <v/>
      </c>
      <c r="B312" s="66" t="str">
        <f>IF(ISBLANK('Run 4'!$C$3),"",'Run 4'!$C$3)</f>
        <v/>
      </c>
      <c r="C312" t="str">
        <f>IF(ISBLANK('Run 4'!$C$5),"",'Run 4'!$C$5)</f>
        <v/>
      </c>
      <c r="D312" t="str">
        <f>IF(ISBLANK('Run 4'!E18),"",'Run 4'!E18)</f>
        <v/>
      </c>
      <c r="E312" s="67" t="str">
        <f>IF(ISBLANK('Run 4'!E82),"",'Run 4'!$E$75)</f>
        <v/>
      </c>
      <c r="F312" t="str">
        <f>IF(ISBLANK('Run 4'!E82),"",'Run 4'!E82)</f>
        <v/>
      </c>
      <c r="G312" t="str">
        <f>IF(ISNUMBER(SEARCH("PT",'Run 4'!E18)),"Y", IF(ISNUMBER(SEARCH("H2O",'Run 4'!E18)),"N",""))</f>
        <v/>
      </c>
      <c r="H312">
        <f>IF(ISNUMBER(SEARCH("PTA",D24)),'Run 4'!$F$4,IF(ISNUMBER(SEARCH("PTB",D24)),'Run 4'!$G$4,IF(ISNUMBER(SEARCH("PTC",D24)),'Run 4'!$H$4,IF(ISNUMBER(SEARCH("PTD",D24)),'Run 4'!$I$4,""))))</f>
        <v>0</v>
      </c>
      <c r="I312">
        <f>IF(ISNUMBER(SEARCH("PTA",D24)),'Run 4'!$F$5,IF(ISNUMBER(SEARCH("PTB",D24)),'Run 4'!$G$5,IF(ISNUMBER(SEARCH("PTC",D24)),'Run 4'!$H$5,IF(ISNUMBER(SEARCH("PTD",D24)),'Run 4'!$I$5,""))))</f>
        <v>0</v>
      </c>
      <c r="J312" t="str">
        <f>IF(ISBLANK('Run 4'!$E82),"",'Run 4'!$E$85)</f>
        <v/>
      </c>
      <c r="K312" s="81" t="str">
        <f>IF(ISBLANK('Run 4'!$E82),"",'Run 4'!$E$86)</f>
        <v/>
      </c>
      <c r="L312" s="81" t="str">
        <f>IF(ISBLANK('Run 4'!$E82),"",'Run 4'!$E$87)</f>
        <v/>
      </c>
      <c r="M312" s="81" t="str">
        <f>IF(ISBLANK('Run 4'!$E82),"",'Run 4'!$E$89)</f>
        <v/>
      </c>
      <c r="N312" s="81" t="str">
        <f>IF(ISBLANK('Run 4'!$E82),"",'Run 4'!$E$90)</f>
        <v/>
      </c>
      <c r="O312" s="81" t="str">
        <f>IF(ISBLANK('Run 4'!$E82),"",'Run 4'!$E$91)</f>
        <v/>
      </c>
      <c r="P312" s="81" t="str">
        <f>IF(ISBLANK('Run 4'!$A$85),"",'Run 4'!$A$85)</f>
        <v/>
      </c>
      <c r="Q312" s="81" t="str">
        <f>IF(ISBLANK('Run 4'!$A$89),"",'Run 4'!$A$89)</f>
        <v/>
      </c>
      <c r="R312" s="81" t="str">
        <f>IF(ISBLANK('Run 4'!$B$82),"",'Run 4'!$B$82)</f>
        <v/>
      </c>
      <c r="S312" t="str">
        <f>IF(ISBLANK('Run 4'!E82),"",'Run 4'!$C$73)</f>
        <v/>
      </c>
      <c r="T312" t="str">
        <f>IF(ISBLANK(S24),"", 'Run 4'!$B$73)</f>
        <v>Manual Gain:</v>
      </c>
      <c r="V312" t="str">
        <f>IF(ISBLANK('Run 4'!$C$62),"",'Run 4'!$C$62)</f>
        <v/>
      </c>
    </row>
    <row r="313" spans="1:22" x14ac:dyDescent="0.2">
      <c r="A313" t="str">
        <f>IF(ISBLANK('Run 4'!$C$4),"",'Run 4'!$C$4)</f>
        <v/>
      </c>
      <c r="B313" s="66" t="str">
        <f>IF(ISBLANK('Run 4'!$C$3),"",'Run 4'!$C$3)</f>
        <v/>
      </c>
      <c r="C313" t="str">
        <f>IF(ISBLANK('Run 4'!$C$5),"",'Run 4'!$C$5)</f>
        <v/>
      </c>
      <c r="D313" t="str">
        <f>IF(ISBLANK('Run 4'!E19),"",'Run 4'!E19)</f>
        <v/>
      </c>
      <c r="E313" s="67" t="str">
        <f>IF(ISBLANK('Run 4'!E83),"",'Run 4'!$E$75)</f>
        <v/>
      </c>
      <c r="F313" t="str">
        <f>IF(ISBLANK('Run 4'!E83),"",'Run 4'!E83)</f>
        <v/>
      </c>
      <c r="G313" t="str">
        <f>IF(ISNUMBER(SEARCH("PT",'Run 4'!E19)),"Y", IF(ISNUMBER(SEARCH("H2O",'Run 4'!E19)),"N",""))</f>
        <v/>
      </c>
      <c r="H313">
        <f>IF(ISNUMBER(SEARCH("PTA",D25)),'Run 4'!$F$4,IF(ISNUMBER(SEARCH("PTB",D25)),'Run 4'!$G$4,IF(ISNUMBER(SEARCH("PTC",D25)),'Run 4'!$H$4,IF(ISNUMBER(SEARCH("PTD",D25)),'Run 4'!$I$4,""))))</f>
        <v>0</v>
      </c>
      <c r="I313">
        <f>IF(ISNUMBER(SEARCH("PTA",D25)),'Run 4'!$F$5,IF(ISNUMBER(SEARCH("PTB",D25)),'Run 4'!$G$5,IF(ISNUMBER(SEARCH("PTC",D25)),'Run 4'!$H$5,IF(ISNUMBER(SEARCH("PTD",D25)),'Run 4'!$I$5,""))))</f>
        <v>0</v>
      </c>
      <c r="J313" t="str">
        <f>IF(ISBLANK('Run 4'!$E83),"",'Run 4'!$E$85)</f>
        <v/>
      </c>
      <c r="K313" s="81" t="str">
        <f>IF(ISBLANK('Run 4'!$E83),"",'Run 4'!$E$86)</f>
        <v/>
      </c>
      <c r="L313" s="81" t="str">
        <f>IF(ISBLANK('Run 4'!$E83),"",'Run 4'!$E$87)</f>
        <v/>
      </c>
      <c r="M313" s="81" t="str">
        <f>IF(ISBLANK('Run 4'!$E83),"",'Run 4'!$E$89)</f>
        <v/>
      </c>
      <c r="N313" s="81" t="str">
        <f>IF(ISBLANK('Run 4'!$E83),"",'Run 4'!$E$90)</f>
        <v/>
      </c>
      <c r="O313" s="81" t="str">
        <f>IF(ISBLANK('Run 4'!$E83),"",'Run 4'!$E$91)</f>
        <v/>
      </c>
      <c r="P313" s="81" t="str">
        <f>IF(ISBLANK('Run 4'!$A$85),"",'Run 4'!$A$85)</f>
        <v/>
      </c>
      <c r="Q313" s="81" t="str">
        <f>IF(ISBLANK('Run 4'!$A$89),"",'Run 4'!$A$89)</f>
        <v/>
      </c>
      <c r="R313" s="81" t="str">
        <f>IF(ISBLANK('Run 4'!$B$83),"",'Run 4'!$B$83)</f>
        <v/>
      </c>
      <c r="S313" t="str">
        <f>IF(ISBLANK('Run 4'!E83),"",'Run 4'!$C$73)</f>
        <v/>
      </c>
      <c r="T313" t="str">
        <f>IF(ISBLANK(S25),"", 'Run 4'!$B$73)</f>
        <v>Manual Gain:</v>
      </c>
      <c r="V313" t="str">
        <f>IF(ISBLANK('Run 4'!$C$62),"",'Run 4'!$C$62)</f>
        <v/>
      </c>
    </row>
    <row r="314" spans="1:22" x14ac:dyDescent="0.2">
      <c r="A314" t="str">
        <f>IF(ISBLANK('Run 4'!$C$4),"",'Run 4'!$C$4)</f>
        <v/>
      </c>
      <c r="B314" s="66" t="str">
        <f>IF(ISBLANK('Run 4'!$C$3),"",'Run 4'!$C$3)</f>
        <v/>
      </c>
      <c r="C314" t="str">
        <f>IF(ISBLANK('Run 4'!$C$5),"",'Run 4'!$C$5)</f>
        <v/>
      </c>
      <c r="D314" t="str">
        <f>IF(ISBLANK('Run 4'!F12),"",'Run 4'!F12)</f>
        <v/>
      </c>
      <c r="E314" s="67" t="str">
        <f>IF(ISBLANK('Run 4'!F76),"",'Run 4'!$F$75)</f>
        <v/>
      </c>
      <c r="F314" t="str">
        <f>IF(ISBLANK('Run 4'!F76),"",'Run 4'!F76)</f>
        <v/>
      </c>
      <c r="G314" t="str">
        <f>IF(ISNUMBER(SEARCH("PT",'Run 4'!F12)),"Y", IF(ISNUMBER(SEARCH("H2O",'Run 4'!F12)),"N",""))</f>
        <v/>
      </c>
      <c r="H314">
        <f>IF(ISNUMBER(SEARCH("PTA",D26)),'Run 4'!$F$4,IF(ISNUMBER(SEARCH("PTB",D26)),'Run 4'!$G$4,IF(ISNUMBER(SEARCH("PTC",D26)),'Run 4'!$H$4,IF(ISNUMBER(SEARCH("PTD",D26)),'Run 4'!$I$4,""))))</f>
        <v>0</v>
      </c>
      <c r="I314">
        <f>IF(ISNUMBER(SEARCH("PTA",D26)),'Run 4'!$F$5,IF(ISNUMBER(SEARCH("PTB",D26)),'Run 4'!$G$5,IF(ISNUMBER(SEARCH("PTC",D26)),'Run 4'!$H$5,IF(ISNUMBER(SEARCH("PTD",D26)),'Run 4'!$I$5,""))))</f>
        <v>0</v>
      </c>
      <c r="J314" t="str">
        <f>IF(ISBLANK('Run 4'!$F76),"",'Run 4'!$F$85)</f>
        <v/>
      </c>
      <c r="K314" s="81" t="str">
        <f>IF(ISBLANK('Run 4'!$F76),"",'Run 4'!$F$86)</f>
        <v/>
      </c>
      <c r="L314" s="81" t="str">
        <f>IF(ISBLANK('Run 4'!$F76),"",'Run 4'!$F$87)</f>
        <v/>
      </c>
      <c r="M314" s="81" t="str">
        <f>IF(ISBLANK('Run 4'!$F76),"",'Run 4'!$F$89)</f>
        <v/>
      </c>
      <c r="N314" s="81" t="str">
        <f>IF(ISBLANK('Run 4'!$F76),"",'Run 4'!$C$90)</f>
        <v/>
      </c>
      <c r="O314" s="81" t="str">
        <f>IF(ISBLANK('Run 4'!$F76),"",'Run 4'!$F$91)</f>
        <v/>
      </c>
      <c r="P314" s="81" t="str">
        <f>IF(ISBLANK('Run 4'!$A$85),"",'Run 4'!$A$85)</f>
        <v/>
      </c>
      <c r="Q314" s="81" t="str">
        <f>IF(ISBLANK('Run 4'!$A$89),"",'Run 4'!$A$89)</f>
        <v/>
      </c>
      <c r="R314" s="81" t="str">
        <f>IF(ISBLANK('Run 4'!$B$76),"",'Run 4'!$B$76)</f>
        <v/>
      </c>
      <c r="S314" t="str">
        <f>IF(ISBLANK('Run 4'!F76),"",'Run 4'!$C$73)</f>
        <v/>
      </c>
      <c r="T314" t="str">
        <f>IF(ISBLANK(S26),"", 'Run 4'!$B$73)</f>
        <v>Manual Gain:</v>
      </c>
      <c r="V314" t="str">
        <f>IF(ISBLANK('Run 4'!$C$62),"",'Run 4'!$C$62)</f>
        <v/>
      </c>
    </row>
    <row r="315" spans="1:22" x14ac:dyDescent="0.2">
      <c r="A315" t="str">
        <f>IF(ISBLANK('Run 4'!$C$4),"",'Run 4'!$C$4)</f>
        <v/>
      </c>
      <c r="B315" s="66" t="str">
        <f>IF(ISBLANK('Run 4'!$C$3),"",'Run 4'!$C$3)</f>
        <v/>
      </c>
      <c r="C315" t="str">
        <f>IF(ISBLANK('Run 4'!$C$5),"",'Run 4'!$C$5)</f>
        <v/>
      </c>
      <c r="D315" t="str">
        <f>IF(ISBLANK('Run 4'!F13),"",'Run 4'!F13)</f>
        <v/>
      </c>
      <c r="E315" s="67" t="str">
        <f>IF(ISBLANK('Run 4'!F77),"",'Run 4'!$F$75)</f>
        <v/>
      </c>
      <c r="F315" t="str">
        <f>IF(ISBLANK('Run 4'!F77),"",'Run 4'!F77)</f>
        <v/>
      </c>
      <c r="G315" t="str">
        <f>IF(ISNUMBER(SEARCH("PT",'Run 4'!F13)),"Y", IF(ISNUMBER(SEARCH("H2O",'Run 4'!F13)),"N",""))</f>
        <v/>
      </c>
      <c r="H315">
        <f>IF(ISNUMBER(SEARCH("PTA",D27)),'Run 4'!$F$4,IF(ISNUMBER(SEARCH("PTB",D27)),'Run 4'!$G$4,IF(ISNUMBER(SEARCH("PTC",D27)),'Run 4'!$H$4,IF(ISNUMBER(SEARCH("PTD",D27)),'Run 4'!$I$4,""))))</f>
        <v>0</v>
      </c>
      <c r="I315">
        <f>IF(ISNUMBER(SEARCH("PTA",D27)),'Run 4'!$F$5,IF(ISNUMBER(SEARCH("PTB",D27)),'Run 4'!$G$5,IF(ISNUMBER(SEARCH("PTC",D27)),'Run 4'!$H$5,IF(ISNUMBER(SEARCH("PTD",D27)),'Run 4'!$I$5,""))))</f>
        <v>0</v>
      </c>
      <c r="J315" t="str">
        <f>IF(ISBLANK('Run 4'!$F77),"",'Run 4'!$F$85)</f>
        <v/>
      </c>
      <c r="K315" s="81" t="str">
        <f>IF(ISBLANK('Run 4'!$F77),"",'Run 4'!$F$86)</f>
        <v/>
      </c>
      <c r="L315" s="81" t="str">
        <f>IF(ISBLANK('Run 4'!$F77),"",'Run 4'!$F$87)</f>
        <v/>
      </c>
      <c r="M315" s="81" t="str">
        <f>IF(ISBLANK('Run 4'!$F77),"",'Run 4'!$F$89)</f>
        <v/>
      </c>
      <c r="N315" s="81" t="str">
        <f>IF(ISBLANK('Run 4'!$F77),"",'Run 4'!$C$90)</f>
        <v/>
      </c>
      <c r="O315" s="81" t="str">
        <f>IF(ISBLANK('Run 4'!$F77),"",'Run 4'!$F$91)</f>
        <v/>
      </c>
      <c r="P315" s="81" t="str">
        <f>IF(ISBLANK('Run 4'!$A$85),"",'Run 4'!$A$85)</f>
        <v/>
      </c>
      <c r="Q315" s="81" t="str">
        <f>IF(ISBLANK('Run 4'!$A$89),"",'Run 4'!$A$89)</f>
        <v/>
      </c>
      <c r="R315" s="81" t="str">
        <f>IF(ISBLANK('Run 4'!$B$77),"",'Run 4'!$B$77)</f>
        <v/>
      </c>
      <c r="S315" t="str">
        <f>IF(ISBLANK('Run 4'!F77),"",'Run 4'!$C$73)</f>
        <v/>
      </c>
      <c r="T315" t="str">
        <f>IF(ISBLANK(S27),"", 'Run 4'!$B$73)</f>
        <v>Manual Gain:</v>
      </c>
      <c r="V315" t="str">
        <f>IF(ISBLANK('Run 4'!$C$62),"",'Run 4'!$C$62)</f>
        <v/>
      </c>
    </row>
    <row r="316" spans="1:22" x14ac:dyDescent="0.2">
      <c r="A316" t="str">
        <f>IF(ISBLANK('Run 4'!$C$4),"",'Run 4'!$C$4)</f>
        <v/>
      </c>
      <c r="B316" s="66" t="str">
        <f>IF(ISBLANK('Run 4'!$C$3),"",'Run 4'!$C$3)</f>
        <v/>
      </c>
      <c r="C316" t="str">
        <f>IF(ISBLANK('Run 4'!$C$5),"",'Run 4'!$C$5)</f>
        <v/>
      </c>
      <c r="D316" t="str">
        <f>IF(ISBLANK('Run 4'!F14),"",'Run 4'!F14)</f>
        <v/>
      </c>
      <c r="E316" s="67" t="str">
        <f>IF(ISBLANK('Run 4'!F78),"",'Run 4'!$F$75)</f>
        <v/>
      </c>
      <c r="F316" t="str">
        <f>IF(ISBLANK('Run 4'!F78),"",'Run 4'!F78)</f>
        <v/>
      </c>
      <c r="G316" t="str">
        <f>IF(ISNUMBER(SEARCH("PT",'Run 4'!F14)),"Y", IF(ISNUMBER(SEARCH("H2O",'Run 4'!F14)),"N",""))</f>
        <v/>
      </c>
      <c r="H316">
        <f>IF(ISNUMBER(SEARCH("PTA",D28)),'Run 4'!$F$4,IF(ISNUMBER(SEARCH("PTB",D28)),'Run 4'!$G$4,IF(ISNUMBER(SEARCH("PTC",D28)),'Run 4'!$H$4,IF(ISNUMBER(SEARCH("PTD",D28)),'Run 4'!$I$4,""))))</f>
        <v>0</v>
      </c>
      <c r="I316">
        <f>IF(ISNUMBER(SEARCH("PTA",D28)),'Run 4'!$F$5,IF(ISNUMBER(SEARCH("PTB",D28)),'Run 4'!$G$5,IF(ISNUMBER(SEARCH("PTC",D28)),'Run 4'!$H$5,IF(ISNUMBER(SEARCH("PTD",D28)),'Run 4'!$I$5,""))))</f>
        <v>0</v>
      </c>
      <c r="J316" t="str">
        <f>IF(ISBLANK('Run 4'!$F78),"",'Run 4'!$F$85)</f>
        <v/>
      </c>
      <c r="K316" s="81" t="str">
        <f>IF(ISBLANK('Run 4'!$F78),"",'Run 4'!$F$86)</f>
        <v/>
      </c>
      <c r="L316" s="81" t="str">
        <f>IF(ISBLANK('Run 4'!$F78),"",'Run 4'!$F$87)</f>
        <v/>
      </c>
      <c r="M316" s="81" t="str">
        <f>IF(ISBLANK('Run 4'!$F78),"",'Run 4'!$F$89)</f>
        <v/>
      </c>
      <c r="N316" s="81" t="str">
        <f>IF(ISBLANK('Run 4'!$F78),"",'Run 4'!$C$90)</f>
        <v/>
      </c>
      <c r="O316" s="81" t="str">
        <f>IF(ISBLANK('Run 4'!$F78),"",'Run 4'!$F$91)</f>
        <v/>
      </c>
      <c r="P316" s="81" t="str">
        <f>IF(ISBLANK('Run 4'!$A$85),"",'Run 4'!$A$85)</f>
        <v/>
      </c>
      <c r="Q316" s="81" t="str">
        <f>IF(ISBLANK('Run 4'!$A$89),"",'Run 4'!$A$89)</f>
        <v/>
      </c>
      <c r="R316" s="81" t="str">
        <f>IF(ISBLANK('Run 4'!$B$78),"",'Run 4'!$B$78)</f>
        <v/>
      </c>
      <c r="S316" t="str">
        <f>IF(ISBLANK('Run 4'!F78),"",'Run 4'!$C$73)</f>
        <v/>
      </c>
      <c r="T316" t="str">
        <f>IF(ISBLANK(S28),"", 'Run 4'!$B$73)</f>
        <v>Manual Gain:</v>
      </c>
      <c r="V316" t="str">
        <f>IF(ISBLANK('Run 4'!$C$62),"",'Run 4'!$C$62)</f>
        <v/>
      </c>
    </row>
    <row r="317" spans="1:22" x14ac:dyDescent="0.2">
      <c r="A317" t="str">
        <f>IF(ISBLANK('Run 4'!$C$4),"",'Run 4'!$C$4)</f>
        <v/>
      </c>
      <c r="B317" s="66" t="str">
        <f>IF(ISBLANK('Run 4'!$C$3),"",'Run 4'!$C$3)</f>
        <v/>
      </c>
      <c r="C317" t="str">
        <f>IF(ISBLANK('Run 4'!$C$5),"",'Run 4'!$C$5)</f>
        <v/>
      </c>
      <c r="D317" t="str">
        <f>IF(ISBLANK('Run 4'!F15),"",'Run 4'!F15)</f>
        <v/>
      </c>
      <c r="E317" s="67" t="str">
        <f>IF(ISBLANK('Run 4'!F79),"",'Run 4'!$F$75)</f>
        <v/>
      </c>
      <c r="F317" t="str">
        <f>IF(ISBLANK('Run 4'!F79),"",'Run 4'!F79)</f>
        <v/>
      </c>
      <c r="G317" t="str">
        <f>IF(ISNUMBER(SEARCH("PT",'Run 4'!F15)),"Y", IF(ISNUMBER(SEARCH("H2O",'Run 4'!F15)),"N",""))</f>
        <v/>
      </c>
      <c r="H317">
        <f>IF(ISNUMBER(SEARCH("PTA",D29)),'Run 4'!$F$4,IF(ISNUMBER(SEARCH("PTB",D29)),'Run 4'!$G$4,IF(ISNUMBER(SEARCH("PTC",D29)),'Run 4'!$H$4,IF(ISNUMBER(SEARCH("PTD",D29)),'Run 4'!$I$4,""))))</f>
        <v>0</v>
      </c>
      <c r="I317">
        <f>IF(ISNUMBER(SEARCH("PTA",D29)),'Run 4'!$F$5,IF(ISNUMBER(SEARCH("PTB",D29)),'Run 4'!$G$5,IF(ISNUMBER(SEARCH("PTC",D29)),'Run 4'!$H$5,IF(ISNUMBER(SEARCH("PTD",D29)),'Run 4'!$I$5,""))))</f>
        <v>0</v>
      </c>
      <c r="J317" t="str">
        <f>IF(ISBLANK('Run 4'!$F79),"",'Run 4'!$F$85)</f>
        <v/>
      </c>
      <c r="K317" s="81" t="str">
        <f>IF(ISBLANK('Run 4'!$F79),"",'Run 4'!$F$86)</f>
        <v/>
      </c>
      <c r="L317" s="81" t="str">
        <f>IF(ISBLANK('Run 4'!$F79),"",'Run 4'!$F$87)</f>
        <v/>
      </c>
      <c r="M317" s="81" t="str">
        <f>IF(ISBLANK('Run 4'!$F79),"",'Run 4'!$F$89)</f>
        <v/>
      </c>
      <c r="N317" s="81" t="str">
        <f>IF(ISBLANK('Run 4'!$F79),"",'Run 4'!$C$90)</f>
        <v/>
      </c>
      <c r="O317" s="81" t="str">
        <f>IF(ISBLANK('Run 4'!$F79),"",'Run 4'!$F$91)</f>
        <v/>
      </c>
      <c r="P317" s="81" t="str">
        <f>IF(ISBLANK('Run 4'!$A$85),"",'Run 4'!$A$85)</f>
        <v/>
      </c>
      <c r="Q317" s="81" t="str">
        <f>IF(ISBLANK('Run 4'!$A$89),"",'Run 4'!$A$89)</f>
        <v/>
      </c>
      <c r="R317" s="81" t="str">
        <f>IF(ISBLANK('Run 4'!$B$79),"",'Run 4'!$B$79)</f>
        <v/>
      </c>
      <c r="S317" t="str">
        <f>IF(ISBLANK('Run 4'!F79),"",'Run 4'!$C$73)</f>
        <v/>
      </c>
      <c r="T317" t="str">
        <f>IF(ISBLANK(S29),"", 'Run 4'!$B$73)</f>
        <v>Manual Gain:</v>
      </c>
      <c r="V317" t="str">
        <f>IF(ISBLANK('Run 4'!$C$62),"",'Run 4'!$C$62)</f>
        <v/>
      </c>
    </row>
    <row r="318" spans="1:22" x14ac:dyDescent="0.2">
      <c r="A318" t="str">
        <f>IF(ISBLANK('Run 4'!$C$4),"",'Run 4'!$C$4)</f>
        <v/>
      </c>
      <c r="B318" s="66" t="str">
        <f>IF(ISBLANK('Run 4'!$C$3),"",'Run 4'!$C$3)</f>
        <v/>
      </c>
      <c r="C318" t="str">
        <f>IF(ISBLANK('Run 4'!$C$5),"",'Run 4'!$C$5)</f>
        <v/>
      </c>
      <c r="D318" t="str">
        <f>IF(ISBLANK('Run 4'!F16),"",'Run 4'!F16)</f>
        <v/>
      </c>
      <c r="E318" s="67" t="str">
        <f>IF(ISBLANK('Run 4'!F80),"",'Run 4'!$F$75)</f>
        <v/>
      </c>
      <c r="F318" t="str">
        <f>IF(ISBLANK('Run 4'!F80),"",'Run 4'!F80)</f>
        <v/>
      </c>
      <c r="G318" t="str">
        <f>IF(ISNUMBER(SEARCH("PT",'Run 4'!F16)),"Y", IF(ISNUMBER(SEARCH("H2O",'Run 4'!F16)),"N",""))</f>
        <v/>
      </c>
      <c r="H318">
        <f>IF(ISNUMBER(SEARCH("PTA",D30)),'Run 4'!$F$4,IF(ISNUMBER(SEARCH("PTB",D30)),'Run 4'!$G$4,IF(ISNUMBER(SEARCH("PTC",D30)),'Run 4'!$H$4,IF(ISNUMBER(SEARCH("PTD",D30)),'Run 4'!$I$4,""))))</f>
        <v>0</v>
      </c>
      <c r="I318">
        <f>IF(ISNUMBER(SEARCH("PTA",D30)),'Run 4'!$F$5,IF(ISNUMBER(SEARCH("PTB",D30)),'Run 4'!$G$5,IF(ISNUMBER(SEARCH("PTC",D30)),'Run 4'!$H$5,IF(ISNUMBER(SEARCH("PTD",D30)),'Run 4'!$I$5,""))))</f>
        <v>0</v>
      </c>
      <c r="J318" t="str">
        <f>IF(ISBLANK('Run 4'!$F80),"",'Run 4'!$F$85)</f>
        <v/>
      </c>
      <c r="K318" s="81" t="str">
        <f>IF(ISBLANK('Run 4'!$F80),"",'Run 4'!$F$86)</f>
        <v/>
      </c>
      <c r="L318" s="81" t="str">
        <f>IF(ISBLANK('Run 4'!$F80),"",'Run 4'!$F$87)</f>
        <v/>
      </c>
      <c r="M318" s="81" t="str">
        <f>IF(ISBLANK('Run 4'!$F80),"",'Run 4'!$F$89)</f>
        <v/>
      </c>
      <c r="N318" s="81" t="str">
        <f>IF(ISBLANK('Run 4'!$F80),"",'Run 4'!$C$90)</f>
        <v/>
      </c>
      <c r="O318" s="81" t="str">
        <f>IF(ISBLANK('Run 4'!$F80),"",'Run 4'!$F$91)</f>
        <v/>
      </c>
      <c r="P318" s="81" t="str">
        <f>IF(ISBLANK('Run 4'!$A$85),"",'Run 4'!$A$85)</f>
        <v/>
      </c>
      <c r="Q318" s="81" t="str">
        <f>IF(ISBLANK('Run 4'!$A$89),"",'Run 4'!$A$89)</f>
        <v/>
      </c>
      <c r="R318" s="81" t="str">
        <f>IF(ISBLANK('Run 4'!$B$80),"",'Run 4'!$B$80)</f>
        <v/>
      </c>
      <c r="S318" t="str">
        <f>IF(ISBLANK('Run 4'!F80),"",'Run 4'!$C$73)</f>
        <v/>
      </c>
      <c r="T318" t="str">
        <f>IF(ISBLANK(S30),"", 'Run 4'!$B$73)</f>
        <v>Manual Gain:</v>
      </c>
      <c r="V318" t="str">
        <f>IF(ISBLANK('Run 4'!$C$62),"",'Run 4'!$C$62)</f>
        <v/>
      </c>
    </row>
    <row r="319" spans="1:22" x14ac:dyDescent="0.2">
      <c r="A319" t="str">
        <f>IF(ISBLANK('Run 4'!$C$4),"",'Run 4'!$C$4)</f>
        <v/>
      </c>
      <c r="B319" s="66" t="str">
        <f>IF(ISBLANK('Run 4'!$C$3),"",'Run 4'!$C$3)</f>
        <v/>
      </c>
      <c r="C319" t="str">
        <f>IF(ISBLANK('Run 4'!$C$5),"",'Run 4'!$C$5)</f>
        <v/>
      </c>
      <c r="D319" t="str">
        <f>IF(ISBLANK('Run 4'!F17),"",'Run 4'!F17)</f>
        <v/>
      </c>
      <c r="E319" s="67" t="str">
        <f>IF(ISBLANK('Run 4'!F81),"",'Run 4'!$F$75)</f>
        <v/>
      </c>
      <c r="F319" t="str">
        <f>IF(ISBLANK('Run 4'!F81),"",'Run 4'!F81)</f>
        <v/>
      </c>
      <c r="G319" t="str">
        <f>IF(ISNUMBER(SEARCH("PT",'Run 4'!F17)),"Y", IF(ISNUMBER(SEARCH("H2O",'Run 4'!F17)),"N",""))</f>
        <v/>
      </c>
      <c r="H319">
        <f>IF(ISNUMBER(SEARCH("PTA",D31)),'Run 4'!$F$4,IF(ISNUMBER(SEARCH("PTB",D31)),'Run 4'!$G$4,IF(ISNUMBER(SEARCH("PTC",D31)),'Run 4'!$H$4,IF(ISNUMBER(SEARCH("PTD",D31)),'Run 4'!$I$4,""))))</f>
        <v>0</v>
      </c>
      <c r="I319">
        <f>IF(ISNUMBER(SEARCH("PTA",D31)),'Run 4'!$F$5,IF(ISNUMBER(SEARCH("PTB",D31)),'Run 4'!$G$5,IF(ISNUMBER(SEARCH("PTC",D31)),'Run 4'!$H$5,IF(ISNUMBER(SEARCH("PTD",D31)),'Run 4'!$I$5,""))))</f>
        <v>0</v>
      </c>
      <c r="J319" t="str">
        <f>IF(ISBLANK('Run 4'!$F81),"",'Run 4'!$F$85)</f>
        <v/>
      </c>
      <c r="K319" s="81" t="str">
        <f>IF(ISBLANK('Run 4'!$F81),"",'Run 4'!$F$86)</f>
        <v/>
      </c>
      <c r="L319" s="81" t="str">
        <f>IF(ISBLANK('Run 4'!$F81),"",'Run 4'!$F$87)</f>
        <v/>
      </c>
      <c r="M319" s="81" t="str">
        <f>IF(ISBLANK('Run 4'!$F81),"",'Run 4'!$F$89)</f>
        <v/>
      </c>
      <c r="N319" s="81" t="str">
        <f>IF(ISBLANK('Run 4'!$F81),"",'Run 4'!$C$90)</f>
        <v/>
      </c>
      <c r="O319" s="81" t="str">
        <f>IF(ISBLANK('Run 4'!$F81),"",'Run 4'!$F$91)</f>
        <v/>
      </c>
      <c r="P319" s="81" t="str">
        <f>IF(ISBLANK('Run 4'!$A$85),"",'Run 4'!$A$85)</f>
        <v/>
      </c>
      <c r="Q319" s="81" t="str">
        <f>IF(ISBLANK('Run 4'!$A$89),"",'Run 4'!$A$89)</f>
        <v/>
      </c>
      <c r="R319" s="81" t="str">
        <f>IF(ISBLANK('Run 4'!$B$81),"",'Run 4'!$B$81)</f>
        <v/>
      </c>
      <c r="S319" t="str">
        <f>IF(ISBLANK('Run 4'!F81),"",'Run 4'!$C$73)</f>
        <v/>
      </c>
      <c r="T319" t="str">
        <f>IF(ISBLANK(S31),"", 'Run 4'!$B$73)</f>
        <v>Manual Gain:</v>
      </c>
      <c r="V319" t="str">
        <f>IF(ISBLANK('Run 4'!$C$62),"",'Run 4'!$C$62)</f>
        <v/>
      </c>
    </row>
    <row r="320" spans="1:22" x14ac:dyDescent="0.2">
      <c r="A320" t="str">
        <f>IF(ISBLANK('Run 4'!$C$4),"",'Run 4'!$C$4)</f>
        <v/>
      </c>
      <c r="B320" s="66" t="str">
        <f>IF(ISBLANK('Run 4'!$C$3),"",'Run 4'!$C$3)</f>
        <v/>
      </c>
      <c r="C320" t="str">
        <f>IF(ISBLANK('Run 4'!$C$5),"",'Run 4'!$C$5)</f>
        <v/>
      </c>
      <c r="D320" t="str">
        <f>IF(ISBLANK('Run 4'!F18),"",'Run 4'!F18)</f>
        <v/>
      </c>
      <c r="E320" s="67" t="str">
        <f>IF(ISBLANK('Run 4'!F82),"",'Run 4'!$F$75)</f>
        <v/>
      </c>
      <c r="F320" t="str">
        <f>IF(ISBLANK('Run 4'!F82),"",'Run 4'!F82)</f>
        <v/>
      </c>
      <c r="G320" t="str">
        <f>IF(ISNUMBER(SEARCH("PT",'Run 4'!F18)),"Y", IF(ISNUMBER(SEARCH("H2O",'Run 4'!F18)),"N",""))</f>
        <v/>
      </c>
      <c r="H320">
        <f>IF(ISNUMBER(SEARCH("PTA",D32)),'Run 4'!$F$4,IF(ISNUMBER(SEARCH("PTB",D32)),'Run 4'!$G$4,IF(ISNUMBER(SEARCH("PTC",D32)),'Run 4'!$H$4,IF(ISNUMBER(SEARCH("PTD",D32)),'Run 4'!$I$4,""))))</f>
        <v>0</v>
      </c>
      <c r="I320">
        <f>IF(ISNUMBER(SEARCH("PTA",D32)),'Run 4'!$F$5,IF(ISNUMBER(SEARCH("PTB",D32)),'Run 4'!$G$5,IF(ISNUMBER(SEARCH("PTC",D32)),'Run 4'!$H$5,IF(ISNUMBER(SEARCH("PTD",D32)),'Run 4'!$I$5,""))))</f>
        <v>0</v>
      </c>
      <c r="J320" t="str">
        <f>IF(ISBLANK('Run 4'!$F82),"",'Run 4'!$F$85)</f>
        <v/>
      </c>
      <c r="K320" s="81" t="str">
        <f>IF(ISBLANK('Run 4'!$F82),"",'Run 4'!$F$86)</f>
        <v/>
      </c>
      <c r="L320" s="81" t="str">
        <f>IF(ISBLANK('Run 4'!$F82),"",'Run 4'!$F$87)</f>
        <v/>
      </c>
      <c r="M320" s="81" t="str">
        <f>IF(ISBLANK('Run 4'!$F82),"",'Run 4'!$F$89)</f>
        <v/>
      </c>
      <c r="N320" s="81" t="str">
        <f>IF(ISBLANK('Run 4'!$F82),"",'Run 4'!$C$90)</f>
        <v/>
      </c>
      <c r="O320" s="81" t="str">
        <f>IF(ISBLANK('Run 4'!$F82),"",'Run 4'!$F$91)</f>
        <v/>
      </c>
      <c r="P320" s="81" t="str">
        <f>IF(ISBLANK('Run 4'!$A$85),"",'Run 4'!$A$85)</f>
        <v/>
      </c>
      <c r="Q320" s="81" t="str">
        <f>IF(ISBLANK('Run 4'!$A$89),"",'Run 4'!$A$89)</f>
        <v/>
      </c>
      <c r="R320" s="81" t="str">
        <f>IF(ISBLANK('Run 4'!$B$82),"",'Run 4'!$B$82)</f>
        <v/>
      </c>
      <c r="S320" t="str">
        <f>IF(ISBLANK('Run 4'!F82),"",'Run 4'!$C$73)</f>
        <v/>
      </c>
      <c r="T320" t="str">
        <f>IF(ISBLANK(S32),"", 'Run 4'!$B$73)</f>
        <v>Manual Gain:</v>
      </c>
      <c r="V320" t="str">
        <f>IF(ISBLANK('Run 4'!$C$62),"",'Run 4'!$C$62)</f>
        <v/>
      </c>
    </row>
    <row r="321" spans="1:22" x14ac:dyDescent="0.2">
      <c r="A321" t="str">
        <f>IF(ISBLANK('Run 4'!$C$4),"",'Run 4'!$C$4)</f>
        <v/>
      </c>
      <c r="B321" s="66" t="str">
        <f>IF(ISBLANK('Run 4'!$C$3),"",'Run 4'!$C$3)</f>
        <v/>
      </c>
      <c r="C321" t="str">
        <f>IF(ISBLANK('Run 4'!$C$5),"",'Run 4'!$C$5)</f>
        <v/>
      </c>
      <c r="D321" t="str">
        <f>IF(ISBLANK('Run 4'!F19),"",'Run 4'!F19)</f>
        <v/>
      </c>
      <c r="E321" s="67" t="str">
        <f>IF(ISBLANK('Run 4'!F83),"",'Run 4'!$F$75)</f>
        <v/>
      </c>
      <c r="F321" t="str">
        <f>IF(ISBLANK('Run 4'!F83),"",'Run 4'!F83)</f>
        <v/>
      </c>
      <c r="G321" t="str">
        <f>IF(ISNUMBER(SEARCH("PT",'Run 4'!F19)),"Y", IF(ISNUMBER(SEARCH("H2O",'Run 4'!F19)),"N",""))</f>
        <v/>
      </c>
      <c r="H321">
        <f>IF(ISNUMBER(SEARCH("PTA",D33)),'Run 4'!$F$4,IF(ISNUMBER(SEARCH("PTB",D33)),'Run 4'!$G$4,IF(ISNUMBER(SEARCH("PTC",D33)),'Run 4'!$H$4,IF(ISNUMBER(SEARCH("PTD",D33)),'Run 4'!$I$4,""))))</f>
        <v>0</v>
      </c>
      <c r="I321">
        <f>IF(ISNUMBER(SEARCH("PTA",D33)),'Run 4'!$F$5,IF(ISNUMBER(SEARCH("PTB",D33)),'Run 4'!$G$5,IF(ISNUMBER(SEARCH("PTC",D33)),'Run 4'!$H$5,IF(ISNUMBER(SEARCH("PTD",D33)),'Run 4'!$I$5,""))))</f>
        <v>0</v>
      </c>
      <c r="J321" t="str">
        <f>IF(ISBLANK('Run 4'!$F83),"",'Run 4'!$F$85)</f>
        <v/>
      </c>
      <c r="K321" s="81" t="str">
        <f>IF(ISBLANK('Run 4'!$F83),"",'Run 4'!$F$86)</f>
        <v/>
      </c>
      <c r="L321" s="81" t="str">
        <f>IF(ISBLANK('Run 4'!$F83),"",'Run 4'!$F$87)</f>
        <v/>
      </c>
      <c r="M321" s="81" t="str">
        <f>IF(ISBLANK('Run 4'!$F83),"",'Run 4'!$F$89)</f>
        <v/>
      </c>
      <c r="N321" s="81" t="str">
        <f>IF(ISBLANK('Run 4'!$F83),"",'Run 4'!$C$90)</f>
        <v/>
      </c>
      <c r="O321" s="81" t="str">
        <f>IF(ISBLANK('Run 4'!$F83),"",'Run 4'!$F$91)</f>
        <v/>
      </c>
      <c r="P321" s="81" t="str">
        <f>IF(ISBLANK('Run 4'!$A$85),"",'Run 4'!$A$85)</f>
        <v/>
      </c>
      <c r="Q321" s="81" t="str">
        <f>IF(ISBLANK('Run 4'!$A$89),"",'Run 4'!$A$89)</f>
        <v/>
      </c>
      <c r="R321" s="81" t="str">
        <f>IF(ISBLANK('Run 4'!$B$83),"",'Run 4'!$B$83)</f>
        <v/>
      </c>
      <c r="S321" t="str">
        <f>IF(ISBLANK('Run 4'!F83),"",'Run 4'!$C$73)</f>
        <v/>
      </c>
      <c r="T321" t="str">
        <f>IF(ISBLANK(S33),"", 'Run 4'!$B$73)</f>
        <v>Manual Gain:</v>
      </c>
      <c r="V321" t="str">
        <f>IF(ISBLANK('Run 4'!$C$62),"",'Run 4'!$C$62)</f>
        <v/>
      </c>
    </row>
    <row r="322" spans="1:22" x14ac:dyDescent="0.2">
      <c r="A322" t="str">
        <f>IF(ISBLANK('Run 4'!$C$4),"",'Run 4'!$C$4)</f>
        <v/>
      </c>
      <c r="B322" s="66" t="str">
        <f>IF(ISBLANK('Run 4'!$C$3),"",'Run 4'!$C$3)</f>
        <v/>
      </c>
      <c r="C322" t="str">
        <f>IF(ISBLANK('Run 4'!$C$5),"",'Run 4'!$C$5)</f>
        <v/>
      </c>
      <c r="D322" t="str">
        <f>IF(ISBLANK('Run 4'!G12),"",'Run 4'!G12)</f>
        <v/>
      </c>
      <c r="E322" s="67" t="str">
        <f>IF(ISBLANK('Run 4'!G76),"",'Run 4'!$G$75)</f>
        <v/>
      </c>
      <c r="F322" t="str">
        <f>IF(ISBLANK('Run 4'!G76),"",'Run 4'!G76)</f>
        <v/>
      </c>
      <c r="G322" t="str">
        <f>IF(ISNUMBER(SEARCH("PT",'Run 4'!G12)),"Y", IF(ISNUMBER(SEARCH("H2O",'Run 4'!G12)),"N",""))</f>
        <v/>
      </c>
      <c r="H322">
        <f>IF(ISNUMBER(SEARCH("PTA",D34)),'Run 4'!$F$4,IF(ISNUMBER(SEARCH("PTB",D34)),'Run 4'!$G$4,IF(ISNUMBER(SEARCH("PTC",D34)),'Run 4'!$H$4,IF(ISNUMBER(SEARCH("PTD",D34)),'Run 4'!$I$4,""))))</f>
        <v>0</v>
      </c>
      <c r="I322">
        <f>IF(ISNUMBER(SEARCH("PTA",D34)),'Run 4'!$F$5,IF(ISNUMBER(SEARCH("PTB",D34)),'Run 4'!$G$5,IF(ISNUMBER(SEARCH("PTC",D34)),'Run 4'!$H$5,IF(ISNUMBER(SEARCH("PTD",D34)),'Run 4'!$I$5,""))))</f>
        <v>0</v>
      </c>
      <c r="J322" t="str">
        <f>IF(ISBLANK('Run 4'!$G76),"",'Run 4'!$G$85)</f>
        <v/>
      </c>
      <c r="K322" s="81" t="str">
        <f>IF(ISBLANK('Run 4'!$G76),"",'Run 4'!$G$86)</f>
        <v/>
      </c>
      <c r="L322" s="81" t="str">
        <f>IF(ISBLANK('Run 4'!$G76),"",'Run 4'!$G$87)</f>
        <v/>
      </c>
      <c r="M322" s="81" t="str">
        <f>IF(ISBLANK('Run 4'!$G76),"",'Run 4'!$G$89)</f>
        <v/>
      </c>
      <c r="N322" s="81" t="str">
        <f>IF(ISBLANK('Run 4'!$G76),"",'Run 4'!$G$90)</f>
        <v/>
      </c>
      <c r="O322" s="81" t="str">
        <f>IF(ISBLANK('Run 4'!$G76),"",'Run 4'!$G$91)</f>
        <v/>
      </c>
      <c r="P322" s="81" t="str">
        <f>IF(ISBLANK('Run 4'!$A$85),"",'Run 4'!$A$85)</f>
        <v/>
      </c>
      <c r="Q322" s="81" t="str">
        <f>IF(ISBLANK('Run 4'!$A$89),"",'Run 4'!$A$89)</f>
        <v/>
      </c>
      <c r="R322" s="81" t="str">
        <f>IF(ISBLANK('Run 4'!$B$76),"",'Run 4'!$B$76)</f>
        <v/>
      </c>
      <c r="S322" t="str">
        <f>IF(ISBLANK('Run 4'!G76),"",'Run 4'!$C$73)</f>
        <v/>
      </c>
      <c r="T322" t="str">
        <f>IF(ISBLANK(S34),"", 'Run 4'!$B$73)</f>
        <v>Manual Gain:</v>
      </c>
      <c r="V322" t="str">
        <f>IF(ISBLANK('Run 4'!$C$62),"",'Run 4'!$C$62)</f>
        <v/>
      </c>
    </row>
    <row r="323" spans="1:22" x14ac:dyDescent="0.2">
      <c r="A323" t="str">
        <f>IF(ISBLANK('Run 4'!$C$4),"",'Run 4'!$C$4)</f>
        <v/>
      </c>
      <c r="B323" s="66" t="str">
        <f>IF(ISBLANK('Run 4'!$C$3),"",'Run 4'!$C$3)</f>
        <v/>
      </c>
      <c r="C323" t="str">
        <f>IF(ISBLANK('Run 4'!$C$5),"",'Run 4'!$C$5)</f>
        <v/>
      </c>
      <c r="D323" t="str">
        <f>IF(ISBLANK('Run 4'!G13),"",'Run 4'!G13)</f>
        <v/>
      </c>
      <c r="E323" s="67" t="str">
        <f>IF(ISBLANK('Run 4'!G77),"",'Run 4'!$G$75)</f>
        <v/>
      </c>
      <c r="F323" t="str">
        <f>IF(ISBLANK('Run 4'!G77),"",'Run 4'!G77)</f>
        <v/>
      </c>
      <c r="G323" t="str">
        <f>IF(ISNUMBER(SEARCH("PT",'Run 4'!G13)),"Y", IF(ISNUMBER(SEARCH("H2O",'Run 4'!G13)),"N",""))</f>
        <v/>
      </c>
      <c r="H323">
        <f>IF(ISNUMBER(SEARCH("PTA",D35)),'Run 4'!$F$4,IF(ISNUMBER(SEARCH("PTB",D35)),'Run 4'!$G$4,IF(ISNUMBER(SEARCH("PTC",D35)),'Run 4'!$H$4,IF(ISNUMBER(SEARCH("PTD",D35)),'Run 4'!$I$4,""))))</f>
        <v>0</v>
      </c>
      <c r="I323">
        <f>IF(ISNUMBER(SEARCH("PTA",D35)),'Run 4'!$F$5,IF(ISNUMBER(SEARCH("PTB",D35)),'Run 4'!$G$5,IF(ISNUMBER(SEARCH("PTC",D35)),'Run 4'!$H$5,IF(ISNUMBER(SEARCH("PTD",D35)),'Run 4'!$I$5,""))))</f>
        <v>0</v>
      </c>
      <c r="J323" t="str">
        <f>IF(ISBLANK('Run 4'!$G77),"",'Run 4'!$G$85)</f>
        <v/>
      </c>
      <c r="K323" s="81" t="str">
        <f>IF(ISBLANK('Run 4'!$G77),"",'Run 4'!$G$86)</f>
        <v/>
      </c>
      <c r="L323" s="81" t="str">
        <f>IF(ISBLANK('Run 4'!$G77),"",'Run 4'!$G$87)</f>
        <v/>
      </c>
      <c r="M323" s="81" t="str">
        <f>IF(ISBLANK('Run 4'!$G77),"",'Run 4'!$G$89)</f>
        <v/>
      </c>
      <c r="N323" s="81" t="str">
        <f>IF(ISBLANK('Run 4'!$G77),"",'Run 4'!$G$90)</f>
        <v/>
      </c>
      <c r="O323" s="81" t="str">
        <f>IF(ISBLANK('Run 4'!$G77),"",'Run 4'!$G$91)</f>
        <v/>
      </c>
      <c r="P323" s="81" t="str">
        <f>IF(ISBLANK('Run 4'!$A$85),"",'Run 4'!$A$85)</f>
        <v/>
      </c>
      <c r="Q323" s="81" t="str">
        <f>IF(ISBLANK('Run 4'!$A$89),"",'Run 4'!$A$89)</f>
        <v/>
      </c>
      <c r="R323" s="81" t="str">
        <f>IF(ISBLANK('Run 4'!$B$77),"",'Run 4'!$B$77)</f>
        <v/>
      </c>
      <c r="S323" t="str">
        <f>IF(ISBLANK('Run 4'!G77),"",'Run 4'!$C$73)</f>
        <v/>
      </c>
      <c r="T323" t="str">
        <f>IF(ISBLANK(S35),"", 'Run 4'!$B$73)</f>
        <v>Manual Gain:</v>
      </c>
      <c r="V323" t="str">
        <f>IF(ISBLANK('Run 4'!$C$62),"",'Run 4'!$C$62)</f>
        <v/>
      </c>
    </row>
    <row r="324" spans="1:22" x14ac:dyDescent="0.2">
      <c r="A324" t="str">
        <f>IF(ISBLANK('Run 4'!$C$4),"",'Run 4'!$C$4)</f>
        <v/>
      </c>
      <c r="B324" s="66" t="str">
        <f>IF(ISBLANK('Run 4'!$C$3),"",'Run 4'!$C$3)</f>
        <v/>
      </c>
      <c r="C324" t="str">
        <f>IF(ISBLANK('Run 4'!$C$5),"",'Run 4'!$C$5)</f>
        <v/>
      </c>
      <c r="D324" t="str">
        <f>IF(ISBLANK('Run 4'!G14),"",'Run 4'!G14)</f>
        <v/>
      </c>
      <c r="E324" s="67" t="str">
        <f>IF(ISBLANK('Run 4'!G78),"",'Run 4'!$G$75)</f>
        <v/>
      </c>
      <c r="F324" t="str">
        <f>IF(ISBLANK('Run 4'!G78),"",'Run 4'!G78)</f>
        <v/>
      </c>
      <c r="G324" t="str">
        <f>IF(ISNUMBER(SEARCH("PT",'Run 4'!G14)),"Y", IF(ISNUMBER(SEARCH("H2O",'Run 4'!G14)),"N",""))</f>
        <v/>
      </c>
      <c r="H324">
        <f>IF(ISNUMBER(SEARCH("PTA",D36)),'Run 4'!$F$4,IF(ISNUMBER(SEARCH("PTB",D36)),'Run 4'!$G$4,IF(ISNUMBER(SEARCH("PTC",D36)),'Run 4'!$H$4,IF(ISNUMBER(SEARCH("PTD",D36)),'Run 4'!$I$4,""))))</f>
        <v>0</v>
      </c>
      <c r="I324">
        <f>IF(ISNUMBER(SEARCH("PTA",D36)),'Run 4'!$F$5,IF(ISNUMBER(SEARCH("PTB",D36)),'Run 4'!$G$5,IF(ISNUMBER(SEARCH("PTC",D36)),'Run 4'!$H$5,IF(ISNUMBER(SEARCH("PTD",D36)),'Run 4'!$I$5,""))))</f>
        <v>0</v>
      </c>
      <c r="J324" t="str">
        <f>IF(ISBLANK('Run 4'!$G78),"",'Run 4'!$G$85)</f>
        <v/>
      </c>
      <c r="K324" s="81" t="str">
        <f>IF(ISBLANK('Run 4'!$G78),"",'Run 4'!$G$86)</f>
        <v/>
      </c>
      <c r="L324" s="81" t="str">
        <f>IF(ISBLANK('Run 4'!$G78),"",'Run 4'!$G$87)</f>
        <v/>
      </c>
      <c r="M324" s="81" t="str">
        <f>IF(ISBLANK('Run 4'!$G78),"",'Run 4'!$G$89)</f>
        <v/>
      </c>
      <c r="N324" s="81" t="str">
        <f>IF(ISBLANK('Run 4'!$G78),"",'Run 4'!$G$90)</f>
        <v/>
      </c>
      <c r="O324" s="81" t="str">
        <f>IF(ISBLANK('Run 4'!$G78),"",'Run 4'!$G$91)</f>
        <v/>
      </c>
      <c r="P324" s="81" t="str">
        <f>IF(ISBLANK('Run 4'!$A$85),"",'Run 4'!$A$85)</f>
        <v/>
      </c>
      <c r="Q324" s="81" t="str">
        <f>IF(ISBLANK('Run 4'!$A$89),"",'Run 4'!$A$89)</f>
        <v/>
      </c>
      <c r="R324" s="81" t="str">
        <f>IF(ISBLANK('Run 4'!$B$78),"",'Run 4'!$B$78)</f>
        <v/>
      </c>
      <c r="S324" t="str">
        <f>IF(ISBLANK('Run 4'!G78),"",'Run 4'!$C$73)</f>
        <v/>
      </c>
      <c r="T324" t="str">
        <f>IF(ISBLANK(S36),"", 'Run 4'!$B$73)</f>
        <v>Manual Gain:</v>
      </c>
      <c r="V324" t="str">
        <f>IF(ISBLANK('Run 4'!$C$62),"",'Run 4'!$C$62)</f>
        <v/>
      </c>
    </row>
    <row r="325" spans="1:22" x14ac:dyDescent="0.2">
      <c r="A325" t="str">
        <f>IF(ISBLANK('Run 4'!$C$4),"",'Run 4'!$C$4)</f>
        <v/>
      </c>
      <c r="B325" s="66" t="str">
        <f>IF(ISBLANK('Run 4'!$C$3),"",'Run 4'!$C$3)</f>
        <v/>
      </c>
      <c r="C325" t="str">
        <f>IF(ISBLANK('Run 4'!$C$5),"",'Run 4'!$C$5)</f>
        <v/>
      </c>
      <c r="D325" t="str">
        <f>IF(ISBLANK('Run 4'!G15),"",'Run 4'!G15)</f>
        <v/>
      </c>
      <c r="E325" s="67" t="str">
        <f>IF(ISBLANK('Run 4'!G79),"",'Run 4'!$G$75)</f>
        <v/>
      </c>
      <c r="F325" t="str">
        <f>IF(ISBLANK('Run 4'!G79),"",'Run 4'!G79)</f>
        <v/>
      </c>
      <c r="G325" t="str">
        <f>IF(ISNUMBER(SEARCH("PT",'Run 4'!G15)),"Y", IF(ISNUMBER(SEARCH("H2O",'Run 4'!G15)),"N",""))</f>
        <v/>
      </c>
      <c r="H325">
        <f>IF(ISNUMBER(SEARCH("PTA",D37)),'Run 4'!$F$4,IF(ISNUMBER(SEARCH("PTB",D37)),'Run 4'!$G$4,IF(ISNUMBER(SEARCH("PTC",D37)),'Run 4'!$H$4,IF(ISNUMBER(SEARCH("PTD",D37)),'Run 4'!$I$4,""))))</f>
        <v>0</v>
      </c>
      <c r="I325">
        <f>IF(ISNUMBER(SEARCH("PTA",D37)),'Run 4'!$F$5,IF(ISNUMBER(SEARCH("PTB",D37)),'Run 4'!$G$5,IF(ISNUMBER(SEARCH("PTC",D37)),'Run 4'!$H$5,IF(ISNUMBER(SEARCH("PTD",D37)),'Run 4'!$I$5,""))))</f>
        <v>0</v>
      </c>
      <c r="J325" t="str">
        <f>IF(ISBLANK('Run 4'!$G79),"",'Run 4'!$G$85)</f>
        <v/>
      </c>
      <c r="K325" s="81" t="str">
        <f>IF(ISBLANK('Run 4'!$G79),"",'Run 4'!$G$86)</f>
        <v/>
      </c>
      <c r="L325" s="81" t="str">
        <f>IF(ISBLANK('Run 4'!$G79),"",'Run 4'!$G$87)</f>
        <v/>
      </c>
      <c r="M325" s="81" t="str">
        <f>IF(ISBLANK('Run 4'!$G79),"",'Run 4'!$G$89)</f>
        <v/>
      </c>
      <c r="N325" s="81" t="str">
        <f>IF(ISBLANK('Run 4'!$G79),"",'Run 4'!$G$90)</f>
        <v/>
      </c>
      <c r="O325" s="81" t="str">
        <f>IF(ISBLANK('Run 4'!$G79),"",'Run 4'!$G$91)</f>
        <v/>
      </c>
      <c r="P325" s="81" t="str">
        <f>IF(ISBLANK('Run 4'!$A$85),"",'Run 4'!$A$85)</f>
        <v/>
      </c>
      <c r="Q325" s="81" t="str">
        <f>IF(ISBLANK('Run 4'!$A$89),"",'Run 4'!$A$89)</f>
        <v/>
      </c>
      <c r="R325" s="81" t="str">
        <f>IF(ISBLANK('Run 4'!$B$79),"",'Run 4'!$B$79)</f>
        <v/>
      </c>
      <c r="S325" t="str">
        <f>IF(ISBLANK('Run 4'!G79),"",'Run 4'!$C$73)</f>
        <v/>
      </c>
      <c r="T325" t="str">
        <f>IF(ISBLANK(S37),"", 'Run 4'!$B$73)</f>
        <v>Manual Gain:</v>
      </c>
      <c r="V325" t="str">
        <f>IF(ISBLANK('Run 4'!$C$62),"",'Run 4'!$C$62)</f>
        <v/>
      </c>
    </row>
    <row r="326" spans="1:22" x14ac:dyDescent="0.2">
      <c r="A326" t="str">
        <f>IF(ISBLANK('Run 4'!$C$4),"",'Run 4'!$C$4)</f>
        <v/>
      </c>
      <c r="B326" s="66" t="str">
        <f>IF(ISBLANK('Run 4'!$C$3),"",'Run 4'!$C$3)</f>
        <v/>
      </c>
      <c r="C326" t="str">
        <f>IF(ISBLANK('Run 4'!$C$5),"",'Run 4'!$C$5)</f>
        <v/>
      </c>
      <c r="D326" t="str">
        <f>IF(ISBLANK('Run 4'!G16),"",'Run 4'!G16)</f>
        <v/>
      </c>
      <c r="E326" s="67" t="str">
        <f>IF(ISBLANK('Run 4'!G80),"",'Run 4'!$G$75)</f>
        <v/>
      </c>
      <c r="F326" t="str">
        <f>IF(ISBLANK('Run 4'!G80),"",'Run 4'!G80)</f>
        <v/>
      </c>
      <c r="G326" t="str">
        <f>IF(ISNUMBER(SEARCH("PT",'Run 4'!G16)),"Y", IF(ISNUMBER(SEARCH("H2O",'Run 4'!G16)),"N",""))</f>
        <v/>
      </c>
      <c r="H326">
        <f>IF(ISNUMBER(SEARCH("PTA",D38)),'Run 4'!$F$4,IF(ISNUMBER(SEARCH("PTB",D38)),'Run 4'!$G$4,IF(ISNUMBER(SEARCH("PTC",D38)),'Run 4'!$H$4,IF(ISNUMBER(SEARCH("PTD",D38)),'Run 4'!$I$4,""))))</f>
        <v>0</v>
      </c>
      <c r="I326">
        <f>IF(ISNUMBER(SEARCH("PTA",D38)),'Run 4'!$F$5,IF(ISNUMBER(SEARCH("PTB",D38)),'Run 4'!$G$5,IF(ISNUMBER(SEARCH("PTC",D38)),'Run 4'!$H$5,IF(ISNUMBER(SEARCH("PTD",D38)),'Run 4'!$I$5,""))))</f>
        <v>0</v>
      </c>
      <c r="J326" t="str">
        <f>IF(ISBLANK('Run 4'!$G80),"",'Run 4'!$G$85)</f>
        <v/>
      </c>
      <c r="K326" s="81" t="str">
        <f>IF(ISBLANK('Run 4'!$G80),"",'Run 4'!$G$86)</f>
        <v/>
      </c>
      <c r="L326" s="81" t="str">
        <f>IF(ISBLANK('Run 4'!$G80),"",'Run 4'!$G$87)</f>
        <v/>
      </c>
      <c r="M326" s="81" t="str">
        <f>IF(ISBLANK('Run 4'!$G80),"",'Run 4'!$G$89)</f>
        <v/>
      </c>
      <c r="N326" s="81" t="str">
        <f>IF(ISBLANK('Run 4'!$G80),"",'Run 4'!$G$90)</f>
        <v/>
      </c>
      <c r="O326" s="81" t="str">
        <f>IF(ISBLANK('Run 4'!$G80),"",'Run 4'!$G$91)</f>
        <v/>
      </c>
      <c r="P326" s="81" t="str">
        <f>IF(ISBLANK('Run 4'!$A$85),"",'Run 4'!$A$85)</f>
        <v/>
      </c>
      <c r="Q326" s="81" t="str">
        <f>IF(ISBLANK('Run 4'!$A$89),"",'Run 4'!$A$89)</f>
        <v/>
      </c>
      <c r="R326" s="81" t="str">
        <f>IF(ISBLANK('Run 4'!$B$80),"",'Run 4'!$B$80)</f>
        <v/>
      </c>
      <c r="S326" t="str">
        <f>IF(ISBLANK('Run 4'!G80),"",'Run 4'!$C$73)</f>
        <v/>
      </c>
      <c r="T326" t="str">
        <f>IF(ISBLANK(S38),"", 'Run 4'!$B$73)</f>
        <v>Manual Gain:</v>
      </c>
      <c r="V326" t="str">
        <f>IF(ISBLANK('Run 4'!$C$62),"",'Run 4'!$C$62)</f>
        <v/>
      </c>
    </row>
    <row r="327" spans="1:22" x14ac:dyDescent="0.2">
      <c r="A327" t="str">
        <f>IF(ISBLANK('Run 4'!$C$4),"",'Run 4'!$C$4)</f>
        <v/>
      </c>
      <c r="B327" s="66" t="str">
        <f>IF(ISBLANK('Run 4'!$C$3),"",'Run 4'!$C$3)</f>
        <v/>
      </c>
      <c r="C327" t="str">
        <f>IF(ISBLANK('Run 4'!$C$5),"",'Run 4'!$C$5)</f>
        <v/>
      </c>
      <c r="D327" t="str">
        <f>IF(ISBLANK('Run 4'!G17),"",'Run 4'!G17)</f>
        <v/>
      </c>
      <c r="E327" s="67" t="str">
        <f>IF(ISBLANK('Run 4'!G81),"",'Run 4'!$G$75)</f>
        <v/>
      </c>
      <c r="F327" t="str">
        <f>IF(ISBLANK('Run 4'!G81),"",'Run 4'!G81)</f>
        <v/>
      </c>
      <c r="G327" t="str">
        <f>IF(ISNUMBER(SEARCH("PT",'Run 4'!G17)),"Y", IF(ISNUMBER(SEARCH("H2O",'Run 4'!G17)),"N",""))</f>
        <v/>
      </c>
      <c r="H327">
        <f>IF(ISNUMBER(SEARCH("PTA",D39)),'Run 4'!$F$4,IF(ISNUMBER(SEARCH("PTB",D39)),'Run 4'!$G$4,IF(ISNUMBER(SEARCH("PTC",D39)),'Run 4'!$H$4,IF(ISNUMBER(SEARCH("PTD",D39)),'Run 4'!$I$4,""))))</f>
        <v>0</v>
      </c>
      <c r="I327">
        <f>IF(ISNUMBER(SEARCH("PTA",D39)),'Run 4'!$F$5,IF(ISNUMBER(SEARCH("PTB",D39)),'Run 4'!$G$5,IF(ISNUMBER(SEARCH("PTC",D39)),'Run 4'!$H$5,IF(ISNUMBER(SEARCH("PTD",D39)),'Run 4'!$I$5,""))))</f>
        <v>0</v>
      </c>
      <c r="J327" t="str">
        <f>IF(ISBLANK('Run 4'!$G81),"",'Run 4'!$G$85)</f>
        <v/>
      </c>
      <c r="K327" s="81" t="str">
        <f>IF(ISBLANK('Run 4'!$G81),"",'Run 4'!$G$86)</f>
        <v/>
      </c>
      <c r="L327" s="81" t="str">
        <f>IF(ISBLANK('Run 4'!$G81),"",'Run 4'!$G$87)</f>
        <v/>
      </c>
      <c r="M327" s="81" t="str">
        <f>IF(ISBLANK('Run 4'!$G81),"",'Run 4'!$G$89)</f>
        <v/>
      </c>
      <c r="N327" s="81" t="str">
        <f>IF(ISBLANK('Run 4'!$G81),"",'Run 4'!$G$90)</f>
        <v/>
      </c>
      <c r="O327" s="81" t="str">
        <f>IF(ISBLANK('Run 4'!$G81),"",'Run 4'!$G$91)</f>
        <v/>
      </c>
      <c r="P327" s="81" t="str">
        <f>IF(ISBLANK('Run 4'!$A$85),"",'Run 4'!$A$85)</f>
        <v/>
      </c>
      <c r="Q327" s="81" t="str">
        <f>IF(ISBLANK('Run 4'!$A$89),"",'Run 4'!$A$89)</f>
        <v/>
      </c>
      <c r="R327" s="81" t="str">
        <f>IF(ISBLANK('Run 4'!$B$81),"",'Run 4'!$B$81)</f>
        <v/>
      </c>
      <c r="S327" t="str">
        <f>IF(ISBLANK('Run 4'!G81),"",'Run 4'!$C$73)</f>
        <v/>
      </c>
      <c r="T327" t="str">
        <f>IF(ISBLANK(S39),"", 'Run 4'!$B$73)</f>
        <v>Manual Gain:</v>
      </c>
      <c r="V327" t="str">
        <f>IF(ISBLANK('Run 4'!$C$62),"",'Run 4'!$C$62)</f>
        <v/>
      </c>
    </row>
    <row r="328" spans="1:22" x14ac:dyDescent="0.2">
      <c r="A328" t="str">
        <f>IF(ISBLANK('Run 4'!$C$4),"",'Run 4'!$C$4)</f>
        <v/>
      </c>
      <c r="B328" s="66" t="str">
        <f>IF(ISBLANK('Run 4'!$C$3),"",'Run 4'!$C$3)</f>
        <v/>
      </c>
      <c r="C328" t="str">
        <f>IF(ISBLANK('Run 4'!$C$5),"",'Run 4'!$C$5)</f>
        <v/>
      </c>
      <c r="D328" t="str">
        <f>IF(ISBLANK('Run 4'!G18),"",'Run 4'!G18)</f>
        <v/>
      </c>
      <c r="E328" s="67" t="str">
        <f>IF(ISBLANK('Run 4'!G82),"",'Run 4'!$G$75)</f>
        <v/>
      </c>
      <c r="F328" t="str">
        <f>IF(ISBLANK('Run 4'!G82),"",'Run 4'!G82)</f>
        <v/>
      </c>
      <c r="G328" t="str">
        <f>IF(ISNUMBER(SEARCH("PT",'Run 4'!G18)),"Y", IF(ISNUMBER(SEARCH("H2O",'Run 4'!G18)),"N",""))</f>
        <v/>
      </c>
      <c r="H328">
        <f>IF(ISNUMBER(SEARCH("PTA",D40)),'Run 4'!$F$4,IF(ISNUMBER(SEARCH("PTB",D40)),'Run 4'!$G$4,IF(ISNUMBER(SEARCH("PTC",D40)),'Run 4'!$H$4,IF(ISNUMBER(SEARCH("PTD",D40)),'Run 4'!$I$4,""))))</f>
        <v>0</v>
      </c>
      <c r="I328">
        <f>IF(ISNUMBER(SEARCH("PTA",D40)),'Run 4'!$F$5,IF(ISNUMBER(SEARCH("PTB",D40)),'Run 4'!$G$5,IF(ISNUMBER(SEARCH("PTC",D40)),'Run 4'!$H$5,IF(ISNUMBER(SEARCH("PTD",D40)),'Run 4'!$I$5,""))))</f>
        <v>0</v>
      </c>
      <c r="J328" t="str">
        <f>IF(ISBLANK('Run 4'!$G82),"",'Run 4'!$G$85)</f>
        <v/>
      </c>
      <c r="K328" s="81" t="str">
        <f>IF(ISBLANK('Run 4'!$G82),"",'Run 4'!$G$86)</f>
        <v/>
      </c>
      <c r="L328" s="81" t="str">
        <f>IF(ISBLANK('Run 4'!$G82),"",'Run 4'!$G$87)</f>
        <v/>
      </c>
      <c r="M328" s="81" t="str">
        <f>IF(ISBLANK('Run 4'!$G82),"",'Run 4'!$G$89)</f>
        <v/>
      </c>
      <c r="N328" s="81" t="str">
        <f>IF(ISBLANK('Run 4'!$G82),"",'Run 4'!$G$90)</f>
        <v/>
      </c>
      <c r="O328" s="81" t="str">
        <f>IF(ISBLANK('Run 4'!$G82),"",'Run 4'!$G$91)</f>
        <v/>
      </c>
      <c r="P328" s="81" t="str">
        <f>IF(ISBLANK('Run 4'!$A$85),"",'Run 4'!$A$85)</f>
        <v/>
      </c>
      <c r="Q328" s="81" t="str">
        <f>IF(ISBLANK('Run 4'!$A$89),"",'Run 4'!$A$89)</f>
        <v/>
      </c>
      <c r="R328" s="81" t="str">
        <f>IF(ISBLANK('Run 4'!$B$82),"",'Run 4'!$B$82)</f>
        <v/>
      </c>
      <c r="S328" t="str">
        <f>IF(ISBLANK('Run 4'!G82),"",'Run 4'!$C$73)</f>
        <v/>
      </c>
      <c r="T328" t="str">
        <f>IF(ISBLANK(S40),"", 'Run 4'!$B$73)</f>
        <v>Manual Gain:</v>
      </c>
      <c r="V328" t="str">
        <f>IF(ISBLANK('Run 4'!$C$62),"",'Run 4'!$C$62)</f>
        <v/>
      </c>
    </row>
    <row r="329" spans="1:22" x14ac:dyDescent="0.2">
      <c r="A329" t="str">
        <f>IF(ISBLANK('Run 4'!$C$4),"",'Run 4'!$C$4)</f>
        <v/>
      </c>
      <c r="B329" s="66" t="str">
        <f>IF(ISBLANK('Run 4'!$C$3),"",'Run 4'!$C$3)</f>
        <v/>
      </c>
      <c r="C329" t="str">
        <f>IF(ISBLANK('Run 4'!$C$5),"",'Run 4'!$C$5)</f>
        <v/>
      </c>
      <c r="D329" t="str">
        <f>IF(ISBLANK('Run 4'!G19),"",'Run 4'!G19)</f>
        <v/>
      </c>
      <c r="E329" s="67" t="str">
        <f>IF(ISBLANK('Run 4'!G83),"",'Run 4'!$G$75)</f>
        <v/>
      </c>
      <c r="F329" t="str">
        <f>IF(ISBLANK('Run 4'!G83),"",'Run 4'!G83)</f>
        <v/>
      </c>
      <c r="G329" t="str">
        <f>IF(ISNUMBER(SEARCH("PT",'Run 4'!G19)),"Y", IF(ISNUMBER(SEARCH("H2O",'Run 4'!G19)),"N",""))</f>
        <v/>
      </c>
      <c r="H329">
        <f>IF(ISNUMBER(SEARCH("PTA",D41)),'Run 4'!$F$4,IF(ISNUMBER(SEARCH("PTB",D41)),'Run 4'!$G$4,IF(ISNUMBER(SEARCH("PTC",D41)),'Run 4'!$H$4,IF(ISNUMBER(SEARCH("PTD",D41)),'Run 4'!$I$4,""))))</f>
        <v>0</v>
      </c>
      <c r="I329">
        <f>IF(ISNUMBER(SEARCH("PTA",D41)),'Run 4'!$F$5,IF(ISNUMBER(SEARCH("PTB",D41)),'Run 4'!$G$5,IF(ISNUMBER(SEARCH("PTC",D41)),'Run 4'!$H$5,IF(ISNUMBER(SEARCH("PTD",D41)),'Run 4'!$I$5,""))))</f>
        <v>0</v>
      </c>
      <c r="J329" t="str">
        <f>IF(ISBLANK('Run 4'!$G83),"",'Run 4'!$G$85)</f>
        <v/>
      </c>
      <c r="K329" s="81" t="str">
        <f>IF(ISBLANK('Run 4'!$G83),"",'Run 4'!$G$86)</f>
        <v/>
      </c>
      <c r="L329" s="81" t="str">
        <f>IF(ISBLANK('Run 4'!$G83),"",'Run 4'!$G$87)</f>
        <v/>
      </c>
      <c r="M329" s="81" t="str">
        <f>IF(ISBLANK('Run 4'!$G83),"",'Run 4'!$G$89)</f>
        <v/>
      </c>
      <c r="N329" s="81" t="str">
        <f>IF(ISBLANK('Run 4'!$G83),"",'Run 4'!$G$90)</f>
        <v/>
      </c>
      <c r="O329" s="81" t="str">
        <f>IF(ISBLANK('Run 4'!$G83),"",'Run 4'!$G$91)</f>
        <v/>
      </c>
      <c r="P329" s="81" t="str">
        <f>IF(ISBLANK('Run 4'!$A$85),"",'Run 4'!$A$85)</f>
        <v/>
      </c>
      <c r="Q329" s="81" t="str">
        <f>IF(ISBLANK('Run 4'!$A$89),"",'Run 4'!$A$89)</f>
        <v/>
      </c>
      <c r="R329" s="81" t="str">
        <f>IF(ISBLANK('Run 4'!$B$83),"",'Run 4'!$B$83)</f>
        <v/>
      </c>
      <c r="S329" t="str">
        <f>IF(ISBLANK('Run 4'!G83),"",'Run 4'!$C$73)</f>
        <v/>
      </c>
      <c r="T329" t="str">
        <f>IF(ISBLANK(S41),"", 'Run 4'!$B$73)</f>
        <v>Manual Gain:</v>
      </c>
      <c r="V329" t="str">
        <f>IF(ISBLANK('Run 4'!$C$62),"",'Run 4'!$C$62)</f>
        <v/>
      </c>
    </row>
    <row r="330" spans="1:22" x14ac:dyDescent="0.2">
      <c r="A330" t="str">
        <f>IF(ISBLANK('Run 4'!$C$4),"",'Run 4'!$C$4)</f>
        <v/>
      </c>
      <c r="B330" s="66" t="str">
        <f>IF(ISBLANK('Run 4'!$C$3),"",'Run 4'!$C$3)</f>
        <v/>
      </c>
      <c r="C330" t="str">
        <f>IF(ISBLANK('Run 4'!$C$5),"",'Run 4'!$C$5)</f>
        <v/>
      </c>
      <c r="D330" t="str">
        <f>IF(ISBLANK('Run 4'!H12),"",'Run 4'!H12)</f>
        <v/>
      </c>
      <c r="E330" s="67" t="str">
        <f>IF(ISBLANK('Run 4'!H76),"",'Run 4'!$H$75)</f>
        <v/>
      </c>
      <c r="F330" t="str">
        <f>IF(ISBLANK('Run 4'!H76),"",'Run 4'!H76)</f>
        <v/>
      </c>
      <c r="G330" t="str">
        <f>IF(ISNUMBER(SEARCH("PT",'Run 4'!H12)),"Y", IF(ISNUMBER(SEARCH("H2O",'Run 4'!H12)),"N",""))</f>
        <v/>
      </c>
      <c r="H330">
        <f>IF(ISNUMBER(SEARCH("PTA",D42)),'Run 4'!$F$4,IF(ISNUMBER(SEARCH("PTB",D42)),'Run 4'!$G$4,IF(ISNUMBER(SEARCH("PTC",D42)),'Run 4'!$H$4,IF(ISNUMBER(SEARCH("PTD",D42)),'Run 4'!$I$4,""))))</f>
        <v>0</v>
      </c>
      <c r="I330">
        <f>IF(ISNUMBER(SEARCH("PTA",D42)),'Run 4'!$F$5,IF(ISNUMBER(SEARCH("PTB",D42)),'Run 4'!$G$5,IF(ISNUMBER(SEARCH("PTC",D42)),'Run 4'!$H$5,IF(ISNUMBER(SEARCH("PTD",D42)),'Run 4'!$I$5,""))))</f>
        <v>0</v>
      </c>
      <c r="J330" t="str">
        <f>IF(ISBLANK('Run 4'!$H76),"",'Run 4'!$H$85)</f>
        <v/>
      </c>
      <c r="K330" s="81" t="str">
        <f>IF(ISBLANK('Run 4'!$H76),"",'Run 4'!$H$86)</f>
        <v/>
      </c>
      <c r="L330" s="81" t="str">
        <f>IF(ISBLANK('Run 4'!$H76),"",'Run 4'!$H$87)</f>
        <v/>
      </c>
      <c r="M330" s="81" t="str">
        <f>IF(ISBLANK('Run 4'!$H76),"",'Run 4'!$H$89)</f>
        <v/>
      </c>
      <c r="N330" s="81" t="str">
        <f>IF(ISBLANK('Run 4'!$H76),"",'Run 4'!$H$90)</f>
        <v/>
      </c>
      <c r="O330" s="81" t="str">
        <f>IF(ISBLANK('Run 4'!$H76),"",'Run 4'!$H$91)</f>
        <v/>
      </c>
      <c r="P330" s="81" t="str">
        <f>IF(ISBLANK('Run 4'!$A$85),"",'Run 4'!$A$85)</f>
        <v/>
      </c>
      <c r="Q330" s="81" t="str">
        <f>IF(ISBLANK('Run 4'!$A$89),"",'Run 4'!$A$89)</f>
        <v/>
      </c>
      <c r="R330" s="81" t="str">
        <f>IF(ISBLANK('Run 4'!$B$76),"",'Run 4'!$B$76)</f>
        <v/>
      </c>
      <c r="S330" t="str">
        <f>IF(ISBLANK('Run 4'!H76),"",'Run 4'!$C$73)</f>
        <v/>
      </c>
      <c r="T330" t="str">
        <f>IF(ISBLANK(S42),"", 'Run 4'!$B$73)</f>
        <v>Manual Gain:</v>
      </c>
      <c r="V330" t="str">
        <f>IF(ISBLANK('Run 4'!$C$62),"",'Run 4'!$C$62)</f>
        <v/>
      </c>
    </row>
    <row r="331" spans="1:22" x14ac:dyDescent="0.2">
      <c r="A331" t="str">
        <f>IF(ISBLANK('Run 4'!$C$4),"",'Run 4'!$C$4)</f>
        <v/>
      </c>
      <c r="B331" s="66" t="str">
        <f>IF(ISBLANK('Run 4'!$C$3),"",'Run 4'!$C$3)</f>
        <v/>
      </c>
      <c r="C331" t="str">
        <f>IF(ISBLANK('Run 4'!$C$5),"",'Run 4'!$C$5)</f>
        <v/>
      </c>
      <c r="D331" t="str">
        <f>IF(ISBLANK('Run 4'!H13),"",'Run 4'!H13)</f>
        <v/>
      </c>
      <c r="E331" s="67" t="str">
        <f>IF(ISBLANK('Run 4'!H77),"",'Run 4'!$H$75)</f>
        <v/>
      </c>
      <c r="F331" t="str">
        <f>IF(ISBLANK('Run 4'!H77),"",'Run 4'!H77)</f>
        <v/>
      </c>
      <c r="G331" t="str">
        <f>IF(ISNUMBER(SEARCH("PT",'Run 4'!H13)),"Y", IF(ISNUMBER(SEARCH("H2O",'Run 4'!H13)),"N",""))</f>
        <v/>
      </c>
      <c r="H331">
        <f>IF(ISNUMBER(SEARCH("PTA",D43)),'Run 4'!$F$4,IF(ISNUMBER(SEARCH("PTB",D43)),'Run 4'!$G$4,IF(ISNUMBER(SEARCH("PTC",D43)),'Run 4'!$H$4,IF(ISNUMBER(SEARCH("PTD",D43)),'Run 4'!$I$4,""))))</f>
        <v>0</v>
      </c>
      <c r="I331">
        <f>IF(ISNUMBER(SEARCH("PTA",D43)),'Run 4'!$F$5,IF(ISNUMBER(SEARCH("PTB",D43)),'Run 4'!$G$5,IF(ISNUMBER(SEARCH("PTC",D43)),'Run 4'!$H$5,IF(ISNUMBER(SEARCH("PTD",D43)),'Run 4'!$I$5,""))))</f>
        <v>0</v>
      </c>
      <c r="J331" t="str">
        <f>IF(ISBLANK('Run 4'!$H77),"",'Run 4'!$H$85)</f>
        <v/>
      </c>
      <c r="K331" s="81" t="str">
        <f>IF(ISBLANK('Run 4'!$H77),"",'Run 4'!$H$86)</f>
        <v/>
      </c>
      <c r="L331" s="81" t="str">
        <f>IF(ISBLANK('Run 4'!$H77),"",'Run 4'!$H$87)</f>
        <v/>
      </c>
      <c r="M331" s="81" t="str">
        <f>IF(ISBLANK('Run 4'!$H77),"",'Run 4'!$H$89)</f>
        <v/>
      </c>
      <c r="N331" s="81" t="str">
        <f>IF(ISBLANK('Run 4'!$H77),"",'Run 4'!$H$90)</f>
        <v/>
      </c>
      <c r="O331" s="81" t="str">
        <f>IF(ISBLANK('Run 4'!$H77),"",'Run 4'!$H$91)</f>
        <v/>
      </c>
      <c r="P331" s="81" t="str">
        <f>IF(ISBLANK('Run 4'!$A$85),"",'Run 4'!$A$85)</f>
        <v/>
      </c>
      <c r="Q331" s="81" t="str">
        <f>IF(ISBLANK('Run 4'!$A$89),"",'Run 4'!$A$89)</f>
        <v/>
      </c>
      <c r="R331" s="81" t="str">
        <f>IF(ISBLANK('Run 4'!$B$77),"",'Run 4'!$B$77)</f>
        <v/>
      </c>
      <c r="S331" t="str">
        <f>IF(ISBLANK('Run 4'!H77),"",'Run 4'!$C$73)</f>
        <v/>
      </c>
      <c r="T331" t="str">
        <f>IF(ISBLANK(S43),"", 'Run 4'!$B$73)</f>
        <v>Manual Gain:</v>
      </c>
      <c r="V331" t="str">
        <f>IF(ISBLANK('Run 4'!$C$62),"",'Run 4'!$C$62)</f>
        <v/>
      </c>
    </row>
    <row r="332" spans="1:22" x14ac:dyDescent="0.2">
      <c r="A332" t="str">
        <f>IF(ISBLANK('Run 4'!$C$4),"",'Run 4'!$C$4)</f>
        <v/>
      </c>
      <c r="B332" s="66" t="str">
        <f>IF(ISBLANK('Run 4'!$C$3),"",'Run 4'!$C$3)</f>
        <v/>
      </c>
      <c r="C332" t="str">
        <f>IF(ISBLANK('Run 4'!$C$5),"",'Run 4'!$C$5)</f>
        <v/>
      </c>
      <c r="D332" t="str">
        <f>IF(ISBLANK('Run 4'!H14),"",'Run 4'!H14)</f>
        <v/>
      </c>
      <c r="E332" s="67" t="str">
        <f>IF(ISBLANK('Run 4'!H78),"",'Run 4'!$H$75)</f>
        <v/>
      </c>
      <c r="F332" t="str">
        <f>IF(ISBLANK('Run 4'!H78),"",'Run 4'!H78)</f>
        <v/>
      </c>
      <c r="G332" t="str">
        <f>IF(ISNUMBER(SEARCH("PT",'Run 4'!H14)),"Y", IF(ISNUMBER(SEARCH("H2O",'Run 4'!H14)),"N",""))</f>
        <v/>
      </c>
      <c r="H332">
        <f>IF(ISNUMBER(SEARCH("PTA",D44)),'Run 4'!$F$4,IF(ISNUMBER(SEARCH("PTB",D44)),'Run 4'!$G$4,IF(ISNUMBER(SEARCH("PTC",D44)),'Run 4'!$H$4,IF(ISNUMBER(SEARCH("PTD",D44)),'Run 4'!$I$4,""))))</f>
        <v>0</v>
      </c>
      <c r="I332">
        <f>IF(ISNUMBER(SEARCH("PTA",D44)),'Run 4'!$F$5,IF(ISNUMBER(SEARCH("PTB",D44)),'Run 4'!$G$5,IF(ISNUMBER(SEARCH("PTC",D44)),'Run 4'!$H$5,IF(ISNUMBER(SEARCH("PTD",D44)),'Run 4'!$I$5,""))))</f>
        <v>0</v>
      </c>
      <c r="J332" t="str">
        <f>IF(ISBLANK('Run 4'!$H78),"",'Run 4'!$H$85)</f>
        <v/>
      </c>
      <c r="K332" s="81" t="str">
        <f>IF(ISBLANK('Run 4'!$H78),"",'Run 4'!$H$86)</f>
        <v/>
      </c>
      <c r="L332" s="81" t="str">
        <f>IF(ISBLANK('Run 4'!$H78),"",'Run 4'!$H$87)</f>
        <v/>
      </c>
      <c r="M332" s="81" t="str">
        <f>IF(ISBLANK('Run 4'!$H78),"",'Run 4'!$H$89)</f>
        <v/>
      </c>
      <c r="N332" s="81" t="str">
        <f>IF(ISBLANK('Run 4'!$H78),"",'Run 4'!$H$90)</f>
        <v/>
      </c>
      <c r="O332" s="81" t="str">
        <f>IF(ISBLANK('Run 4'!$H78),"",'Run 4'!$H$91)</f>
        <v/>
      </c>
      <c r="P332" s="81" t="str">
        <f>IF(ISBLANK('Run 4'!$A$85),"",'Run 4'!$A$85)</f>
        <v/>
      </c>
      <c r="Q332" s="81" t="str">
        <f>IF(ISBLANK('Run 4'!$A$89),"",'Run 4'!$A$89)</f>
        <v/>
      </c>
      <c r="R332" s="81" t="str">
        <f>IF(ISBLANK('Run 4'!$B$78),"",'Run 4'!$B$78)</f>
        <v/>
      </c>
      <c r="S332" t="str">
        <f>IF(ISBLANK('Run 4'!H78),"",'Run 4'!$C$73)</f>
        <v/>
      </c>
      <c r="T332" t="str">
        <f>IF(ISBLANK(S44),"", 'Run 4'!$B$73)</f>
        <v>Manual Gain:</v>
      </c>
      <c r="V332" t="str">
        <f>IF(ISBLANK('Run 4'!$C$62),"",'Run 4'!$C$62)</f>
        <v/>
      </c>
    </row>
    <row r="333" spans="1:22" x14ac:dyDescent="0.2">
      <c r="A333" t="str">
        <f>IF(ISBLANK('Run 4'!$C$4),"",'Run 4'!$C$4)</f>
        <v/>
      </c>
      <c r="B333" s="66" t="str">
        <f>IF(ISBLANK('Run 4'!$C$3),"",'Run 4'!$C$3)</f>
        <v/>
      </c>
      <c r="C333" t="str">
        <f>IF(ISBLANK('Run 4'!$C$5),"",'Run 4'!$C$5)</f>
        <v/>
      </c>
      <c r="D333" t="str">
        <f>IF(ISBLANK('Run 4'!H15),"",'Run 4'!H15)</f>
        <v/>
      </c>
      <c r="E333" s="67" t="str">
        <f>IF(ISBLANK('Run 4'!H79),"",'Run 4'!$H$75)</f>
        <v/>
      </c>
      <c r="F333" t="str">
        <f>IF(ISBLANK('Run 4'!H79),"",'Run 4'!H79)</f>
        <v/>
      </c>
      <c r="G333" t="str">
        <f>IF(ISNUMBER(SEARCH("PT",'Run 4'!H15)),"Y", IF(ISNUMBER(SEARCH("H2O",'Run 4'!H15)),"N",""))</f>
        <v/>
      </c>
      <c r="H333">
        <f>IF(ISNUMBER(SEARCH("PTA",D45)),'Run 4'!$F$4,IF(ISNUMBER(SEARCH("PTB",D45)),'Run 4'!$G$4,IF(ISNUMBER(SEARCH("PTC",D45)),'Run 4'!$H$4,IF(ISNUMBER(SEARCH("PTD",D45)),'Run 4'!$I$4,""))))</f>
        <v>0</v>
      </c>
      <c r="I333">
        <f>IF(ISNUMBER(SEARCH("PTA",D45)),'Run 4'!$F$5,IF(ISNUMBER(SEARCH("PTB",D45)),'Run 4'!$G$5,IF(ISNUMBER(SEARCH("PTC",D45)),'Run 4'!$H$5,IF(ISNUMBER(SEARCH("PTD",D45)),'Run 4'!$I$5,""))))</f>
        <v>0</v>
      </c>
      <c r="J333" t="str">
        <f>IF(ISBLANK('Run 4'!$H79),"",'Run 4'!$H$85)</f>
        <v/>
      </c>
      <c r="K333" s="81" t="str">
        <f>IF(ISBLANK('Run 4'!$H79),"",'Run 4'!$H$86)</f>
        <v/>
      </c>
      <c r="L333" s="81" t="str">
        <f>IF(ISBLANK('Run 4'!$H79),"",'Run 4'!$H$87)</f>
        <v/>
      </c>
      <c r="M333" s="81" t="str">
        <f>IF(ISBLANK('Run 4'!$H79),"",'Run 4'!$H$89)</f>
        <v/>
      </c>
      <c r="N333" s="81" t="str">
        <f>IF(ISBLANK('Run 4'!$H79),"",'Run 4'!$H$90)</f>
        <v/>
      </c>
      <c r="O333" s="81" t="str">
        <f>IF(ISBLANK('Run 4'!$H79),"",'Run 4'!$H$91)</f>
        <v/>
      </c>
      <c r="P333" s="81" t="str">
        <f>IF(ISBLANK('Run 4'!$A$85),"",'Run 4'!$A$85)</f>
        <v/>
      </c>
      <c r="Q333" s="81" t="str">
        <f>IF(ISBLANK('Run 4'!$A$89),"",'Run 4'!$A$89)</f>
        <v/>
      </c>
      <c r="R333" s="81" t="str">
        <f>IF(ISBLANK('Run 4'!$B$79),"",'Run 4'!$B$79)</f>
        <v/>
      </c>
      <c r="S333" t="str">
        <f>IF(ISBLANK('Run 4'!H79),"",'Run 4'!$C$73)</f>
        <v/>
      </c>
      <c r="T333" t="str">
        <f>IF(ISBLANK(S45),"", 'Run 4'!$B$73)</f>
        <v>Manual Gain:</v>
      </c>
      <c r="V333" t="str">
        <f>IF(ISBLANK('Run 4'!$C$62),"",'Run 4'!$C$62)</f>
        <v/>
      </c>
    </row>
    <row r="334" spans="1:22" x14ac:dyDescent="0.2">
      <c r="A334" t="str">
        <f>IF(ISBLANK('Run 4'!$C$4),"",'Run 4'!$C$4)</f>
        <v/>
      </c>
      <c r="B334" s="66" t="str">
        <f>IF(ISBLANK('Run 4'!$C$3),"",'Run 4'!$C$3)</f>
        <v/>
      </c>
      <c r="C334" t="str">
        <f>IF(ISBLANK('Run 4'!$C$5),"",'Run 4'!$C$5)</f>
        <v/>
      </c>
      <c r="D334" t="str">
        <f>IF(ISBLANK('Run 4'!H16),"",'Run 4'!H16)</f>
        <v/>
      </c>
      <c r="E334" s="67" t="str">
        <f>IF(ISBLANK('Run 4'!H80),"",'Run 4'!$H$75)</f>
        <v/>
      </c>
      <c r="F334" t="str">
        <f>IF(ISBLANK('Run 4'!H80),"",'Run 4'!H80)</f>
        <v/>
      </c>
      <c r="G334" t="str">
        <f>IF(ISNUMBER(SEARCH("PT",'Run 4'!H16)),"Y", IF(ISNUMBER(SEARCH("H2O",'Run 4'!H16)),"N",""))</f>
        <v/>
      </c>
      <c r="H334">
        <f>IF(ISNUMBER(SEARCH("PTA",D46)),'Run 4'!$F$4,IF(ISNUMBER(SEARCH("PTB",D46)),'Run 4'!$G$4,IF(ISNUMBER(SEARCH("PTC",D46)),'Run 4'!$H$4,IF(ISNUMBER(SEARCH("PTD",D46)),'Run 4'!$I$4,""))))</f>
        <v>0</v>
      </c>
      <c r="I334">
        <f>IF(ISNUMBER(SEARCH("PTA",D46)),'Run 4'!$F$5,IF(ISNUMBER(SEARCH("PTB",D46)),'Run 4'!$G$5,IF(ISNUMBER(SEARCH("PTC",D46)),'Run 4'!$H$5,IF(ISNUMBER(SEARCH("PTD",D46)),'Run 4'!$I$5,""))))</f>
        <v>0</v>
      </c>
      <c r="J334" t="str">
        <f>IF(ISBLANK('Run 4'!$H80),"",'Run 4'!$H$85)</f>
        <v/>
      </c>
      <c r="K334" s="81" t="str">
        <f>IF(ISBLANK('Run 4'!$H80),"",'Run 4'!$H$86)</f>
        <v/>
      </c>
      <c r="L334" s="81" t="str">
        <f>IF(ISBLANK('Run 4'!$H80),"",'Run 4'!$H$87)</f>
        <v/>
      </c>
      <c r="M334" s="81" t="str">
        <f>IF(ISBLANK('Run 4'!$H80),"",'Run 4'!$H$89)</f>
        <v/>
      </c>
      <c r="N334" s="81" t="str">
        <f>IF(ISBLANK('Run 4'!$H80),"",'Run 4'!$H$90)</f>
        <v/>
      </c>
      <c r="O334" s="81" t="str">
        <f>IF(ISBLANK('Run 4'!$H80),"",'Run 4'!$H$91)</f>
        <v/>
      </c>
      <c r="P334" s="81" t="str">
        <f>IF(ISBLANK('Run 4'!$A$85),"",'Run 4'!$A$85)</f>
        <v/>
      </c>
      <c r="Q334" s="81" t="str">
        <f>IF(ISBLANK('Run 4'!$A$89),"",'Run 4'!$A$89)</f>
        <v/>
      </c>
      <c r="R334" s="81" t="str">
        <f>IF(ISBLANK('Run 4'!$B$80),"",'Run 4'!$B$80)</f>
        <v/>
      </c>
      <c r="S334" t="str">
        <f>IF(ISBLANK('Run 4'!H80),"",'Run 4'!$C$73)</f>
        <v/>
      </c>
      <c r="T334" t="str">
        <f>IF(ISBLANK(S46),"", 'Run 4'!$B$73)</f>
        <v>Manual Gain:</v>
      </c>
      <c r="V334" t="str">
        <f>IF(ISBLANK('Run 4'!$C$62),"",'Run 4'!$C$62)</f>
        <v/>
      </c>
    </row>
    <row r="335" spans="1:22" x14ac:dyDescent="0.2">
      <c r="A335" t="str">
        <f>IF(ISBLANK('Run 4'!$C$4),"",'Run 4'!$C$4)</f>
        <v/>
      </c>
      <c r="B335" s="66" t="str">
        <f>IF(ISBLANK('Run 4'!$C$3),"",'Run 4'!$C$3)</f>
        <v/>
      </c>
      <c r="C335" t="str">
        <f>IF(ISBLANK('Run 4'!$C$5),"",'Run 4'!$C$5)</f>
        <v/>
      </c>
      <c r="D335" t="str">
        <f>IF(ISBLANK('Run 4'!H17),"",'Run 4'!H17)</f>
        <v/>
      </c>
      <c r="E335" s="67" t="str">
        <f>IF(ISBLANK('Run 4'!H81),"",'Run 4'!$H$75)</f>
        <v/>
      </c>
      <c r="F335" t="str">
        <f>IF(ISBLANK('Run 4'!H81),"",'Run 4'!H81)</f>
        <v/>
      </c>
      <c r="G335" t="str">
        <f>IF(ISNUMBER(SEARCH("PT",'Run 4'!H17)),"Y", IF(ISNUMBER(SEARCH("H2O",'Run 4'!H17)),"N",""))</f>
        <v/>
      </c>
      <c r="H335">
        <f>IF(ISNUMBER(SEARCH("PTA",D47)),'Run 4'!$F$4,IF(ISNUMBER(SEARCH("PTB",D47)),'Run 4'!$G$4,IF(ISNUMBER(SEARCH("PTC",D47)),'Run 4'!$H$4,IF(ISNUMBER(SEARCH("PTD",D47)),'Run 4'!$I$4,""))))</f>
        <v>0</v>
      </c>
      <c r="I335">
        <f>IF(ISNUMBER(SEARCH("PTA",D47)),'Run 4'!$F$5,IF(ISNUMBER(SEARCH("PTB",D47)),'Run 4'!$G$5,IF(ISNUMBER(SEARCH("PTC",D47)),'Run 4'!$H$5,IF(ISNUMBER(SEARCH("PTD",D47)),'Run 4'!$I$5,""))))</f>
        <v>0</v>
      </c>
      <c r="J335" t="str">
        <f>IF(ISBLANK('Run 4'!$H81),"",'Run 4'!$H$85)</f>
        <v/>
      </c>
      <c r="K335" s="81" t="str">
        <f>IF(ISBLANK('Run 4'!$H81),"",'Run 4'!$H$86)</f>
        <v/>
      </c>
      <c r="L335" s="81" t="str">
        <f>IF(ISBLANK('Run 4'!$H81),"",'Run 4'!$H$87)</f>
        <v/>
      </c>
      <c r="M335" s="81" t="str">
        <f>IF(ISBLANK('Run 4'!$H81),"",'Run 4'!$H$89)</f>
        <v/>
      </c>
      <c r="N335" s="81" t="str">
        <f>IF(ISBLANK('Run 4'!$H81),"",'Run 4'!$H$90)</f>
        <v/>
      </c>
      <c r="O335" s="81" t="str">
        <f>IF(ISBLANK('Run 4'!$H81),"",'Run 4'!$H$91)</f>
        <v/>
      </c>
      <c r="P335" s="81" t="str">
        <f>IF(ISBLANK('Run 4'!$A$85),"",'Run 4'!$A$85)</f>
        <v/>
      </c>
      <c r="Q335" s="81" t="str">
        <f>IF(ISBLANK('Run 4'!$A$89),"",'Run 4'!$A$89)</f>
        <v/>
      </c>
      <c r="R335" s="81" t="str">
        <f>IF(ISBLANK('Run 4'!$B$81),"",'Run 4'!$B$81)</f>
        <v/>
      </c>
      <c r="S335" t="str">
        <f>IF(ISBLANK('Run 4'!H81),"",'Run 4'!$C$73)</f>
        <v/>
      </c>
      <c r="T335" t="str">
        <f>IF(ISBLANK(S47),"", 'Run 4'!$B$73)</f>
        <v>Manual Gain:</v>
      </c>
      <c r="V335" t="str">
        <f>IF(ISBLANK('Run 4'!$C$62),"",'Run 4'!$C$62)</f>
        <v/>
      </c>
    </row>
    <row r="336" spans="1:22" x14ac:dyDescent="0.2">
      <c r="A336" t="str">
        <f>IF(ISBLANK('Run 4'!$C$4),"",'Run 4'!$C$4)</f>
        <v/>
      </c>
      <c r="B336" s="66" t="str">
        <f>IF(ISBLANK('Run 4'!$C$3),"",'Run 4'!$C$3)</f>
        <v/>
      </c>
      <c r="C336" t="str">
        <f>IF(ISBLANK('Run 4'!$C$5),"",'Run 4'!$C$5)</f>
        <v/>
      </c>
      <c r="D336" t="str">
        <f>IF(ISBLANK('Run 4'!H18),"",'Run 4'!H18)</f>
        <v/>
      </c>
      <c r="E336" s="67" t="str">
        <f>IF(ISBLANK('Run 4'!H82),"",'Run 4'!$H$75)</f>
        <v/>
      </c>
      <c r="F336" t="str">
        <f>IF(ISBLANK('Run 4'!H82),"",'Run 4'!H82)</f>
        <v/>
      </c>
      <c r="G336" t="str">
        <f>IF(ISNUMBER(SEARCH("PT",'Run 4'!H18)),"Y", IF(ISNUMBER(SEARCH("H2O",'Run 4'!H18)),"N",""))</f>
        <v/>
      </c>
      <c r="H336">
        <f>IF(ISNUMBER(SEARCH("PTA",D48)),'Run 4'!$F$4,IF(ISNUMBER(SEARCH("PTB",D48)),'Run 4'!$G$4,IF(ISNUMBER(SEARCH("PTC",D48)),'Run 4'!$H$4,IF(ISNUMBER(SEARCH("PTD",D48)),'Run 4'!$I$4,""))))</f>
        <v>0</v>
      </c>
      <c r="I336">
        <f>IF(ISNUMBER(SEARCH("PTA",D48)),'Run 4'!$F$5,IF(ISNUMBER(SEARCH("PTB",D48)),'Run 4'!$G$5,IF(ISNUMBER(SEARCH("PTC",D48)),'Run 4'!$H$5,IF(ISNUMBER(SEARCH("PTD",D48)),'Run 4'!$I$5,""))))</f>
        <v>0</v>
      </c>
      <c r="J336" t="str">
        <f>IF(ISBLANK('Run 4'!$H82),"",'Run 4'!$H$85)</f>
        <v/>
      </c>
      <c r="K336" s="81" t="str">
        <f>IF(ISBLANK('Run 4'!$H82),"",'Run 4'!$H$86)</f>
        <v/>
      </c>
      <c r="L336" s="81" t="str">
        <f>IF(ISBLANK('Run 4'!$H82),"",'Run 4'!$H$87)</f>
        <v/>
      </c>
      <c r="M336" s="81" t="str">
        <f>IF(ISBLANK('Run 4'!$H82),"",'Run 4'!$H$89)</f>
        <v/>
      </c>
      <c r="N336" s="81" t="str">
        <f>IF(ISBLANK('Run 4'!$H82),"",'Run 4'!$H$90)</f>
        <v/>
      </c>
      <c r="O336" s="81" t="str">
        <f>IF(ISBLANK('Run 4'!$H82),"",'Run 4'!$H$91)</f>
        <v/>
      </c>
      <c r="P336" s="81" t="str">
        <f>IF(ISBLANK('Run 4'!$A$85),"",'Run 4'!$A$85)</f>
        <v/>
      </c>
      <c r="Q336" s="81" t="str">
        <f>IF(ISBLANK('Run 4'!$A$89),"",'Run 4'!$A$89)</f>
        <v/>
      </c>
      <c r="R336" s="81" t="str">
        <f>IF(ISBLANK('Run 4'!$B$82),"",'Run 4'!$B$82)</f>
        <v/>
      </c>
      <c r="S336" t="str">
        <f>IF(ISBLANK('Run 4'!H82),"",'Run 4'!$C$73)</f>
        <v/>
      </c>
      <c r="T336" t="str">
        <f>IF(ISBLANK(S48),"", 'Run 4'!$B$73)</f>
        <v>Manual Gain:</v>
      </c>
      <c r="V336" t="str">
        <f>IF(ISBLANK('Run 4'!$C$62),"",'Run 4'!$C$62)</f>
        <v/>
      </c>
    </row>
    <row r="337" spans="1:22" x14ac:dyDescent="0.2">
      <c r="A337" t="str">
        <f>IF(ISBLANK('Run 4'!$C$4),"",'Run 4'!$C$4)</f>
        <v/>
      </c>
      <c r="B337" s="66" t="str">
        <f>IF(ISBLANK('Run 4'!$C$3),"",'Run 4'!$C$3)</f>
        <v/>
      </c>
      <c r="C337" t="str">
        <f>IF(ISBLANK('Run 4'!$C$5),"",'Run 4'!$C$5)</f>
        <v/>
      </c>
      <c r="D337" t="str">
        <f>IF(ISBLANK('Run 4'!H19),"",'Run 4'!H19)</f>
        <v/>
      </c>
      <c r="E337" s="67" t="str">
        <f>IF(ISBLANK('Run 4'!H83),"",'Run 4'!$H$75)</f>
        <v/>
      </c>
      <c r="F337" t="str">
        <f>IF(ISBLANK('Run 4'!H83),"",'Run 4'!H83)</f>
        <v/>
      </c>
      <c r="G337" t="str">
        <f>IF(ISNUMBER(SEARCH("PT",'Run 4'!H19)),"Y", IF(ISNUMBER(SEARCH("H2O",'Run 4'!H19)),"N",""))</f>
        <v/>
      </c>
      <c r="H337">
        <f>IF(ISNUMBER(SEARCH("PTA",D49)),'Run 4'!$F$4,IF(ISNUMBER(SEARCH("PTB",D49)),'Run 4'!$G$4,IF(ISNUMBER(SEARCH("PTC",D49)),'Run 4'!$H$4,IF(ISNUMBER(SEARCH("PTD",D49)),'Run 4'!$I$4,""))))</f>
        <v>0</v>
      </c>
      <c r="I337">
        <f>IF(ISNUMBER(SEARCH("PTA",D49)),'Run 4'!$F$5,IF(ISNUMBER(SEARCH("PTB",D49)),'Run 4'!$G$5,IF(ISNUMBER(SEARCH("PTC",D49)),'Run 4'!$H$5,IF(ISNUMBER(SEARCH("PTD",D49)),'Run 4'!$I$5,""))))</f>
        <v>0</v>
      </c>
      <c r="J337" t="str">
        <f>IF(ISBLANK('Run 4'!$H83),"",'Run 4'!$H$85)</f>
        <v/>
      </c>
      <c r="K337" s="81" t="str">
        <f>IF(ISBLANK('Run 4'!$H83),"",'Run 4'!$H$86)</f>
        <v/>
      </c>
      <c r="L337" s="81" t="str">
        <f>IF(ISBLANK('Run 4'!$H83),"",'Run 4'!$H$87)</f>
        <v/>
      </c>
      <c r="M337" s="81" t="str">
        <f>IF(ISBLANK('Run 4'!$H83),"",'Run 4'!$H$89)</f>
        <v/>
      </c>
      <c r="N337" s="81" t="str">
        <f>IF(ISBLANK('Run 4'!$H83),"",'Run 4'!$H$90)</f>
        <v/>
      </c>
      <c r="O337" s="81" t="str">
        <f>IF(ISBLANK('Run 4'!$H83),"",'Run 4'!$H$91)</f>
        <v/>
      </c>
      <c r="P337" s="81" t="str">
        <f>IF(ISBLANK('Run 4'!$A$85),"",'Run 4'!$A$85)</f>
        <v/>
      </c>
      <c r="Q337" s="81" t="str">
        <f>IF(ISBLANK('Run 4'!$A$89),"",'Run 4'!$A$89)</f>
        <v/>
      </c>
      <c r="R337" s="81" t="str">
        <f>IF(ISBLANK('Run 4'!$B$83),"",'Run 4'!$B$83)</f>
        <v/>
      </c>
      <c r="S337" t="str">
        <f>IF(ISBLANK('Run 4'!H83),"",'Run 4'!$C$73)</f>
        <v/>
      </c>
      <c r="T337" t="str">
        <f>IF(ISBLANK(S49),"", 'Run 4'!$B$73)</f>
        <v>Manual Gain:</v>
      </c>
      <c r="V337" t="str">
        <f>IF(ISBLANK('Run 4'!$C$62),"",'Run 4'!$C$62)</f>
        <v/>
      </c>
    </row>
    <row r="338" spans="1:22" x14ac:dyDescent="0.2">
      <c r="A338" t="str">
        <f>IF(ISBLANK('Run 4'!$C$4),"",'Run 4'!$C$4)</f>
        <v/>
      </c>
      <c r="B338" s="66" t="str">
        <f>IF(ISBLANK('Run 4'!$C$3),"",'Run 4'!$C$3)</f>
        <v/>
      </c>
      <c r="C338" t="str">
        <f>IF(ISBLANK('Run 4'!$C$5),"",'Run 4'!$C$5)</f>
        <v/>
      </c>
      <c r="D338" t="str">
        <f>IF(ISBLANK('Run 4'!I12),"",'Run 4'!I12)</f>
        <v/>
      </c>
      <c r="E338" s="67" t="str">
        <f>IF(ISBLANK('Run 4'!I76),"",'Run 4'!$I$75)</f>
        <v/>
      </c>
      <c r="F338" t="str">
        <f>IF(ISBLANK('Run 4'!I76),"",'Run 4'!I76)</f>
        <v/>
      </c>
      <c r="G338" t="str">
        <f>IF(ISNUMBER(SEARCH("PT",'Run 4'!I12)),"Y", IF(ISNUMBER(SEARCH("H2O",'Run 4'!I12)),"N",""))</f>
        <v/>
      </c>
      <c r="H338">
        <f>IF(ISNUMBER(SEARCH("PTA",D50)),'Run 4'!$F$4,IF(ISNUMBER(SEARCH("PTB",D50)),'Run 4'!$G$4,IF(ISNUMBER(SEARCH("PTC",D50)),'Run 4'!$H$4,IF(ISNUMBER(SEARCH("PTD",D50)),'Run 4'!$I$4,""))))</f>
        <v>0</v>
      </c>
      <c r="I338">
        <f>IF(ISNUMBER(SEARCH("PTA",D50)),'Run 4'!$F$5,IF(ISNUMBER(SEARCH("PTB",D50)),'Run 4'!$G$5,IF(ISNUMBER(SEARCH("PTC",D50)),'Run 4'!$H$5,IF(ISNUMBER(SEARCH("PTD",D50)),'Run 4'!$I$5,""))))</f>
        <v>0</v>
      </c>
      <c r="J338" t="str">
        <f>IF(ISBLANK('Run 4'!$I76),"",'Run 4'!$I$85)</f>
        <v/>
      </c>
      <c r="K338" s="81" t="str">
        <f>IF(ISBLANK('Run 4'!$I76),"",'Run 4'!$I$86)</f>
        <v/>
      </c>
      <c r="L338" s="81" t="str">
        <f>IF(ISBLANK('Run 4'!$I76),"",'Run 4'!$I$87)</f>
        <v/>
      </c>
      <c r="M338" s="81" t="str">
        <f>IF(ISBLANK('Run 4'!$I76),"",'Run 4'!$I$89)</f>
        <v/>
      </c>
      <c r="N338" s="81" t="str">
        <f>IF(ISBLANK('Run 4'!$I76),"",'Run 4'!$I$90)</f>
        <v/>
      </c>
      <c r="O338" s="81" t="str">
        <f>IF(ISBLANK('Run 4'!$I76),"",'Run 4'!$I$91)</f>
        <v/>
      </c>
      <c r="P338" s="81" t="str">
        <f>IF(ISBLANK('Run 4'!$A$85),"",'Run 4'!$A$85)</f>
        <v/>
      </c>
      <c r="Q338" s="81" t="str">
        <f>IF(ISBLANK('Run 4'!$A$89),"",'Run 4'!$A$89)</f>
        <v/>
      </c>
      <c r="R338" s="81" t="str">
        <f>IF(ISBLANK('Run 4'!$B$76),"",'Run 4'!$B$76)</f>
        <v/>
      </c>
      <c r="S338" t="str">
        <f>IF(ISBLANK('Run 4'!I76),"",'Run 4'!$C$73)</f>
        <v/>
      </c>
      <c r="T338" t="str">
        <f>IF(ISBLANK(S50),"", 'Run 4'!$B$73)</f>
        <v>Manual Gain:</v>
      </c>
      <c r="V338" t="str">
        <f>IF(ISBLANK('Run 4'!$C$62),"",'Run 4'!$C$62)</f>
        <v/>
      </c>
    </row>
    <row r="339" spans="1:22" x14ac:dyDescent="0.2">
      <c r="A339" t="str">
        <f>IF(ISBLANK('Run 4'!$C$4),"",'Run 4'!$C$4)</f>
        <v/>
      </c>
      <c r="B339" s="66" t="str">
        <f>IF(ISBLANK('Run 4'!$C$3),"",'Run 4'!$C$3)</f>
        <v/>
      </c>
      <c r="C339" t="str">
        <f>IF(ISBLANK('Run 4'!$C$5),"",'Run 4'!$C$5)</f>
        <v/>
      </c>
      <c r="D339" t="str">
        <f>IF(ISBLANK('Run 4'!I13),"",'Run 4'!I13)</f>
        <v/>
      </c>
      <c r="E339" s="67" t="str">
        <f>IF(ISBLANK('Run 4'!I77),"",'Run 4'!$I$75)</f>
        <v/>
      </c>
      <c r="F339" t="str">
        <f>IF(ISBLANK('Run 4'!I77),"",'Run 4'!I77)</f>
        <v/>
      </c>
      <c r="G339" t="str">
        <f>IF(ISNUMBER(SEARCH("PT",'Run 4'!I13)),"Y", IF(ISNUMBER(SEARCH("H2O",'Run 4'!I13)),"N",""))</f>
        <v/>
      </c>
      <c r="H339">
        <f>IF(ISNUMBER(SEARCH("PTA",D51)),'Run 4'!$F$4,IF(ISNUMBER(SEARCH("PTB",D51)),'Run 4'!$G$4,IF(ISNUMBER(SEARCH("PTC",D51)),'Run 4'!$H$4,IF(ISNUMBER(SEARCH("PTD",D51)),'Run 4'!$I$4,""))))</f>
        <v>0</v>
      </c>
      <c r="I339">
        <f>IF(ISNUMBER(SEARCH("PTA",D51)),'Run 4'!$F$5,IF(ISNUMBER(SEARCH("PTB",D51)),'Run 4'!$G$5,IF(ISNUMBER(SEARCH("PTC",D51)),'Run 4'!$H$5,IF(ISNUMBER(SEARCH("PTD",D51)),'Run 4'!$I$5,""))))</f>
        <v>0</v>
      </c>
      <c r="J339" t="str">
        <f>IF(ISBLANK('Run 4'!$I77),"",'Run 4'!$I$85)</f>
        <v/>
      </c>
      <c r="K339" s="81" t="str">
        <f>IF(ISBLANK('Run 4'!$I77),"",'Run 4'!$I$86)</f>
        <v/>
      </c>
      <c r="L339" s="81" t="str">
        <f>IF(ISBLANK('Run 4'!$I77),"",'Run 4'!$I$87)</f>
        <v/>
      </c>
      <c r="M339" s="81" t="str">
        <f>IF(ISBLANK('Run 4'!$I77),"",'Run 4'!$I$89)</f>
        <v/>
      </c>
      <c r="N339" s="81" t="str">
        <f>IF(ISBLANK('Run 4'!$I77),"",'Run 4'!$I$90)</f>
        <v/>
      </c>
      <c r="O339" s="81" t="str">
        <f>IF(ISBLANK('Run 4'!$I77),"",'Run 4'!$I$91)</f>
        <v/>
      </c>
      <c r="P339" s="81" t="str">
        <f>IF(ISBLANK('Run 4'!$A$85),"",'Run 4'!$A$85)</f>
        <v/>
      </c>
      <c r="Q339" s="81" t="str">
        <f>IF(ISBLANK('Run 4'!$A$89),"",'Run 4'!$A$89)</f>
        <v/>
      </c>
      <c r="R339" s="81" t="str">
        <f>IF(ISBLANK('Run 4'!$B$77),"",'Run 4'!$B$77)</f>
        <v/>
      </c>
      <c r="S339" t="str">
        <f>IF(ISBLANK('Run 4'!I77),"",'Run 4'!$C$73)</f>
        <v/>
      </c>
      <c r="T339" t="str">
        <f>IF(ISBLANK(S51),"", 'Run 4'!$B$73)</f>
        <v>Manual Gain:</v>
      </c>
      <c r="V339" t="str">
        <f>IF(ISBLANK('Run 4'!$C$62),"",'Run 4'!$C$62)</f>
        <v/>
      </c>
    </row>
    <row r="340" spans="1:22" x14ac:dyDescent="0.2">
      <c r="A340" t="str">
        <f>IF(ISBLANK('Run 4'!$C$4),"",'Run 4'!$C$4)</f>
        <v/>
      </c>
      <c r="B340" s="66" t="str">
        <f>IF(ISBLANK('Run 4'!$C$3),"",'Run 4'!$C$3)</f>
        <v/>
      </c>
      <c r="C340" t="str">
        <f>IF(ISBLANK('Run 4'!$C$5),"",'Run 4'!$C$5)</f>
        <v/>
      </c>
      <c r="D340" t="str">
        <f>IF(ISBLANK('Run 4'!I14),"",'Run 4'!I14)</f>
        <v/>
      </c>
      <c r="E340" s="67" t="str">
        <f>IF(ISBLANK('Run 4'!I78),"",'Run 4'!$I$75)</f>
        <v/>
      </c>
      <c r="F340" t="str">
        <f>IF(ISBLANK('Run 4'!I78),"",'Run 4'!I78)</f>
        <v/>
      </c>
      <c r="G340" t="str">
        <f>IF(ISNUMBER(SEARCH("PT",'Run 4'!I14)),"Y", IF(ISNUMBER(SEARCH("H2O",'Run 4'!I14)),"N",""))</f>
        <v/>
      </c>
      <c r="H340">
        <f>IF(ISNUMBER(SEARCH("PTA",D52)),'Run 4'!$F$4,IF(ISNUMBER(SEARCH("PTB",D52)),'Run 4'!$G$4,IF(ISNUMBER(SEARCH("PTC",D52)),'Run 4'!$H$4,IF(ISNUMBER(SEARCH("PTD",D52)),'Run 4'!$I$4,""))))</f>
        <v>0</v>
      </c>
      <c r="I340">
        <f>IF(ISNUMBER(SEARCH("PTA",D52)),'Run 4'!$F$5,IF(ISNUMBER(SEARCH("PTB",D52)),'Run 4'!$G$5,IF(ISNUMBER(SEARCH("PTC",D52)),'Run 4'!$H$5,IF(ISNUMBER(SEARCH("PTD",D52)),'Run 4'!$I$5,""))))</f>
        <v>0</v>
      </c>
      <c r="J340" t="str">
        <f>IF(ISBLANK('Run 4'!$I78),"",'Run 4'!$I$85)</f>
        <v/>
      </c>
      <c r="K340" s="81" t="str">
        <f>IF(ISBLANK('Run 4'!$I78),"",'Run 4'!$I$86)</f>
        <v/>
      </c>
      <c r="L340" s="81" t="str">
        <f>IF(ISBLANK('Run 4'!$I78),"",'Run 4'!$I$87)</f>
        <v/>
      </c>
      <c r="M340" s="81" t="str">
        <f>IF(ISBLANK('Run 4'!$I78),"",'Run 4'!$I$89)</f>
        <v/>
      </c>
      <c r="N340" s="81" t="str">
        <f>IF(ISBLANK('Run 4'!$I78),"",'Run 4'!$I$90)</f>
        <v/>
      </c>
      <c r="O340" s="81" t="str">
        <f>IF(ISBLANK('Run 4'!$I78),"",'Run 4'!$I$91)</f>
        <v/>
      </c>
      <c r="P340" s="81" t="str">
        <f>IF(ISBLANK('Run 4'!$A$85),"",'Run 4'!$A$85)</f>
        <v/>
      </c>
      <c r="Q340" s="81" t="str">
        <f>IF(ISBLANK('Run 4'!$A$89),"",'Run 4'!$A$89)</f>
        <v/>
      </c>
      <c r="R340" s="81" t="str">
        <f>IF(ISBLANK('Run 4'!$B$78),"",'Run 4'!$B$78)</f>
        <v/>
      </c>
      <c r="S340" t="str">
        <f>IF(ISBLANK('Run 4'!I78),"",'Run 4'!$C$73)</f>
        <v/>
      </c>
      <c r="T340" t="str">
        <f>IF(ISBLANK(S52),"", 'Run 4'!$B$73)</f>
        <v>Manual Gain:</v>
      </c>
      <c r="V340" t="str">
        <f>IF(ISBLANK('Run 4'!$C$62),"",'Run 4'!$C$62)</f>
        <v/>
      </c>
    </row>
    <row r="341" spans="1:22" x14ac:dyDescent="0.2">
      <c r="A341" t="str">
        <f>IF(ISBLANK('Run 4'!$C$4),"",'Run 4'!$C$4)</f>
        <v/>
      </c>
      <c r="B341" s="66" t="str">
        <f>IF(ISBLANK('Run 4'!$C$3),"",'Run 4'!$C$3)</f>
        <v/>
      </c>
      <c r="C341" t="str">
        <f>IF(ISBLANK('Run 4'!$C$5),"",'Run 4'!$C$5)</f>
        <v/>
      </c>
      <c r="D341" t="str">
        <f>IF(ISBLANK('Run 4'!I15),"",'Run 4'!I15)</f>
        <v/>
      </c>
      <c r="E341" s="67" t="str">
        <f>IF(ISBLANK('Run 4'!I79),"",'Run 4'!$I$75)</f>
        <v/>
      </c>
      <c r="F341" t="str">
        <f>IF(ISBLANK('Run 4'!I79),"",'Run 4'!I79)</f>
        <v/>
      </c>
      <c r="G341" t="str">
        <f>IF(ISNUMBER(SEARCH("PT",'Run 4'!I15)),"Y", IF(ISNUMBER(SEARCH("H2O",'Run 4'!I15)),"N",""))</f>
        <v/>
      </c>
      <c r="H341">
        <f>IF(ISNUMBER(SEARCH("PTA",D53)),'Run 4'!$F$4,IF(ISNUMBER(SEARCH("PTB",D53)),'Run 4'!$G$4,IF(ISNUMBER(SEARCH("PTC",D53)),'Run 4'!$H$4,IF(ISNUMBER(SEARCH("PTD",D53)),'Run 4'!$I$4,""))))</f>
        <v>0</v>
      </c>
      <c r="I341">
        <f>IF(ISNUMBER(SEARCH("PTA",D53)),'Run 4'!$F$5,IF(ISNUMBER(SEARCH("PTB",D53)),'Run 4'!$G$5,IF(ISNUMBER(SEARCH("PTC",D53)),'Run 4'!$H$5,IF(ISNUMBER(SEARCH("PTD",D53)),'Run 4'!$I$5,""))))</f>
        <v>0</v>
      </c>
      <c r="J341" t="str">
        <f>IF(ISBLANK('Run 4'!$I79),"",'Run 4'!$I$85)</f>
        <v/>
      </c>
      <c r="K341" s="81" t="str">
        <f>IF(ISBLANK('Run 4'!$I79),"",'Run 4'!$I$86)</f>
        <v/>
      </c>
      <c r="L341" s="81" t="str">
        <f>IF(ISBLANK('Run 4'!$I79),"",'Run 4'!$I$87)</f>
        <v/>
      </c>
      <c r="M341" s="81" t="str">
        <f>IF(ISBLANK('Run 4'!$I79),"",'Run 4'!$I$89)</f>
        <v/>
      </c>
      <c r="N341" s="81" t="str">
        <f>IF(ISBLANK('Run 4'!$I79),"",'Run 4'!$I$90)</f>
        <v/>
      </c>
      <c r="O341" s="81" t="str">
        <f>IF(ISBLANK('Run 4'!$I79),"",'Run 4'!$I$91)</f>
        <v/>
      </c>
      <c r="P341" s="81" t="str">
        <f>IF(ISBLANK('Run 4'!$A$85),"",'Run 4'!$A$85)</f>
        <v/>
      </c>
      <c r="Q341" s="81" t="str">
        <f>IF(ISBLANK('Run 4'!$A$89),"",'Run 4'!$A$89)</f>
        <v/>
      </c>
      <c r="R341" s="81" t="str">
        <f>IF(ISBLANK('Run 4'!$B$79),"",'Run 4'!$B$79)</f>
        <v/>
      </c>
      <c r="S341" t="str">
        <f>IF(ISBLANK('Run 4'!I79),"",'Run 4'!$C$73)</f>
        <v/>
      </c>
      <c r="T341" t="str">
        <f>IF(ISBLANK(S53),"", 'Run 4'!$B$73)</f>
        <v>Manual Gain:</v>
      </c>
      <c r="V341" t="str">
        <f>IF(ISBLANK('Run 4'!$C$62),"",'Run 4'!$C$62)</f>
        <v/>
      </c>
    </row>
    <row r="342" spans="1:22" x14ac:dyDescent="0.2">
      <c r="A342" t="str">
        <f>IF(ISBLANK('Run 4'!$C$4),"",'Run 4'!$C$4)</f>
        <v/>
      </c>
      <c r="B342" s="66" t="str">
        <f>IF(ISBLANK('Run 4'!$C$3),"",'Run 4'!$C$3)</f>
        <v/>
      </c>
      <c r="C342" t="str">
        <f>IF(ISBLANK('Run 4'!$C$5),"",'Run 4'!$C$5)</f>
        <v/>
      </c>
      <c r="D342" t="str">
        <f>IF(ISBLANK('Run 4'!I16),"",'Run 4'!I16)</f>
        <v/>
      </c>
      <c r="E342" s="67" t="str">
        <f>IF(ISBLANK('Run 4'!I80),"",'Run 4'!$I$75)</f>
        <v/>
      </c>
      <c r="F342" t="str">
        <f>IF(ISBLANK('Run 4'!I80),"",'Run 4'!I80)</f>
        <v/>
      </c>
      <c r="G342" t="str">
        <f>IF(ISNUMBER(SEARCH("PT",'Run 4'!I16)),"Y", IF(ISNUMBER(SEARCH("H2O",'Run 4'!I16)),"N",""))</f>
        <v/>
      </c>
      <c r="H342">
        <f>IF(ISNUMBER(SEARCH("PTA",D54)),'Run 4'!$F$4,IF(ISNUMBER(SEARCH("PTB",D54)),'Run 4'!$G$4,IF(ISNUMBER(SEARCH("PTC",D54)),'Run 4'!$H$4,IF(ISNUMBER(SEARCH("PTD",D54)),'Run 4'!$I$4,""))))</f>
        <v>0</v>
      </c>
      <c r="I342">
        <f>IF(ISNUMBER(SEARCH("PTA",D54)),'Run 4'!$F$5,IF(ISNUMBER(SEARCH("PTB",D54)),'Run 4'!$G$5,IF(ISNUMBER(SEARCH("PTC",D54)),'Run 4'!$H$5,IF(ISNUMBER(SEARCH("PTD",D54)),'Run 4'!$I$5,""))))</f>
        <v>0</v>
      </c>
      <c r="J342" t="str">
        <f>IF(ISBLANK('Run 4'!$I80),"",'Run 4'!$I$85)</f>
        <v/>
      </c>
      <c r="K342" s="81" t="str">
        <f>IF(ISBLANK('Run 4'!$I80),"",'Run 4'!$I$86)</f>
        <v/>
      </c>
      <c r="L342" s="81" t="str">
        <f>IF(ISBLANK('Run 4'!$I80),"",'Run 4'!$I$87)</f>
        <v/>
      </c>
      <c r="M342" s="81" t="str">
        <f>IF(ISBLANK('Run 4'!$I80),"",'Run 4'!$I$89)</f>
        <v/>
      </c>
      <c r="N342" s="81" t="str">
        <f>IF(ISBLANK('Run 4'!$I80),"",'Run 4'!$I$90)</f>
        <v/>
      </c>
      <c r="O342" s="81" t="str">
        <f>IF(ISBLANK('Run 4'!$I80),"",'Run 4'!$I$91)</f>
        <v/>
      </c>
      <c r="P342" s="81" t="str">
        <f>IF(ISBLANK('Run 4'!$A$85),"",'Run 4'!$A$85)</f>
        <v/>
      </c>
      <c r="Q342" s="81" t="str">
        <f>IF(ISBLANK('Run 4'!$A$89),"",'Run 4'!$A$89)</f>
        <v/>
      </c>
      <c r="R342" s="81" t="str">
        <f>IF(ISBLANK('Run 4'!$B$80),"",'Run 4'!$B$80)</f>
        <v/>
      </c>
      <c r="S342" t="str">
        <f>IF(ISBLANK('Run 4'!I80),"",'Run 4'!$C$73)</f>
        <v/>
      </c>
      <c r="T342" t="str">
        <f>IF(ISBLANK(S54),"", 'Run 4'!$B$73)</f>
        <v>Manual Gain:</v>
      </c>
      <c r="V342" t="str">
        <f>IF(ISBLANK('Run 4'!$C$62),"",'Run 4'!$C$62)</f>
        <v/>
      </c>
    </row>
    <row r="343" spans="1:22" x14ac:dyDescent="0.2">
      <c r="A343" t="str">
        <f>IF(ISBLANK('Run 4'!$C$4),"",'Run 4'!$C$4)</f>
        <v/>
      </c>
      <c r="B343" s="66" t="str">
        <f>IF(ISBLANK('Run 4'!$C$3),"",'Run 4'!$C$3)</f>
        <v/>
      </c>
      <c r="C343" t="str">
        <f>IF(ISBLANK('Run 4'!$C$5),"",'Run 4'!$C$5)</f>
        <v/>
      </c>
      <c r="D343" t="str">
        <f>IF(ISBLANK('Run 4'!I17),"",'Run 4'!I17)</f>
        <v/>
      </c>
      <c r="E343" s="67" t="str">
        <f>IF(ISBLANK('Run 4'!I81),"",'Run 4'!$I$75)</f>
        <v/>
      </c>
      <c r="F343" t="str">
        <f>IF(ISBLANK('Run 4'!I81),"",'Run 4'!I81)</f>
        <v/>
      </c>
      <c r="G343" t="str">
        <f>IF(ISNUMBER(SEARCH("PT",'Run 4'!I17)),"Y", IF(ISNUMBER(SEARCH("H2O",'Run 4'!I17)),"N",""))</f>
        <v/>
      </c>
      <c r="H343">
        <f>IF(ISNUMBER(SEARCH("PTA",D55)),'Run 4'!$F$4,IF(ISNUMBER(SEARCH("PTB",D55)),'Run 4'!$G$4,IF(ISNUMBER(SEARCH("PTC",D55)),'Run 4'!$H$4,IF(ISNUMBER(SEARCH("PTD",D55)),'Run 4'!$I$4,""))))</f>
        <v>0</v>
      </c>
      <c r="I343">
        <f>IF(ISNUMBER(SEARCH("PTA",D55)),'Run 4'!$F$5,IF(ISNUMBER(SEARCH("PTB",D55)),'Run 4'!$G$5,IF(ISNUMBER(SEARCH("PTC",D55)),'Run 4'!$H$5,IF(ISNUMBER(SEARCH("PTD",D55)),'Run 4'!$I$5,""))))</f>
        <v>0</v>
      </c>
      <c r="J343" t="str">
        <f>IF(ISBLANK('Run 4'!$I81),"",'Run 4'!$I$85)</f>
        <v/>
      </c>
      <c r="K343" s="81" t="str">
        <f>IF(ISBLANK('Run 4'!$I81),"",'Run 4'!$I$86)</f>
        <v/>
      </c>
      <c r="L343" s="81" t="str">
        <f>IF(ISBLANK('Run 4'!$I81),"",'Run 4'!$I$87)</f>
        <v/>
      </c>
      <c r="M343" s="81" t="str">
        <f>IF(ISBLANK('Run 4'!$I81),"",'Run 4'!$I$89)</f>
        <v/>
      </c>
      <c r="N343" s="81" t="str">
        <f>IF(ISBLANK('Run 4'!$I81),"",'Run 4'!$I$90)</f>
        <v/>
      </c>
      <c r="O343" s="81" t="str">
        <f>IF(ISBLANK('Run 4'!$I81),"",'Run 4'!$I$91)</f>
        <v/>
      </c>
      <c r="P343" s="81" t="str">
        <f>IF(ISBLANK('Run 4'!$A$85),"",'Run 4'!$A$85)</f>
        <v/>
      </c>
      <c r="Q343" s="81" t="str">
        <f>IF(ISBLANK('Run 4'!$A$89),"",'Run 4'!$A$89)</f>
        <v/>
      </c>
      <c r="R343" s="81" t="str">
        <f>IF(ISBLANK('Run 4'!$B$81),"",'Run 4'!$B$81)</f>
        <v/>
      </c>
      <c r="S343" t="str">
        <f>IF(ISBLANK('Run 4'!I81),"",'Run 4'!$C$73)</f>
        <v/>
      </c>
      <c r="T343" t="str">
        <f>IF(ISBLANK(S55),"", 'Run 4'!$B$73)</f>
        <v>Manual Gain:</v>
      </c>
      <c r="V343" t="str">
        <f>IF(ISBLANK('Run 4'!$C$62),"",'Run 4'!$C$62)</f>
        <v/>
      </c>
    </row>
    <row r="344" spans="1:22" x14ac:dyDescent="0.2">
      <c r="A344" t="str">
        <f>IF(ISBLANK('Run 4'!$C$4),"",'Run 4'!$C$4)</f>
        <v/>
      </c>
      <c r="B344" s="66" t="str">
        <f>IF(ISBLANK('Run 4'!$C$3),"",'Run 4'!$C$3)</f>
        <v/>
      </c>
      <c r="C344" t="str">
        <f>IF(ISBLANK('Run 4'!$C$5),"",'Run 4'!$C$5)</f>
        <v/>
      </c>
      <c r="D344" t="str">
        <f>IF(ISBLANK('Run 4'!I18),"",'Run 4'!I18)</f>
        <v/>
      </c>
      <c r="E344" s="67" t="str">
        <f>IF(ISBLANK('Run 4'!I82),"",'Run 4'!$I$75)</f>
        <v/>
      </c>
      <c r="F344" t="str">
        <f>IF(ISBLANK('Run 4'!I82),"",'Run 4'!I82)</f>
        <v/>
      </c>
      <c r="G344" t="str">
        <f>IF(ISNUMBER(SEARCH("PT",'Run 4'!I18)),"Y", IF(ISNUMBER(SEARCH("H2O",'Run 4'!I18)),"N",""))</f>
        <v/>
      </c>
      <c r="H344">
        <f>IF(ISNUMBER(SEARCH("PTA",D56)),'Run 4'!$F$4,IF(ISNUMBER(SEARCH("PTB",D56)),'Run 4'!$G$4,IF(ISNUMBER(SEARCH("PTC",D56)),'Run 4'!$H$4,IF(ISNUMBER(SEARCH("PTD",D56)),'Run 4'!$I$4,""))))</f>
        <v>0</v>
      </c>
      <c r="I344">
        <f>IF(ISNUMBER(SEARCH("PTA",D56)),'Run 4'!$F$5,IF(ISNUMBER(SEARCH("PTB",D56)),'Run 4'!$G$5,IF(ISNUMBER(SEARCH("PTC",D56)),'Run 4'!$H$5,IF(ISNUMBER(SEARCH("PTD",D56)),'Run 4'!$I$5,""))))</f>
        <v>0</v>
      </c>
      <c r="J344" t="str">
        <f>IF(ISBLANK('Run 4'!$I82),"",'Run 4'!$I$85)</f>
        <v/>
      </c>
      <c r="K344" s="81" t="str">
        <f>IF(ISBLANK('Run 4'!$I82),"",'Run 4'!$I$86)</f>
        <v/>
      </c>
      <c r="L344" s="81" t="str">
        <f>IF(ISBLANK('Run 4'!$I82),"",'Run 4'!$I$87)</f>
        <v/>
      </c>
      <c r="M344" s="81" t="str">
        <f>IF(ISBLANK('Run 4'!$I82),"",'Run 4'!$I$89)</f>
        <v/>
      </c>
      <c r="N344" s="81" t="str">
        <f>IF(ISBLANK('Run 4'!$I82),"",'Run 4'!$I$90)</f>
        <v/>
      </c>
      <c r="O344" s="81" t="str">
        <f>IF(ISBLANK('Run 4'!$I82),"",'Run 4'!$I$91)</f>
        <v/>
      </c>
      <c r="P344" s="81" t="str">
        <f>IF(ISBLANK('Run 4'!$A$85),"",'Run 4'!$A$85)</f>
        <v/>
      </c>
      <c r="Q344" s="81" t="str">
        <f>IF(ISBLANK('Run 4'!$A$89),"",'Run 4'!$A$89)</f>
        <v/>
      </c>
      <c r="R344" s="81" t="str">
        <f>IF(ISBLANK('Run 4'!$B$82),"",'Run 4'!$B$82)</f>
        <v/>
      </c>
      <c r="S344" t="str">
        <f>IF(ISBLANK('Run 4'!I82),"",'Run 4'!$C$73)</f>
        <v/>
      </c>
      <c r="T344" t="str">
        <f>IF(ISBLANK(S56),"", 'Run 4'!$B$73)</f>
        <v>Manual Gain:</v>
      </c>
      <c r="V344" t="str">
        <f>IF(ISBLANK('Run 4'!$C$62),"",'Run 4'!$C$62)</f>
        <v/>
      </c>
    </row>
    <row r="345" spans="1:22" x14ac:dyDescent="0.2">
      <c r="A345" t="str">
        <f>IF(ISBLANK('Run 4'!$C$4),"",'Run 4'!$C$4)</f>
        <v/>
      </c>
      <c r="B345" s="66" t="str">
        <f>IF(ISBLANK('Run 4'!$C$3),"",'Run 4'!$C$3)</f>
        <v/>
      </c>
      <c r="C345" t="str">
        <f>IF(ISBLANK('Run 4'!$C$5),"",'Run 4'!$C$5)</f>
        <v/>
      </c>
      <c r="D345" t="str">
        <f>IF(ISBLANK('Run 4'!I19),"",'Run 4'!I19)</f>
        <v/>
      </c>
      <c r="E345" s="67" t="str">
        <f>IF(ISBLANK('Run 4'!I83),"",'Run 4'!$I$75)</f>
        <v/>
      </c>
      <c r="F345" t="str">
        <f>IF(ISBLANK('Run 4'!I83),"",'Run 4'!I83)</f>
        <v/>
      </c>
      <c r="G345" t="str">
        <f>IF(ISNUMBER(SEARCH("PT",'Run 4'!I19)),"Y", IF(ISNUMBER(SEARCH("H2O",'Run 4'!I19)),"N",""))</f>
        <v/>
      </c>
      <c r="H345">
        <f>IF(ISNUMBER(SEARCH("PTA",D57)),'Run 4'!$F$4,IF(ISNUMBER(SEARCH("PTB",D57)),'Run 4'!$G$4,IF(ISNUMBER(SEARCH("PTC",D57)),'Run 4'!$H$4,IF(ISNUMBER(SEARCH("PTD",D57)),'Run 4'!$I$4,""))))</f>
        <v>0</v>
      </c>
      <c r="I345">
        <f>IF(ISNUMBER(SEARCH("PTA",D57)),'Run 4'!$F$5,IF(ISNUMBER(SEARCH("PTB",D57)),'Run 4'!$G$5,IF(ISNUMBER(SEARCH("PTC",D57)),'Run 4'!$H$5,IF(ISNUMBER(SEARCH("PTD",D57)),'Run 4'!$I$5,""))))</f>
        <v>0</v>
      </c>
      <c r="J345" t="str">
        <f>IF(ISBLANK('Run 4'!$I83),"",'Run 4'!$I$85)</f>
        <v/>
      </c>
      <c r="K345" s="81" t="str">
        <f>IF(ISBLANK('Run 4'!$I83),"",'Run 4'!$I$86)</f>
        <v/>
      </c>
      <c r="L345" s="81" t="str">
        <f>IF(ISBLANK('Run 4'!$I83),"",'Run 4'!$I$87)</f>
        <v/>
      </c>
      <c r="M345" s="81" t="str">
        <f>IF(ISBLANK('Run 4'!$I83),"",'Run 4'!$I$89)</f>
        <v/>
      </c>
      <c r="N345" s="81" t="str">
        <f>IF(ISBLANK('Run 4'!$I83),"",'Run 4'!$I$90)</f>
        <v/>
      </c>
      <c r="O345" s="81" t="str">
        <f>IF(ISBLANK('Run 4'!$I83),"",'Run 4'!$I$91)</f>
        <v/>
      </c>
      <c r="P345" s="81" t="str">
        <f>IF(ISBLANK('Run 4'!$A$85),"",'Run 4'!$A$85)</f>
        <v/>
      </c>
      <c r="Q345" s="81" t="str">
        <f>IF(ISBLANK('Run 4'!$A$89),"",'Run 4'!$A$89)</f>
        <v/>
      </c>
      <c r="R345" s="81" t="str">
        <f>IF(ISBLANK('Run 4'!$B$83),"",'Run 4'!$B$83)</f>
        <v/>
      </c>
      <c r="S345" t="str">
        <f>IF(ISBLANK('Run 4'!I83),"",'Run 4'!$C$73)</f>
        <v/>
      </c>
      <c r="T345" t="str">
        <f>IF(ISBLANK(S57),"", 'Run 4'!$B$73)</f>
        <v>Manual Gain:</v>
      </c>
      <c r="V345" t="str">
        <f>IF(ISBLANK('Run 4'!$C$62),"",'Run 4'!$C$62)</f>
        <v/>
      </c>
    </row>
    <row r="346" spans="1:22" x14ac:dyDescent="0.2">
      <c r="A346" t="str">
        <f>IF(ISBLANK('Run 4'!$C$4),"",'Run 4'!$C$4)</f>
        <v/>
      </c>
      <c r="B346" s="66" t="str">
        <f>IF(ISBLANK('Run 4'!$C$3),"",'Run 4'!$C$3)</f>
        <v/>
      </c>
      <c r="C346" t="str">
        <f>IF(ISBLANK('Run 4'!$C$5),"",'Run 4'!$C$5)</f>
        <v/>
      </c>
      <c r="D346" t="str">
        <f>IF(ISBLANK('Run 4'!J12),"",'Run 4'!J12)</f>
        <v/>
      </c>
      <c r="E346" s="67" t="str">
        <f>IF(ISBLANK('Run 4'!J76),"",'Run 4'!$J$75)</f>
        <v/>
      </c>
      <c r="F346" t="str">
        <f>IF(ISBLANK('Run 4'!J76),"",'Run 4'!J76)</f>
        <v/>
      </c>
      <c r="G346" t="str">
        <f>IF(ISNUMBER(SEARCH("PT",'Run 4'!J12)),"Y", IF(ISNUMBER(SEARCH("H2O",'Run 4'!J12)),"N",""))</f>
        <v/>
      </c>
      <c r="H346">
        <f>IF(ISNUMBER(SEARCH("PTA",D58)),'Run 4'!$F$4,IF(ISNUMBER(SEARCH("PTB",D58)),'Run 4'!$G$4,IF(ISNUMBER(SEARCH("PTC",D58)),'Run 4'!$H$4,IF(ISNUMBER(SEARCH("PTD",D58)),'Run 4'!$I$4,""))))</f>
        <v>0</v>
      </c>
      <c r="I346">
        <f>IF(ISNUMBER(SEARCH("PTA",D58)),'Run 4'!$F$5,IF(ISNUMBER(SEARCH("PTB",D58)),'Run 4'!$G$5,IF(ISNUMBER(SEARCH("PTC",D58)),'Run 4'!$H$5,IF(ISNUMBER(SEARCH("PTD",D58)),'Run 4'!$I$5,""))))</f>
        <v>0</v>
      </c>
      <c r="J346" t="str">
        <f>IF(ISBLANK('Run 4'!$J76),"",'Run 4'!$J$85)</f>
        <v/>
      </c>
      <c r="K346" s="81" t="str">
        <f>IF(ISBLANK('Run 4'!$J76),"",'Run 4'!$J$86)</f>
        <v/>
      </c>
      <c r="L346" s="81" t="str">
        <f>IF(ISBLANK('Run 4'!$J76),"",'Run 4'!$J$87)</f>
        <v/>
      </c>
      <c r="M346" s="81" t="str">
        <f>IF(ISBLANK('Run 4'!$J76),"",'Run 4'!$J$89)</f>
        <v/>
      </c>
      <c r="N346" s="81" t="str">
        <f>IF(ISBLANK('Run 4'!$J76),"",'Run 4'!$J$90)</f>
        <v/>
      </c>
      <c r="O346" s="81" t="str">
        <f>IF(ISBLANK('Run 4'!$J76),"",'Run 4'!$J$91)</f>
        <v/>
      </c>
      <c r="P346" s="81" t="str">
        <f>IF(ISBLANK('Run 4'!$A$85),"",'Run 4'!$A$85)</f>
        <v/>
      </c>
      <c r="Q346" s="81" t="str">
        <f>IF(ISBLANK('Run 4'!$A$89),"",'Run 4'!$A$89)</f>
        <v/>
      </c>
      <c r="R346" s="81" t="str">
        <f>IF(ISBLANK('Run 4'!$B$76),"",'Run 4'!$B$76)</f>
        <v/>
      </c>
      <c r="S346" t="str">
        <f>IF(ISBLANK('Run 4'!J76),"",'Run 4'!$C$73)</f>
        <v/>
      </c>
      <c r="T346" t="str">
        <f>IF(ISBLANK(S58),"", 'Run 4'!$B$73)</f>
        <v>Manual Gain:</v>
      </c>
      <c r="V346" t="str">
        <f>IF(ISBLANK('Run 4'!$C$62),"",'Run 4'!$C$62)</f>
        <v/>
      </c>
    </row>
    <row r="347" spans="1:22" x14ac:dyDescent="0.2">
      <c r="A347" t="str">
        <f>IF(ISBLANK('Run 4'!$C$4),"",'Run 4'!$C$4)</f>
        <v/>
      </c>
      <c r="B347" s="66" t="str">
        <f>IF(ISBLANK('Run 4'!$C$3),"",'Run 4'!$C$3)</f>
        <v/>
      </c>
      <c r="C347" t="str">
        <f>IF(ISBLANK('Run 4'!$C$5),"",'Run 4'!$C$5)</f>
        <v/>
      </c>
      <c r="D347" t="str">
        <f>IF(ISBLANK('Run 4'!J13),"",'Run 4'!J13)</f>
        <v/>
      </c>
      <c r="E347" s="67" t="str">
        <f>IF(ISBLANK('Run 4'!J77),"",'Run 4'!$J$75)</f>
        <v/>
      </c>
      <c r="F347" t="str">
        <f>IF(ISBLANK('Run 4'!J77),"",'Run 4'!J77)</f>
        <v/>
      </c>
      <c r="G347" t="str">
        <f>IF(ISNUMBER(SEARCH("PT",'Run 4'!J13)),"Y", IF(ISNUMBER(SEARCH("H2O",'Run 4'!J13)),"N",""))</f>
        <v/>
      </c>
      <c r="H347">
        <f>IF(ISNUMBER(SEARCH("PTA",D59)),'Run 4'!$F$4,IF(ISNUMBER(SEARCH("PTB",D59)),'Run 4'!$G$4,IF(ISNUMBER(SEARCH("PTC",D59)),'Run 4'!$H$4,IF(ISNUMBER(SEARCH("PTD",D59)),'Run 4'!$I$4,""))))</f>
        <v>0</v>
      </c>
      <c r="I347">
        <f>IF(ISNUMBER(SEARCH("PTA",D59)),'Run 4'!$F$5,IF(ISNUMBER(SEARCH("PTB",D59)),'Run 4'!$G$5,IF(ISNUMBER(SEARCH("PTC",D59)),'Run 4'!$H$5,IF(ISNUMBER(SEARCH("PTD",D59)),'Run 4'!$I$5,""))))</f>
        <v>0</v>
      </c>
      <c r="J347" t="str">
        <f>IF(ISBLANK('Run 4'!$J77),"",'Run 4'!$J$85)</f>
        <v/>
      </c>
      <c r="K347" s="81" t="str">
        <f>IF(ISBLANK('Run 4'!$J77),"",'Run 4'!$J$86)</f>
        <v/>
      </c>
      <c r="L347" s="81" t="str">
        <f>IF(ISBLANK('Run 4'!$J77),"",'Run 4'!$J$87)</f>
        <v/>
      </c>
      <c r="M347" s="81" t="str">
        <f>IF(ISBLANK('Run 4'!$J77),"",'Run 4'!$J$89)</f>
        <v/>
      </c>
      <c r="N347" s="81" t="str">
        <f>IF(ISBLANK('Run 4'!$J77),"",'Run 4'!$J$90)</f>
        <v/>
      </c>
      <c r="O347" s="81" t="str">
        <f>IF(ISBLANK('Run 4'!$J77),"",'Run 4'!$J$91)</f>
        <v/>
      </c>
      <c r="P347" s="81" t="str">
        <f>IF(ISBLANK('Run 4'!$A$85),"",'Run 4'!$A$85)</f>
        <v/>
      </c>
      <c r="Q347" s="81" t="str">
        <f>IF(ISBLANK('Run 4'!$A$89),"",'Run 4'!$A$89)</f>
        <v/>
      </c>
      <c r="R347" s="81" t="str">
        <f>IF(ISBLANK('Run 4'!$B$77),"",'Run 4'!$B$77)</f>
        <v/>
      </c>
      <c r="S347" t="str">
        <f>IF(ISBLANK('Run 4'!J77),"",'Run 4'!$C$73)</f>
        <v/>
      </c>
      <c r="T347" t="str">
        <f>IF(ISBLANK(S59),"", 'Run 4'!$B$73)</f>
        <v>Manual Gain:</v>
      </c>
      <c r="V347" t="str">
        <f>IF(ISBLANK('Run 4'!$C$62),"",'Run 4'!$C$62)</f>
        <v/>
      </c>
    </row>
    <row r="348" spans="1:22" x14ac:dyDescent="0.2">
      <c r="A348" t="str">
        <f>IF(ISBLANK('Run 4'!$C$4),"",'Run 4'!$C$4)</f>
        <v/>
      </c>
      <c r="B348" s="66" t="str">
        <f>IF(ISBLANK('Run 4'!$C$3),"",'Run 4'!$C$3)</f>
        <v/>
      </c>
      <c r="C348" t="str">
        <f>IF(ISBLANK('Run 4'!$C$5),"",'Run 4'!$C$5)</f>
        <v/>
      </c>
      <c r="D348" t="str">
        <f>IF(ISBLANK('Run 4'!J14),"",'Run 4'!J14)</f>
        <v/>
      </c>
      <c r="E348" s="67" t="str">
        <f>IF(ISBLANK('Run 4'!J78),"",'Run 4'!$J$75)</f>
        <v/>
      </c>
      <c r="F348" t="str">
        <f>IF(ISBLANK('Run 4'!J78),"",'Run 4'!J78)</f>
        <v/>
      </c>
      <c r="G348" t="str">
        <f>IF(ISNUMBER(SEARCH("PT",'Run 4'!J14)),"Y", IF(ISNUMBER(SEARCH("H2O",'Run 4'!J14)),"N",""))</f>
        <v/>
      </c>
      <c r="H348">
        <f>IF(ISNUMBER(SEARCH("PTA",D60)),'Run 4'!$F$4,IF(ISNUMBER(SEARCH("PTB",D60)),'Run 4'!$G$4,IF(ISNUMBER(SEARCH("PTC",D60)),'Run 4'!$H$4,IF(ISNUMBER(SEARCH("PTD",D60)),'Run 4'!$I$4,""))))</f>
        <v>0</v>
      </c>
      <c r="I348">
        <f>IF(ISNUMBER(SEARCH("PTA",D60)),'Run 4'!$F$5,IF(ISNUMBER(SEARCH("PTB",D60)),'Run 4'!$G$5,IF(ISNUMBER(SEARCH("PTC",D60)),'Run 4'!$H$5,IF(ISNUMBER(SEARCH("PTD",D60)),'Run 4'!$I$5,""))))</f>
        <v>0</v>
      </c>
      <c r="J348" t="str">
        <f>IF(ISBLANK('Run 4'!$J78),"",'Run 4'!$J$85)</f>
        <v/>
      </c>
      <c r="K348" s="81" t="str">
        <f>IF(ISBLANK('Run 4'!$J78),"",'Run 4'!$J$86)</f>
        <v/>
      </c>
      <c r="L348" s="81" t="str">
        <f>IF(ISBLANK('Run 4'!$J78),"",'Run 4'!$J$87)</f>
        <v/>
      </c>
      <c r="M348" s="81" t="str">
        <f>IF(ISBLANK('Run 4'!$J78),"",'Run 4'!$J$89)</f>
        <v/>
      </c>
      <c r="N348" s="81" t="str">
        <f>IF(ISBLANK('Run 4'!$J78),"",'Run 4'!$J$90)</f>
        <v/>
      </c>
      <c r="O348" s="81" t="str">
        <f>IF(ISBLANK('Run 4'!$J78),"",'Run 4'!$J$91)</f>
        <v/>
      </c>
      <c r="P348" s="81" t="str">
        <f>IF(ISBLANK('Run 4'!$A$85),"",'Run 4'!$A$85)</f>
        <v/>
      </c>
      <c r="Q348" s="81" t="str">
        <f>IF(ISBLANK('Run 4'!$A$89),"",'Run 4'!$A$89)</f>
        <v/>
      </c>
      <c r="R348" s="81" t="str">
        <f>IF(ISBLANK('Run 4'!$B$78),"",'Run 4'!$B$78)</f>
        <v/>
      </c>
      <c r="S348" t="str">
        <f>IF(ISBLANK('Run 4'!J78),"",'Run 4'!$C$73)</f>
        <v/>
      </c>
      <c r="T348" t="str">
        <f>IF(ISBLANK(S60),"", 'Run 4'!$B$73)</f>
        <v>Manual Gain:</v>
      </c>
      <c r="V348" t="str">
        <f>IF(ISBLANK('Run 4'!$C$62),"",'Run 4'!$C$62)</f>
        <v/>
      </c>
    </row>
    <row r="349" spans="1:22" x14ac:dyDescent="0.2">
      <c r="A349" t="str">
        <f>IF(ISBLANK('Run 4'!$C$4),"",'Run 4'!$C$4)</f>
        <v/>
      </c>
      <c r="B349" s="66" t="str">
        <f>IF(ISBLANK('Run 4'!$C$3),"",'Run 4'!$C$3)</f>
        <v/>
      </c>
      <c r="C349" t="str">
        <f>IF(ISBLANK('Run 4'!$C$5),"",'Run 4'!$C$5)</f>
        <v/>
      </c>
      <c r="D349" t="str">
        <f>IF(ISBLANK('Run 4'!J15),"",'Run 4'!J15)</f>
        <v/>
      </c>
      <c r="E349" s="67" t="str">
        <f>IF(ISBLANK('Run 4'!J79),"",'Run 4'!$J$75)</f>
        <v/>
      </c>
      <c r="F349" t="str">
        <f>IF(ISBLANK('Run 4'!J79),"",'Run 4'!J79)</f>
        <v/>
      </c>
      <c r="G349" t="str">
        <f>IF(ISNUMBER(SEARCH("PT",'Run 4'!J15)),"Y", IF(ISNUMBER(SEARCH("H2O",'Run 4'!J15)),"N",""))</f>
        <v/>
      </c>
      <c r="H349">
        <f>IF(ISNUMBER(SEARCH("PTA",D61)),'Run 4'!$F$4,IF(ISNUMBER(SEARCH("PTB",D61)),'Run 4'!$G$4,IF(ISNUMBER(SEARCH("PTC",D61)),'Run 4'!$H$4,IF(ISNUMBER(SEARCH("PTD",D61)),'Run 4'!$I$4,""))))</f>
        <v>0</v>
      </c>
      <c r="I349">
        <f>IF(ISNUMBER(SEARCH("PTA",D61)),'Run 4'!$F$5,IF(ISNUMBER(SEARCH("PTB",D61)),'Run 4'!$G$5,IF(ISNUMBER(SEARCH("PTC",D61)),'Run 4'!$H$5,IF(ISNUMBER(SEARCH("PTD",D61)),'Run 4'!$I$5,""))))</f>
        <v>0</v>
      </c>
      <c r="J349" t="str">
        <f>IF(ISBLANK('Run 4'!$J79),"",'Run 4'!$J$85)</f>
        <v/>
      </c>
      <c r="K349" s="81" t="str">
        <f>IF(ISBLANK('Run 4'!$J79),"",'Run 4'!$J$86)</f>
        <v/>
      </c>
      <c r="L349" s="81" t="str">
        <f>IF(ISBLANK('Run 4'!$J79),"",'Run 4'!$J$87)</f>
        <v/>
      </c>
      <c r="M349" s="81" t="str">
        <f>IF(ISBLANK('Run 4'!$J79),"",'Run 4'!$J$89)</f>
        <v/>
      </c>
      <c r="N349" s="81" t="str">
        <f>IF(ISBLANK('Run 4'!$J79),"",'Run 4'!$J$90)</f>
        <v/>
      </c>
      <c r="O349" s="81" t="str">
        <f>IF(ISBLANK('Run 4'!$J79),"",'Run 4'!$J$91)</f>
        <v/>
      </c>
      <c r="P349" s="81" t="str">
        <f>IF(ISBLANK('Run 4'!$A$85),"",'Run 4'!$A$85)</f>
        <v/>
      </c>
      <c r="Q349" s="81" t="str">
        <f>IF(ISBLANK('Run 4'!$A$89),"",'Run 4'!$A$89)</f>
        <v/>
      </c>
      <c r="R349" s="81" t="str">
        <f>IF(ISBLANK('Run 4'!$B$79),"",'Run 4'!$B$79)</f>
        <v/>
      </c>
      <c r="S349" t="str">
        <f>IF(ISBLANK('Run 4'!J79),"",'Run 4'!$C$73)</f>
        <v/>
      </c>
      <c r="T349" t="str">
        <f>IF(ISBLANK(S61),"", 'Run 4'!$B$73)</f>
        <v>Manual Gain:</v>
      </c>
      <c r="V349" t="str">
        <f>IF(ISBLANK('Run 4'!$C$62),"",'Run 4'!$C$62)</f>
        <v/>
      </c>
    </row>
    <row r="350" spans="1:22" x14ac:dyDescent="0.2">
      <c r="A350" t="str">
        <f>IF(ISBLANK('Run 4'!$C$4),"",'Run 4'!$C$4)</f>
        <v/>
      </c>
      <c r="B350" s="66" t="str">
        <f>IF(ISBLANK('Run 4'!$C$3),"",'Run 4'!$C$3)</f>
        <v/>
      </c>
      <c r="C350" t="str">
        <f>IF(ISBLANK('Run 4'!$C$5),"",'Run 4'!$C$5)</f>
        <v/>
      </c>
      <c r="D350" t="str">
        <f>IF(ISBLANK('Run 4'!J16),"",'Run 4'!J16)</f>
        <v/>
      </c>
      <c r="E350" s="67" t="str">
        <f>IF(ISBLANK('Run 4'!J80),"",'Run 4'!$J$75)</f>
        <v/>
      </c>
      <c r="F350" t="str">
        <f>IF(ISBLANK('Run 4'!J80),"",'Run 4'!J80)</f>
        <v/>
      </c>
      <c r="G350" t="str">
        <f>IF(ISNUMBER(SEARCH("PT",'Run 4'!J16)),"Y", IF(ISNUMBER(SEARCH("H2O",'Run 4'!J16)),"N",""))</f>
        <v/>
      </c>
      <c r="H350">
        <f>IF(ISNUMBER(SEARCH("PTA",D62)),'Run 4'!$F$4,IF(ISNUMBER(SEARCH("PTB",D62)),'Run 4'!$G$4,IF(ISNUMBER(SEARCH("PTC",D62)),'Run 4'!$H$4,IF(ISNUMBER(SEARCH("PTD",D62)),'Run 4'!$I$4,""))))</f>
        <v>0</v>
      </c>
      <c r="I350">
        <f>IF(ISNUMBER(SEARCH("PTA",D62)),'Run 4'!$F$5,IF(ISNUMBER(SEARCH("PTB",D62)),'Run 4'!$G$5,IF(ISNUMBER(SEARCH("PTC",D62)),'Run 4'!$H$5,IF(ISNUMBER(SEARCH("PTD",D62)),'Run 4'!$I$5,""))))</f>
        <v>0</v>
      </c>
      <c r="J350" t="str">
        <f>IF(ISBLANK('Run 4'!$J80),"",'Run 4'!$J$85)</f>
        <v/>
      </c>
      <c r="K350" s="81" t="str">
        <f>IF(ISBLANK('Run 4'!$J80),"",'Run 4'!$J$86)</f>
        <v/>
      </c>
      <c r="L350" s="81" t="str">
        <f>IF(ISBLANK('Run 4'!$J80),"",'Run 4'!$J$87)</f>
        <v/>
      </c>
      <c r="M350" s="81" t="str">
        <f>IF(ISBLANK('Run 4'!$J80),"",'Run 4'!$J$89)</f>
        <v/>
      </c>
      <c r="N350" s="81" t="str">
        <f>IF(ISBLANK('Run 4'!$J80),"",'Run 4'!$J$90)</f>
        <v/>
      </c>
      <c r="O350" s="81" t="str">
        <f>IF(ISBLANK('Run 4'!$J80),"",'Run 4'!$J$91)</f>
        <v/>
      </c>
      <c r="P350" s="81" t="str">
        <f>IF(ISBLANK('Run 4'!$A$85),"",'Run 4'!$A$85)</f>
        <v/>
      </c>
      <c r="Q350" s="81" t="str">
        <f>IF(ISBLANK('Run 4'!$A$89),"",'Run 4'!$A$89)</f>
        <v/>
      </c>
      <c r="R350" s="81" t="str">
        <f>IF(ISBLANK('Run 4'!$B$80),"",'Run 4'!$B$80)</f>
        <v/>
      </c>
      <c r="S350" t="str">
        <f>IF(ISBLANK('Run 4'!J80),"",'Run 4'!$C$73)</f>
        <v/>
      </c>
      <c r="T350" t="str">
        <f>IF(ISBLANK(S62),"", 'Run 4'!$B$73)</f>
        <v>Manual Gain:</v>
      </c>
      <c r="V350" t="str">
        <f>IF(ISBLANK('Run 4'!$C$62),"",'Run 4'!$C$62)</f>
        <v/>
      </c>
    </row>
    <row r="351" spans="1:22" x14ac:dyDescent="0.2">
      <c r="A351" t="str">
        <f>IF(ISBLANK('Run 4'!$C$4),"",'Run 4'!$C$4)</f>
        <v/>
      </c>
      <c r="B351" s="66" t="str">
        <f>IF(ISBLANK('Run 4'!$C$3),"",'Run 4'!$C$3)</f>
        <v/>
      </c>
      <c r="C351" t="str">
        <f>IF(ISBLANK('Run 4'!$C$5),"",'Run 4'!$C$5)</f>
        <v/>
      </c>
      <c r="D351" t="str">
        <f>IF(ISBLANK('Run 4'!J17),"",'Run 4'!J17)</f>
        <v/>
      </c>
      <c r="E351" s="67" t="str">
        <f>IF(ISBLANK('Run 4'!J81),"",'Run 4'!$J$75)</f>
        <v/>
      </c>
      <c r="F351" t="str">
        <f>IF(ISBLANK('Run 4'!J81),"",'Run 4'!J81)</f>
        <v/>
      </c>
      <c r="G351" t="str">
        <f>IF(ISNUMBER(SEARCH("PT",'Run 4'!J17)),"Y", IF(ISNUMBER(SEARCH("H2O",'Run 4'!J17)),"N",""))</f>
        <v/>
      </c>
      <c r="H351">
        <f>IF(ISNUMBER(SEARCH("PTA",D63)),'Run 4'!$F$4,IF(ISNUMBER(SEARCH("PTB",D63)),'Run 4'!$G$4,IF(ISNUMBER(SEARCH("PTC",D63)),'Run 4'!$H$4,IF(ISNUMBER(SEARCH("PTD",D63)),'Run 4'!$I$4,""))))</f>
        <v>0</v>
      </c>
      <c r="I351">
        <f>IF(ISNUMBER(SEARCH("PTA",D63)),'Run 4'!$F$5,IF(ISNUMBER(SEARCH("PTB",D63)),'Run 4'!$G$5,IF(ISNUMBER(SEARCH("PTC",D63)),'Run 4'!$H$5,IF(ISNUMBER(SEARCH("PTD",D63)),'Run 4'!$I$5,""))))</f>
        <v>0</v>
      </c>
      <c r="J351" t="str">
        <f>IF(ISBLANK('Run 4'!$J81),"",'Run 4'!$J$85)</f>
        <v/>
      </c>
      <c r="K351" s="81" t="str">
        <f>IF(ISBLANK('Run 4'!$J81),"",'Run 4'!$J$86)</f>
        <v/>
      </c>
      <c r="L351" s="81" t="str">
        <f>IF(ISBLANK('Run 4'!$J81),"",'Run 4'!$J$87)</f>
        <v/>
      </c>
      <c r="M351" s="81" t="str">
        <f>IF(ISBLANK('Run 4'!$J81),"",'Run 4'!$J$89)</f>
        <v/>
      </c>
      <c r="N351" s="81" t="str">
        <f>IF(ISBLANK('Run 4'!$J81),"",'Run 4'!$J$90)</f>
        <v/>
      </c>
      <c r="O351" s="81" t="str">
        <f>IF(ISBLANK('Run 4'!$J81),"",'Run 4'!$J$91)</f>
        <v/>
      </c>
      <c r="P351" s="81" t="str">
        <f>IF(ISBLANK('Run 4'!$A$85),"",'Run 4'!$A$85)</f>
        <v/>
      </c>
      <c r="Q351" s="81" t="str">
        <f>IF(ISBLANK('Run 4'!$A$89),"",'Run 4'!$A$89)</f>
        <v/>
      </c>
      <c r="R351" s="81" t="str">
        <f>IF(ISBLANK('Run 4'!$B$81),"",'Run 4'!$B$81)</f>
        <v/>
      </c>
      <c r="S351" t="str">
        <f>IF(ISBLANK('Run 4'!J81),"",'Run 4'!$C$73)</f>
        <v/>
      </c>
      <c r="T351" t="str">
        <f>IF(ISBLANK(S63),"", 'Run 4'!$B$73)</f>
        <v>Manual Gain:</v>
      </c>
      <c r="V351" t="str">
        <f>IF(ISBLANK('Run 4'!$C$62),"",'Run 4'!$C$62)</f>
        <v/>
      </c>
    </row>
    <row r="352" spans="1:22" x14ac:dyDescent="0.2">
      <c r="A352" t="str">
        <f>IF(ISBLANK('Run 4'!$C$4),"",'Run 4'!$C$4)</f>
        <v/>
      </c>
      <c r="B352" s="66" t="str">
        <f>IF(ISBLANK('Run 4'!$C$3),"",'Run 4'!$C$3)</f>
        <v/>
      </c>
      <c r="C352" t="str">
        <f>IF(ISBLANK('Run 4'!$C$5),"",'Run 4'!$C$5)</f>
        <v/>
      </c>
      <c r="D352" t="str">
        <f>IF(ISBLANK('Run 4'!J18),"",'Run 4'!J18)</f>
        <v/>
      </c>
      <c r="E352" s="67" t="str">
        <f>IF(ISBLANK('Run 4'!J82),"",'Run 4'!$J$75)</f>
        <v/>
      </c>
      <c r="F352" t="str">
        <f>IF(ISBLANK('Run 4'!J82),"",'Run 4'!J82)</f>
        <v/>
      </c>
      <c r="G352" t="str">
        <f>IF(ISNUMBER(SEARCH("PT",'Run 4'!J18)),"Y", IF(ISNUMBER(SEARCH("H2O",'Run 4'!J18)),"N",""))</f>
        <v/>
      </c>
      <c r="H352">
        <f>IF(ISNUMBER(SEARCH("PTA",D64)),'Run 4'!$F$4,IF(ISNUMBER(SEARCH("PTB",D64)),'Run 4'!$G$4,IF(ISNUMBER(SEARCH("PTC",D64)),'Run 4'!$H$4,IF(ISNUMBER(SEARCH("PTD",D64)),'Run 4'!$I$4,""))))</f>
        <v>0</v>
      </c>
      <c r="I352">
        <f>IF(ISNUMBER(SEARCH("PTA",D64)),'Run 4'!$F$5,IF(ISNUMBER(SEARCH("PTB",D64)),'Run 4'!$G$5,IF(ISNUMBER(SEARCH("PTC",D64)),'Run 4'!$H$5,IF(ISNUMBER(SEARCH("PTD",D64)),'Run 4'!$I$5,""))))</f>
        <v>0</v>
      </c>
      <c r="J352" t="str">
        <f>IF(ISBLANK('Run 4'!$J82),"",'Run 4'!$J$85)</f>
        <v/>
      </c>
      <c r="K352" s="81" t="str">
        <f>IF(ISBLANK('Run 4'!$J82),"",'Run 4'!$J$86)</f>
        <v/>
      </c>
      <c r="L352" s="81" t="str">
        <f>IF(ISBLANK('Run 4'!$J82),"",'Run 4'!$J$87)</f>
        <v/>
      </c>
      <c r="M352" s="81" t="str">
        <f>IF(ISBLANK('Run 4'!$J82),"",'Run 4'!$J$89)</f>
        <v/>
      </c>
      <c r="N352" s="81" t="str">
        <f>IF(ISBLANK('Run 4'!$J82),"",'Run 4'!$J$90)</f>
        <v/>
      </c>
      <c r="O352" s="81" t="str">
        <f>IF(ISBLANK('Run 4'!$J82),"",'Run 4'!$J$91)</f>
        <v/>
      </c>
      <c r="P352" s="81" t="str">
        <f>IF(ISBLANK('Run 4'!$A$85),"",'Run 4'!$A$85)</f>
        <v/>
      </c>
      <c r="Q352" s="81" t="str">
        <f>IF(ISBLANK('Run 4'!$A$89),"",'Run 4'!$A$89)</f>
        <v/>
      </c>
      <c r="R352" s="81" t="str">
        <f>IF(ISBLANK('Run 4'!$B$82),"",'Run 4'!$B$82)</f>
        <v/>
      </c>
      <c r="S352" t="str">
        <f>IF(ISBLANK('Run 4'!J82),"",'Run 4'!$C$73)</f>
        <v/>
      </c>
      <c r="T352" t="str">
        <f>IF(ISBLANK(S64),"", 'Run 4'!$B$73)</f>
        <v>Manual Gain:</v>
      </c>
      <c r="V352" t="str">
        <f>IF(ISBLANK('Run 4'!$C$62),"",'Run 4'!$C$62)</f>
        <v/>
      </c>
    </row>
    <row r="353" spans="1:22" x14ac:dyDescent="0.2">
      <c r="A353" t="str">
        <f>IF(ISBLANK('Run 4'!$C$4),"",'Run 4'!$C$4)</f>
        <v/>
      </c>
      <c r="B353" s="66" t="str">
        <f>IF(ISBLANK('Run 4'!$C$3),"",'Run 4'!$C$3)</f>
        <v/>
      </c>
      <c r="C353" t="str">
        <f>IF(ISBLANK('Run 4'!$C$5),"",'Run 4'!$C$5)</f>
        <v/>
      </c>
      <c r="D353" t="str">
        <f>IF(ISBLANK('Run 4'!J19),"",'Run 4'!J19)</f>
        <v/>
      </c>
      <c r="E353" s="67" t="str">
        <f>IF(ISBLANK('Run 4'!J83),"",'Run 4'!$J$75)</f>
        <v/>
      </c>
      <c r="F353" t="str">
        <f>IF(ISBLANK('Run 4'!J83),"",'Run 4'!J83)</f>
        <v/>
      </c>
      <c r="G353" t="str">
        <f>IF(ISNUMBER(SEARCH("PT",'Run 4'!J19)),"Y", IF(ISNUMBER(SEARCH("H2O",'Run 4'!J19)),"N",""))</f>
        <v/>
      </c>
      <c r="H353">
        <f>IF(ISNUMBER(SEARCH("PTA",D65)),'Run 4'!$F$4,IF(ISNUMBER(SEARCH("PTB",D65)),'Run 4'!$G$4,IF(ISNUMBER(SEARCH("PTC",D65)),'Run 4'!$H$4,IF(ISNUMBER(SEARCH("PTD",D65)),'Run 4'!$I$4,""))))</f>
        <v>0</v>
      </c>
      <c r="I353">
        <f>IF(ISNUMBER(SEARCH("PTA",D65)),'Run 4'!$F$5,IF(ISNUMBER(SEARCH("PTB",D65)),'Run 4'!$G$5,IF(ISNUMBER(SEARCH("PTC",D65)),'Run 4'!$H$5,IF(ISNUMBER(SEARCH("PTD",D65)),'Run 4'!$I$5,""))))</f>
        <v>0</v>
      </c>
      <c r="J353" t="str">
        <f>IF(ISBLANK('Run 4'!$J83),"",'Run 4'!$J$85)</f>
        <v/>
      </c>
      <c r="K353" s="81" t="str">
        <f>IF(ISBLANK('Run 4'!$J83),"",'Run 4'!$J$86)</f>
        <v/>
      </c>
      <c r="L353" s="81" t="str">
        <f>IF(ISBLANK('Run 4'!$J83),"",'Run 4'!$J$87)</f>
        <v/>
      </c>
      <c r="M353" s="81" t="str">
        <f>IF(ISBLANK('Run 4'!$J83),"",'Run 4'!$J$89)</f>
        <v/>
      </c>
      <c r="N353" s="81" t="str">
        <f>IF(ISBLANK('Run 4'!$J83),"",'Run 4'!$J$90)</f>
        <v/>
      </c>
      <c r="O353" s="81" t="str">
        <f>IF(ISBLANK('Run 4'!$J83),"",'Run 4'!$J$91)</f>
        <v/>
      </c>
      <c r="P353" s="81" t="str">
        <f>IF(ISBLANK('Run 4'!$A$85),"",'Run 4'!$A$85)</f>
        <v/>
      </c>
      <c r="Q353" s="81" t="str">
        <f>IF(ISBLANK('Run 4'!$A$89),"",'Run 4'!$A$89)</f>
        <v/>
      </c>
      <c r="R353" s="81" t="str">
        <f>IF(ISBLANK('Run 4'!$B$83),"",'Run 4'!$B$83)</f>
        <v/>
      </c>
      <c r="S353" t="str">
        <f>IF(ISBLANK('Run 4'!J83),"",'Run 4'!$C$73)</f>
        <v/>
      </c>
      <c r="T353" t="str">
        <f>IF(ISBLANK(S65),"", 'Run 4'!$B$73)</f>
        <v>Manual Gain:</v>
      </c>
      <c r="V353" t="str">
        <f>IF(ISBLANK('Run 4'!$C$62),"",'Run 4'!$C$62)</f>
        <v/>
      </c>
    </row>
    <row r="354" spans="1:22" x14ac:dyDescent="0.2">
      <c r="A354" t="str">
        <f>IF(ISBLANK('Run 4'!$C$4),"",'Run 4'!$C$4)</f>
        <v/>
      </c>
      <c r="B354" s="66" t="str">
        <f>IF(ISBLANK('Run 4'!$C$3),"",'Run 4'!$C$3)</f>
        <v/>
      </c>
      <c r="C354" t="str">
        <f>IF(ISBLANK('Run 4'!$C$5),"",'Run 4'!$C$5)</f>
        <v/>
      </c>
      <c r="D354" t="str">
        <f>IF(ISBLANK('Run 4'!K12),"",'Run 4'!K12)</f>
        <v/>
      </c>
      <c r="E354" s="67" t="str">
        <f>IF(ISBLANK('Run 4'!K76),"",'Run 4'!$K$75)</f>
        <v/>
      </c>
      <c r="F354" t="str">
        <f>IF(ISBLANK('Run 4'!K76),"",'Run 4'!K76)</f>
        <v/>
      </c>
      <c r="G354" t="str">
        <f>IF(ISNUMBER(SEARCH("PT",'Run 4'!K12)),"Y", IF(ISNUMBER(SEARCH("H2O",'Run 4'!K12)),"N",""))</f>
        <v/>
      </c>
      <c r="H354">
        <f>IF(ISNUMBER(SEARCH("PTA",D66)),'Run 4'!$F$4,IF(ISNUMBER(SEARCH("PTB",D66)),'Run 4'!$G$4,IF(ISNUMBER(SEARCH("PTC",D66)),'Run 4'!$H$4,IF(ISNUMBER(SEARCH("PTD",D66)),'Run 4'!$I$4,""))))</f>
        <v>0</v>
      </c>
      <c r="I354">
        <f>IF(ISNUMBER(SEARCH("PTA",D66)),'Run 4'!$F$5,IF(ISNUMBER(SEARCH("PTB",D66)),'Run 4'!$G$5,IF(ISNUMBER(SEARCH("PTC",D66)),'Run 4'!$H$5,IF(ISNUMBER(SEARCH("PTD",D66)),'Run 4'!$I$5,""))))</f>
        <v>0</v>
      </c>
      <c r="J354" t="str">
        <f>IF(ISBLANK('Run 4'!$K76),"",'Run 4'!$K$85)</f>
        <v/>
      </c>
      <c r="K354" s="81" t="str">
        <f>IF(ISBLANK('Run 4'!$K76),"",'Run 4'!$K$86)</f>
        <v/>
      </c>
      <c r="L354" s="81" t="str">
        <f>IF(ISBLANK('Run 4'!$K76),"",'Run 4'!$K$87)</f>
        <v/>
      </c>
      <c r="M354" s="81" t="str">
        <f>IF(ISBLANK('Run 4'!$K76),"",'Run 4'!$K$89)</f>
        <v/>
      </c>
      <c r="N354" s="81" t="str">
        <f>IF(ISBLANK('Run 4'!$K76),"",'Run 4'!$K$90)</f>
        <v/>
      </c>
      <c r="O354" s="81" t="str">
        <f>IF(ISBLANK('Run 4'!$K76),"",'Run 4'!$K$91)</f>
        <v/>
      </c>
      <c r="P354" s="81" t="str">
        <f>IF(ISBLANK('Run 4'!$A$85),"",'Run 4'!$A$85)</f>
        <v/>
      </c>
      <c r="Q354" s="81" t="str">
        <f>IF(ISBLANK('Run 4'!$A$89),"",'Run 4'!$A$89)</f>
        <v/>
      </c>
      <c r="R354" s="81" t="str">
        <f>IF(ISBLANK('Run 4'!$B$76),"",'Run 4'!$B$76)</f>
        <v/>
      </c>
      <c r="S354" t="str">
        <f>IF(ISBLANK('Run 4'!K76),"",'Run 4'!$C$73)</f>
        <v/>
      </c>
      <c r="T354" t="str">
        <f>IF(ISBLANK(S66),"", 'Run 4'!$B$73)</f>
        <v>Manual Gain:</v>
      </c>
      <c r="V354" t="str">
        <f>IF(ISBLANK('Run 4'!$C$62),"",'Run 4'!$C$62)</f>
        <v/>
      </c>
    </row>
    <row r="355" spans="1:22" x14ac:dyDescent="0.2">
      <c r="A355" t="str">
        <f>IF(ISBLANK('Run 4'!$C$4),"",'Run 4'!$C$4)</f>
        <v/>
      </c>
      <c r="B355" s="66" t="str">
        <f>IF(ISBLANK('Run 4'!$C$3),"",'Run 4'!$C$3)</f>
        <v/>
      </c>
      <c r="C355" t="str">
        <f>IF(ISBLANK('Run 4'!$C$5),"",'Run 4'!$C$5)</f>
        <v/>
      </c>
      <c r="D355" t="str">
        <f>IF(ISBLANK('Run 4'!K13),"",'Run 4'!K13)</f>
        <v/>
      </c>
      <c r="E355" s="67" t="str">
        <f>IF(ISBLANK('Run 4'!K77),"",'Run 4'!$K$75)</f>
        <v/>
      </c>
      <c r="F355" t="str">
        <f>IF(ISBLANK('Run 4'!K77),"",'Run 4'!K77)</f>
        <v/>
      </c>
      <c r="G355" t="str">
        <f>IF(ISNUMBER(SEARCH("PT",'Run 4'!K13)),"Y", IF(ISNUMBER(SEARCH("H2O",'Run 4'!K13)),"N",""))</f>
        <v/>
      </c>
      <c r="H355">
        <f>IF(ISNUMBER(SEARCH("PTA",D67)),'Run 4'!$F$4,IF(ISNUMBER(SEARCH("PTB",D67)),'Run 4'!$G$4,IF(ISNUMBER(SEARCH("PTC",D67)),'Run 4'!$H$4,IF(ISNUMBER(SEARCH("PTD",D67)),'Run 4'!$I$4,""))))</f>
        <v>0</v>
      </c>
      <c r="I355">
        <f>IF(ISNUMBER(SEARCH("PTA",D67)),'Run 4'!$F$5,IF(ISNUMBER(SEARCH("PTB",D67)),'Run 4'!$G$5,IF(ISNUMBER(SEARCH("PTC",D67)),'Run 4'!$H$5,IF(ISNUMBER(SEARCH("PTD",D67)),'Run 4'!$I$5,""))))</f>
        <v>0</v>
      </c>
      <c r="J355" t="str">
        <f>IF(ISBLANK('Run 4'!$K77),"",'Run 4'!$K$85)</f>
        <v/>
      </c>
      <c r="K355" s="81" t="str">
        <f>IF(ISBLANK('Run 4'!$K77),"",'Run 4'!$K$86)</f>
        <v/>
      </c>
      <c r="L355" s="81" t="str">
        <f>IF(ISBLANK('Run 4'!$K77),"",'Run 4'!$K$87)</f>
        <v/>
      </c>
      <c r="M355" s="81" t="str">
        <f>IF(ISBLANK('Run 4'!$K77),"",'Run 4'!$K$89)</f>
        <v/>
      </c>
      <c r="N355" s="81" t="str">
        <f>IF(ISBLANK('Run 4'!$K77),"",'Run 4'!$K$90)</f>
        <v/>
      </c>
      <c r="O355" s="81" t="str">
        <f>IF(ISBLANK('Run 4'!$K77),"",'Run 4'!$K$91)</f>
        <v/>
      </c>
      <c r="P355" s="81" t="str">
        <f>IF(ISBLANK('Run 4'!$A$85),"",'Run 4'!$A$85)</f>
        <v/>
      </c>
      <c r="Q355" s="81" t="str">
        <f>IF(ISBLANK('Run 4'!$A$89),"",'Run 4'!$A$89)</f>
        <v/>
      </c>
      <c r="R355" s="81" t="str">
        <f>IF(ISBLANK('Run 4'!$B$77),"",'Run 4'!$B$77)</f>
        <v/>
      </c>
      <c r="S355" t="str">
        <f>IF(ISBLANK('Run 4'!K77),"",'Run 4'!$C$73)</f>
        <v/>
      </c>
      <c r="T355" t="str">
        <f>IF(ISBLANK(S67),"", 'Run 4'!$B$73)</f>
        <v>Manual Gain:</v>
      </c>
      <c r="V355" t="str">
        <f>IF(ISBLANK('Run 4'!$C$62),"",'Run 4'!$C$62)</f>
        <v/>
      </c>
    </row>
    <row r="356" spans="1:22" x14ac:dyDescent="0.2">
      <c r="A356" t="str">
        <f>IF(ISBLANK('Run 4'!$C$4),"",'Run 4'!$C$4)</f>
        <v/>
      </c>
      <c r="B356" s="66" t="str">
        <f>IF(ISBLANK('Run 4'!$C$3),"",'Run 4'!$C$3)</f>
        <v/>
      </c>
      <c r="C356" t="str">
        <f>IF(ISBLANK('Run 4'!$C$5),"",'Run 4'!$C$5)</f>
        <v/>
      </c>
      <c r="D356" t="str">
        <f>IF(ISBLANK('Run 4'!K14),"",'Run 4'!K14)</f>
        <v/>
      </c>
      <c r="E356" s="67" t="str">
        <f>IF(ISBLANK('Run 4'!K78),"",'Run 4'!$K$75)</f>
        <v/>
      </c>
      <c r="F356" t="str">
        <f>IF(ISBLANK('Run 4'!K78),"",'Run 4'!K78)</f>
        <v/>
      </c>
      <c r="G356" t="str">
        <f>IF(ISNUMBER(SEARCH("PT",'Run 4'!K14)),"Y", IF(ISNUMBER(SEARCH("H2O",'Run 4'!K14)),"N",""))</f>
        <v/>
      </c>
      <c r="H356">
        <f>IF(ISNUMBER(SEARCH("PTA",D68)),'Run 4'!$F$4,IF(ISNUMBER(SEARCH("PTB",D68)),'Run 4'!$G$4,IF(ISNUMBER(SEARCH("PTC",D68)),'Run 4'!$H$4,IF(ISNUMBER(SEARCH("PTD",D68)),'Run 4'!$I$4,""))))</f>
        <v>0</v>
      </c>
      <c r="I356">
        <f>IF(ISNUMBER(SEARCH("PTA",D68)),'Run 4'!$F$5,IF(ISNUMBER(SEARCH("PTB",D68)),'Run 4'!$G$5,IF(ISNUMBER(SEARCH("PTC",D68)),'Run 4'!$H$5,IF(ISNUMBER(SEARCH("PTD",D68)),'Run 4'!$I$5,""))))</f>
        <v>0</v>
      </c>
      <c r="J356" t="str">
        <f>IF(ISBLANK('Run 4'!$K78),"",'Run 4'!$K$85)</f>
        <v/>
      </c>
      <c r="K356" s="81" t="str">
        <f>IF(ISBLANK('Run 4'!$K78),"",'Run 4'!$K$86)</f>
        <v/>
      </c>
      <c r="L356" s="81" t="str">
        <f>IF(ISBLANK('Run 4'!$K78),"",'Run 4'!$K$87)</f>
        <v/>
      </c>
      <c r="M356" s="81" t="str">
        <f>IF(ISBLANK('Run 4'!$K78),"",'Run 4'!$K$89)</f>
        <v/>
      </c>
      <c r="N356" s="81" t="str">
        <f>IF(ISBLANK('Run 4'!$K78),"",'Run 4'!$K$90)</f>
        <v/>
      </c>
      <c r="O356" s="81" t="str">
        <f>IF(ISBLANK('Run 4'!$K78),"",'Run 4'!$K$91)</f>
        <v/>
      </c>
      <c r="P356" s="81" t="str">
        <f>IF(ISBLANK('Run 4'!$A$85),"",'Run 4'!$A$85)</f>
        <v/>
      </c>
      <c r="Q356" s="81" t="str">
        <f>IF(ISBLANK('Run 4'!$A$89),"",'Run 4'!$A$89)</f>
        <v/>
      </c>
      <c r="R356" s="81" t="str">
        <f>IF(ISBLANK('Run 4'!$B$78),"",'Run 4'!$B$78)</f>
        <v/>
      </c>
      <c r="S356" t="str">
        <f>IF(ISBLANK('Run 4'!K78),"",'Run 4'!$C$73)</f>
        <v/>
      </c>
      <c r="T356" t="str">
        <f>IF(ISBLANK(S68),"", 'Run 4'!$B$73)</f>
        <v>Manual Gain:</v>
      </c>
      <c r="V356" t="str">
        <f>IF(ISBLANK('Run 4'!$C$62),"",'Run 4'!$C$62)</f>
        <v/>
      </c>
    </row>
    <row r="357" spans="1:22" x14ac:dyDescent="0.2">
      <c r="A357" t="str">
        <f>IF(ISBLANK('Run 4'!$C$4),"",'Run 4'!$C$4)</f>
        <v/>
      </c>
      <c r="B357" s="66" t="str">
        <f>IF(ISBLANK('Run 4'!$C$3),"",'Run 4'!$C$3)</f>
        <v/>
      </c>
      <c r="C357" t="str">
        <f>IF(ISBLANK('Run 4'!$C$5),"",'Run 4'!$C$5)</f>
        <v/>
      </c>
      <c r="D357" t="str">
        <f>IF(ISBLANK('Run 4'!K15),"",'Run 4'!K15)</f>
        <v/>
      </c>
      <c r="E357" s="67" t="str">
        <f>IF(ISBLANK('Run 4'!K79),"",'Run 4'!$K$75)</f>
        <v/>
      </c>
      <c r="F357" t="str">
        <f>IF(ISBLANK('Run 4'!K79),"",'Run 4'!K79)</f>
        <v/>
      </c>
      <c r="G357" t="str">
        <f>IF(ISNUMBER(SEARCH("PT",'Run 4'!K15)),"Y", IF(ISNUMBER(SEARCH("H2O",'Run 4'!K15)),"N",""))</f>
        <v/>
      </c>
      <c r="H357">
        <f>IF(ISNUMBER(SEARCH("PTA",D69)),'Run 4'!$F$4,IF(ISNUMBER(SEARCH("PTB",D69)),'Run 4'!$G$4,IF(ISNUMBER(SEARCH("PTC",D69)),'Run 4'!$H$4,IF(ISNUMBER(SEARCH("PTD",D69)),'Run 4'!$I$4,""))))</f>
        <v>0</v>
      </c>
      <c r="I357">
        <f>IF(ISNUMBER(SEARCH("PTA",D69)),'Run 4'!$F$5,IF(ISNUMBER(SEARCH("PTB",D69)),'Run 4'!$G$5,IF(ISNUMBER(SEARCH("PTC",D69)),'Run 4'!$H$5,IF(ISNUMBER(SEARCH("PTD",D69)),'Run 4'!$I$5,""))))</f>
        <v>0</v>
      </c>
      <c r="J357" t="str">
        <f>IF(ISBLANK('Run 4'!$K79),"",'Run 4'!$K$85)</f>
        <v/>
      </c>
      <c r="K357" s="81" t="str">
        <f>IF(ISBLANK('Run 4'!$K79),"",'Run 4'!$K$86)</f>
        <v/>
      </c>
      <c r="L357" s="81" t="str">
        <f>IF(ISBLANK('Run 4'!$K79),"",'Run 4'!$K$87)</f>
        <v/>
      </c>
      <c r="M357" s="81" t="str">
        <f>IF(ISBLANK('Run 4'!$K79),"",'Run 4'!$K$89)</f>
        <v/>
      </c>
      <c r="N357" s="81" t="str">
        <f>IF(ISBLANK('Run 4'!$K79),"",'Run 4'!$K$90)</f>
        <v/>
      </c>
      <c r="O357" s="81" t="str">
        <f>IF(ISBLANK('Run 4'!$K79),"",'Run 4'!$K$91)</f>
        <v/>
      </c>
      <c r="P357" s="81" t="str">
        <f>IF(ISBLANK('Run 4'!$A$85),"",'Run 4'!$A$85)</f>
        <v/>
      </c>
      <c r="Q357" s="81" t="str">
        <f>IF(ISBLANK('Run 4'!$A$89),"",'Run 4'!$A$89)</f>
        <v/>
      </c>
      <c r="R357" s="81" t="str">
        <f>IF(ISBLANK('Run 4'!$B$79),"",'Run 4'!$B$79)</f>
        <v/>
      </c>
      <c r="S357" t="str">
        <f>IF(ISBLANK('Run 4'!K79),"",'Run 4'!$C$73)</f>
        <v/>
      </c>
      <c r="T357" t="str">
        <f>IF(ISBLANK(S69),"", 'Run 4'!$B$73)</f>
        <v>Manual Gain:</v>
      </c>
      <c r="V357" t="str">
        <f>IF(ISBLANK('Run 4'!$C$62),"",'Run 4'!$C$62)</f>
        <v/>
      </c>
    </row>
    <row r="358" spans="1:22" x14ac:dyDescent="0.2">
      <c r="A358" t="str">
        <f>IF(ISBLANK('Run 4'!$C$4),"",'Run 4'!$C$4)</f>
        <v/>
      </c>
      <c r="B358" s="66" t="str">
        <f>IF(ISBLANK('Run 4'!$C$3),"",'Run 4'!$C$3)</f>
        <v/>
      </c>
      <c r="C358" t="str">
        <f>IF(ISBLANK('Run 4'!$C$5),"",'Run 4'!$C$5)</f>
        <v/>
      </c>
      <c r="D358" t="str">
        <f>IF(ISBLANK('Run 4'!K16),"",'Run 4'!K16)</f>
        <v/>
      </c>
      <c r="E358" s="67" t="str">
        <f>IF(ISBLANK('Run 4'!K80),"",'Run 4'!$K$75)</f>
        <v/>
      </c>
      <c r="F358" t="str">
        <f>IF(ISBLANK('Run 4'!K80),"",'Run 4'!K80)</f>
        <v/>
      </c>
      <c r="G358" t="str">
        <f>IF(ISNUMBER(SEARCH("PT",'Run 4'!K16)),"Y", IF(ISNUMBER(SEARCH("H2O",'Run 4'!K16)),"N",""))</f>
        <v/>
      </c>
      <c r="H358">
        <f>IF(ISNUMBER(SEARCH("PTA",D70)),'Run 4'!$F$4,IF(ISNUMBER(SEARCH("PTB",D70)),'Run 4'!$G$4,IF(ISNUMBER(SEARCH("PTC",D70)),'Run 4'!$H$4,IF(ISNUMBER(SEARCH("PTD",D70)),'Run 4'!$I$4,""))))</f>
        <v>0</v>
      </c>
      <c r="I358">
        <f>IF(ISNUMBER(SEARCH("PTA",D70)),'Run 4'!$F$5,IF(ISNUMBER(SEARCH("PTB",D70)),'Run 4'!$G$5,IF(ISNUMBER(SEARCH("PTC",D70)),'Run 4'!$H$5,IF(ISNUMBER(SEARCH("PTD",D70)),'Run 4'!$I$5,""))))</f>
        <v>0</v>
      </c>
      <c r="J358" t="str">
        <f>IF(ISBLANK('Run 4'!$K80),"",'Run 4'!$K$85)</f>
        <v/>
      </c>
      <c r="K358" s="81" t="str">
        <f>IF(ISBLANK('Run 4'!$K80),"",'Run 4'!$K$86)</f>
        <v/>
      </c>
      <c r="L358" s="81" t="str">
        <f>IF(ISBLANK('Run 4'!$K80),"",'Run 4'!$K$87)</f>
        <v/>
      </c>
      <c r="M358" s="81" t="str">
        <f>IF(ISBLANK('Run 4'!$K80),"",'Run 4'!$K$89)</f>
        <v/>
      </c>
      <c r="N358" s="81" t="str">
        <f>IF(ISBLANK('Run 4'!$K80),"",'Run 4'!$K$90)</f>
        <v/>
      </c>
      <c r="O358" s="81" t="str">
        <f>IF(ISBLANK('Run 4'!$K80),"",'Run 4'!$K$91)</f>
        <v/>
      </c>
      <c r="P358" s="81" t="str">
        <f>IF(ISBLANK('Run 4'!$A$85),"",'Run 4'!$A$85)</f>
        <v/>
      </c>
      <c r="Q358" s="81" t="str">
        <f>IF(ISBLANK('Run 4'!$A$89),"",'Run 4'!$A$89)</f>
        <v/>
      </c>
      <c r="R358" s="81" t="str">
        <f>IF(ISBLANK('Run 4'!$B$80),"",'Run 4'!$B$80)</f>
        <v/>
      </c>
      <c r="S358" t="str">
        <f>IF(ISBLANK('Run 4'!K80),"",'Run 4'!$C$73)</f>
        <v/>
      </c>
      <c r="T358" t="str">
        <f>IF(ISBLANK(S70),"", 'Run 4'!$B$73)</f>
        <v>Manual Gain:</v>
      </c>
      <c r="V358" t="str">
        <f>IF(ISBLANK('Run 4'!$C$62),"",'Run 4'!$C$62)</f>
        <v/>
      </c>
    </row>
    <row r="359" spans="1:22" x14ac:dyDescent="0.2">
      <c r="A359" t="str">
        <f>IF(ISBLANK('Run 4'!$C$4),"",'Run 4'!$C$4)</f>
        <v/>
      </c>
      <c r="B359" s="66" t="str">
        <f>IF(ISBLANK('Run 4'!$C$3),"",'Run 4'!$C$3)</f>
        <v/>
      </c>
      <c r="C359" t="str">
        <f>IF(ISBLANK('Run 4'!$C$5),"",'Run 4'!$C$5)</f>
        <v/>
      </c>
      <c r="D359" t="str">
        <f>IF(ISBLANK('Run 4'!K17),"",'Run 4'!K17)</f>
        <v/>
      </c>
      <c r="E359" s="67" t="str">
        <f>IF(ISBLANK('Run 4'!K81),"",'Run 4'!$K$75)</f>
        <v/>
      </c>
      <c r="F359" t="str">
        <f>IF(ISBLANK('Run 4'!K81),"",'Run 4'!K81)</f>
        <v/>
      </c>
      <c r="G359" t="str">
        <f>IF(ISNUMBER(SEARCH("PT",'Run 4'!K17)),"Y", IF(ISNUMBER(SEARCH("H2O",'Run 4'!K17)),"N",""))</f>
        <v/>
      </c>
      <c r="H359">
        <f>IF(ISNUMBER(SEARCH("PTA",D71)),'Run 4'!$F$4,IF(ISNUMBER(SEARCH("PTB",D71)),'Run 4'!$G$4,IF(ISNUMBER(SEARCH("PTC",D71)),'Run 4'!$H$4,IF(ISNUMBER(SEARCH("PTD",D71)),'Run 4'!$I$4,""))))</f>
        <v>0</v>
      </c>
      <c r="I359">
        <f>IF(ISNUMBER(SEARCH("PTA",D71)),'Run 4'!$F$5,IF(ISNUMBER(SEARCH("PTB",D71)),'Run 4'!$G$5,IF(ISNUMBER(SEARCH("PTC",D71)),'Run 4'!$H$5,IF(ISNUMBER(SEARCH("PTD",D71)),'Run 4'!$I$5,""))))</f>
        <v>0</v>
      </c>
      <c r="J359" t="str">
        <f>IF(ISBLANK('Run 4'!$K81),"",'Run 4'!$K$85)</f>
        <v/>
      </c>
      <c r="K359" s="81" t="str">
        <f>IF(ISBLANK('Run 4'!$K81),"",'Run 4'!$K$86)</f>
        <v/>
      </c>
      <c r="L359" s="81" t="str">
        <f>IF(ISBLANK('Run 4'!$K81),"",'Run 4'!$K$87)</f>
        <v/>
      </c>
      <c r="M359" s="81" t="str">
        <f>IF(ISBLANK('Run 4'!$K81),"",'Run 4'!$K$89)</f>
        <v/>
      </c>
      <c r="N359" s="81" t="str">
        <f>IF(ISBLANK('Run 4'!$K81),"",'Run 4'!$K$90)</f>
        <v/>
      </c>
      <c r="O359" s="81" t="str">
        <f>IF(ISBLANK('Run 4'!$K81),"",'Run 4'!$K$91)</f>
        <v/>
      </c>
      <c r="P359" s="81" t="str">
        <f>IF(ISBLANK('Run 4'!$A$85),"",'Run 4'!$A$85)</f>
        <v/>
      </c>
      <c r="Q359" s="81" t="str">
        <f>IF(ISBLANK('Run 4'!$A$89),"",'Run 4'!$A$89)</f>
        <v/>
      </c>
      <c r="R359" s="81" t="str">
        <f>IF(ISBLANK('Run 4'!$B$81),"",'Run 4'!$B$81)</f>
        <v/>
      </c>
      <c r="S359" t="str">
        <f>IF(ISBLANK('Run 4'!K81),"",'Run 4'!$C$73)</f>
        <v/>
      </c>
      <c r="T359" t="str">
        <f>IF(ISBLANK(S71),"", 'Run 4'!$B$73)</f>
        <v>Manual Gain:</v>
      </c>
      <c r="V359" t="str">
        <f>IF(ISBLANK('Run 4'!$C$62),"",'Run 4'!$C$62)</f>
        <v/>
      </c>
    </row>
    <row r="360" spans="1:22" x14ac:dyDescent="0.2">
      <c r="A360" t="str">
        <f>IF(ISBLANK('Run 4'!$C$4),"",'Run 4'!$C$4)</f>
        <v/>
      </c>
      <c r="B360" s="66" t="str">
        <f>IF(ISBLANK('Run 4'!$C$3),"",'Run 4'!$C$3)</f>
        <v/>
      </c>
      <c r="C360" t="str">
        <f>IF(ISBLANK('Run 4'!$C$5),"",'Run 4'!$C$5)</f>
        <v/>
      </c>
      <c r="D360" t="str">
        <f>IF(ISBLANK('Run 4'!K18),"",'Run 4'!K18)</f>
        <v/>
      </c>
      <c r="E360" s="67" t="str">
        <f>IF(ISBLANK('Run 4'!K82),"",'Run 4'!$K$75)</f>
        <v/>
      </c>
      <c r="F360" t="str">
        <f>IF(ISBLANK('Run 4'!K82),"",'Run 4'!K82)</f>
        <v/>
      </c>
      <c r="G360" t="str">
        <f>IF(ISNUMBER(SEARCH("PT",'Run 4'!K18)),"Y", IF(ISNUMBER(SEARCH("H2O",'Run 4'!K18)),"N",""))</f>
        <v/>
      </c>
      <c r="H360">
        <f>IF(ISNUMBER(SEARCH("PTA",D72)),'Run 4'!$F$4,IF(ISNUMBER(SEARCH("PTB",D72)),'Run 4'!$G$4,IF(ISNUMBER(SEARCH("PTC",D72)),'Run 4'!$H$4,IF(ISNUMBER(SEARCH("PTD",D72)),'Run 4'!$I$4,""))))</f>
        <v>0</v>
      </c>
      <c r="I360">
        <f>IF(ISNUMBER(SEARCH("PTA",D72)),'Run 4'!$F$5,IF(ISNUMBER(SEARCH("PTB",D72)),'Run 4'!$G$5,IF(ISNUMBER(SEARCH("PTC",D72)),'Run 4'!$H$5,IF(ISNUMBER(SEARCH("PTD",D72)),'Run 4'!$I$5,""))))</f>
        <v>0</v>
      </c>
      <c r="J360" t="str">
        <f>IF(ISBLANK('Run 4'!$K82),"",'Run 4'!$K$85)</f>
        <v/>
      </c>
      <c r="K360" s="81" t="str">
        <f>IF(ISBLANK('Run 4'!$K82),"",'Run 4'!$K$86)</f>
        <v/>
      </c>
      <c r="L360" s="81" t="str">
        <f>IF(ISBLANK('Run 4'!$K82),"",'Run 4'!$K$87)</f>
        <v/>
      </c>
      <c r="M360" s="81" t="str">
        <f>IF(ISBLANK('Run 4'!$K82),"",'Run 4'!$K$89)</f>
        <v/>
      </c>
      <c r="N360" s="81" t="str">
        <f>IF(ISBLANK('Run 4'!$K82),"",'Run 4'!$K$90)</f>
        <v/>
      </c>
      <c r="O360" s="81" t="str">
        <f>IF(ISBLANK('Run 4'!$K82),"",'Run 4'!$K$91)</f>
        <v/>
      </c>
      <c r="P360" s="81" t="str">
        <f>IF(ISBLANK('Run 4'!$A$85),"",'Run 4'!$A$85)</f>
        <v/>
      </c>
      <c r="Q360" s="81" t="str">
        <f>IF(ISBLANK('Run 4'!$A$89),"",'Run 4'!$A$89)</f>
        <v/>
      </c>
      <c r="R360" s="81" t="str">
        <f>IF(ISBLANK('Run 4'!$B$82),"",'Run 4'!$B$82)</f>
        <v/>
      </c>
      <c r="S360" t="str">
        <f>IF(ISBLANK('Run 4'!K82),"",'Run 4'!$C$73)</f>
        <v/>
      </c>
      <c r="T360" t="str">
        <f>IF(ISBLANK(S72),"", 'Run 4'!$B$73)</f>
        <v>Manual Gain:</v>
      </c>
      <c r="V360" t="str">
        <f>IF(ISBLANK('Run 4'!$C$62),"",'Run 4'!$C$62)</f>
        <v/>
      </c>
    </row>
    <row r="361" spans="1:22" x14ac:dyDescent="0.2">
      <c r="A361" t="str">
        <f>IF(ISBLANK('Run 4'!$C$4),"",'Run 4'!$C$4)</f>
        <v/>
      </c>
      <c r="B361" s="66" t="str">
        <f>IF(ISBLANK('Run 4'!$C$3),"",'Run 4'!$C$3)</f>
        <v/>
      </c>
      <c r="C361" t="str">
        <f>IF(ISBLANK('Run 4'!$C$5),"",'Run 4'!$C$5)</f>
        <v/>
      </c>
      <c r="D361" t="str">
        <f>IF(ISBLANK('Run 4'!K19),"",'Run 4'!K19)</f>
        <v/>
      </c>
      <c r="E361" s="67" t="str">
        <f>IF(ISBLANK('Run 4'!K83),"",'Run 4'!$K$75)</f>
        <v/>
      </c>
      <c r="F361" t="str">
        <f>IF(ISBLANK('Run 4'!K83),"",'Run 4'!K83)</f>
        <v/>
      </c>
      <c r="G361" t="str">
        <f>IF(ISNUMBER(SEARCH("PT",'Run 4'!K19)),"Y", IF(ISNUMBER(SEARCH("H2O",'Run 4'!K19)),"N",""))</f>
        <v/>
      </c>
      <c r="H361">
        <f>IF(ISNUMBER(SEARCH("PTA",D73)),'Run 4'!$F$4,IF(ISNUMBER(SEARCH("PTB",D73)),'Run 4'!$G$4,IF(ISNUMBER(SEARCH("PTC",D73)),'Run 4'!$H$4,IF(ISNUMBER(SEARCH("PTD",D73)),'Run 4'!$I$4,""))))</f>
        <v>0</v>
      </c>
      <c r="I361">
        <f>IF(ISNUMBER(SEARCH("PTA",D73)),'Run 4'!$F$5,IF(ISNUMBER(SEARCH("PTB",D73)),'Run 4'!$G$5,IF(ISNUMBER(SEARCH("PTC",D73)),'Run 4'!$H$5,IF(ISNUMBER(SEARCH("PTD",D73)),'Run 4'!$I$5,""))))</f>
        <v>0</v>
      </c>
      <c r="J361" t="str">
        <f>IF(ISBLANK('Run 4'!$K83),"",'Run 4'!$K$85)</f>
        <v/>
      </c>
      <c r="K361" s="81" t="str">
        <f>IF(ISBLANK('Run 4'!$K83),"",'Run 4'!$K$86)</f>
        <v/>
      </c>
      <c r="L361" s="81" t="str">
        <f>IF(ISBLANK('Run 4'!$K83),"",'Run 4'!$K$87)</f>
        <v/>
      </c>
      <c r="M361" s="81" t="str">
        <f>IF(ISBLANK('Run 4'!$K83),"",'Run 4'!$K$89)</f>
        <v/>
      </c>
      <c r="N361" s="81" t="str">
        <f>IF(ISBLANK('Run 4'!$K83),"",'Run 4'!$K$90)</f>
        <v/>
      </c>
      <c r="O361" s="81" t="str">
        <f>IF(ISBLANK('Run 4'!$K83),"",'Run 4'!$K$91)</f>
        <v/>
      </c>
      <c r="P361" s="81" t="str">
        <f>IF(ISBLANK('Run 4'!$A$85),"",'Run 4'!$A$85)</f>
        <v/>
      </c>
      <c r="Q361" s="81" t="str">
        <f>IF(ISBLANK('Run 4'!$A$89),"",'Run 4'!$A$89)</f>
        <v/>
      </c>
      <c r="R361" s="81" t="str">
        <f>IF(ISBLANK('Run 4'!$B$83),"",'Run 4'!$B$83)</f>
        <v/>
      </c>
      <c r="S361" t="str">
        <f>IF(ISBLANK('Run 4'!K83),"",'Run 4'!$C$73)</f>
        <v/>
      </c>
      <c r="T361" t="str">
        <f>IF(ISBLANK(S73),"", 'Run 4'!$B$73)</f>
        <v>Manual Gain:</v>
      </c>
      <c r="V361" t="str">
        <f>IF(ISBLANK('Run 4'!$C$62),"",'Run 4'!$C$62)</f>
        <v/>
      </c>
    </row>
    <row r="362" spans="1:22" x14ac:dyDescent="0.2">
      <c r="A362" t="str">
        <f>IF(ISBLANK('Run 4'!$C$4),"",'Run 4'!$C$4)</f>
        <v/>
      </c>
      <c r="B362" s="66" t="str">
        <f>IF(ISBLANK('Run 4'!$C$3),"",'Run 4'!$C$3)</f>
        <v/>
      </c>
      <c r="C362" t="str">
        <f>IF(ISBLANK('Run 4'!$C$5),"",'Run 4'!$C$5)</f>
        <v/>
      </c>
      <c r="D362" t="str">
        <f>IF(ISBLANK('Run 4'!L12),"",'Run 4'!L12)</f>
        <v/>
      </c>
      <c r="E362" s="67" t="str">
        <f>IF(ISBLANK('Run 4'!L76),"",'Run 4'!$L$75)</f>
        <v/>
      </c>
      <c r="F362" t="str">
        <f>IF(ISBLANK('Run 4'!L76),"",'Run 4'!L76)</f>
        <v/>
      </c>
      <c r="G362" t="str">
        <f>IF(ISNUMBER(SEARCH("PT",'Run 4'!L12)),"Y", IF(ISNUMBER(SEARCH("H2O",'Run 4'!L12)),"N",""))</f>
        <v/>
      </c>
      <c r="H362" t="str">
        <f>IF(ISNUMBER(SEARCH("PTA",D74)),'Run 4'!$F$4,IF(ISNUMBER(SEARCH("PTB",D74)),'Run 4'!$G$4,IF(ISNUMBER(SEARCH("PTC",D74)),'Run 4'!$H$4,IF(ISNUMBER(SEARCH("PTD",D74)),'Run 4'!$I$4,""))))</f>
        <v/>
      </c>
      <c r="I362" t="str">
        <f>IF(ISNUMBER(SEARCH("PTA",D74)),'Run 4'!$F$5,IF(ISNUMBER(SEARCH("PTB",D74)),'Run 4'!$G$5,IF(ISNUMBER(SEARCH("PTC",D74)),'Run 4'!$H$5,IF(ISNUMBER(SEARCH("PTD",D74)),'Run 4'!$I$5,""))))</f>
        <v/>
      </c>
      <c r="J362" t="str">
        <f>IF(ISBLANK('Run 4'!C76),"",'Run 4'!$L$85)</f>
        <v/>
      </c>
      <c r="K362" s="81" t="str">
        <f>IF(ISBLANK('Run 4'!C76),"",'Run 4'!$L$86)</f>
        <v/>
      </c>
      <c r="L362" s="81" t="str">
        <f>IF(ISBLANK('Run 4'!C76),"",'Run 4'!$L$87)</f>
        <v/>
      </c>
      <c r="M362" s="81" t="str">
        <f>IF(ISBLANK('Run 4'!C76),"",'Run 4'!$L$89)</f>
        <v/>
      </c>
      <c r="N362" s="81" t="str">
        <f>IF(ISBLANK('Run 4'!C76),"",'Run 4'!$L$90)</f>
        <v/>
      </c>
      <c r="O362" s="81" t="str">
        <f>IF(ISBLANK('Run 4'!$L76),"",'Run 4'!$L$91)</f>
        <v/>
      </c>
      <c r="P362" s="81" t="str">
        <f>IF(ISBLANK('Run 4'!$A$85),"",'Run 4'!$A$85)</f>
        <v/>
      </c>
      <c r="Q362" s="81" t="str">
        <f>IF(ISBLANK('Run 4'!$A$89),"",'Run 4'!$A$89)</f>
        <v/>
      </c>
      <c r="R362" s="81" t="str">
        <f>IF(ISBLANK('Run 4'!$B$76),"",'Run 4'!$B$76)</f>
        <v/>
      </c>
      <c r="S362" t="str">
        <f>IF(ISBLANK('Run 4'!L76),"",'Run 4'!$C$73)</f>
        <v/>
      </c>
      <c r="T362" t="str">
        <f>IF(ISBLANK(S74),"", 'Run 4'!$B$73)</f>
        <v>Manual Gain:</v>
      </c>
      <c r="V362" t="str">
        <f>IF(ISBLANK('Run 4'!$C$62),"",'Run 4'!$C$62)</f>
        <v/>
      </c>
    </row>
    <row r="363" spans="1:22" x14ac:dyDescent="0.2">
      <c r="A363" t="str">
        <f>IF(ISBLANK('Run 4'!$C$4),"",'Run 4'!$C$4)</f>
        <v/>
      </c>
      <c r="B363" s="66" t="str">
        <f>IF(ISBLANK('Run 4'!$C$3),"",'Run 4'!$C$3)</f>
        <v/>
      </c>
      <c r="C363" t="str">
        <f>IF(ISBLANK('Run 4'!$C$5),"",'Run 4'!$C$5)</f>
        <v/>
      </c>
      <c r="D363" t="str">
        <f>IF(ISBLANK('Run 4'!L13),"",'Run 4'!L13)</f>
        <v/>
      </c>
      <c r="E363" s="67" t="str">
        <f>IF(ISBLANK('Run 4'!L77),"",'Run 4'!$L$75)</f>
        <v/>
      </c>
      <c r="F363" t="str">
        <f>IF(ISBLANK('Run 4'!L77),"",'Run 4'!L77)</f>
        <v/>
      </c>
      <c r="G363" t="str">
        <f>IF(ISNUMBER(SEARCH("PT",'Run 4'!L13)),"Y", IF(ISNUMBER(SEARCH("H2O",'Run 4'!L13)),"N",""))</f>
        <v/>
      </c>
      <c r="H363" t="str">
        <f>IF(ISNUMBER(SEARCH("PTA",D75)),'Run 4'!$F$4,IF(ISNUMBER(SEARCH("PTB",D75)),'Run 4'!$G$4,IF(ISNUMBER(SEARCH("PTC",D75)),'Run 4'!$H$4,IF(ISNUMBER(SEARCH("PTD",D75)),'Run 4'!$I$4,""))))</f>
        <v/>
      </c>
      <c r="I363" t="str">
        <f>IF(ISNUMBER(SEARCH("PTA",D75)),'Run 4'!$F$5,IF(ISNUMBER(SEARCH("PTB",D75)),'Run 4'!$G$5,IF(ISNUMBER(SEARCH("PTC",D75)),'Run 4'!$H$5,IF(ISNUMBER(SEARCH("PTD",D75)),'Run 4'!$I$5,""))))</f>
        <v/>
      </c>
      <c r="J363" t="str">
        <f>IF(ISBLANK('Run 4'!C77),"",'Run 4'!$L$85)</f>
        <v/>
      </c>
      <c r="K363" s="81" t="str">
        <f>IF(ISBLANK('Run 4'!C77),"",'Run 4'!$L$86)</f>
        <v/>
      </c>
      <c r="L363" s="81" t="str">
        <f>IF(ISBLANK('Run 4'!C77),"",'Run 4'!$L$87)</f>
        <v/>
      </c>
      <c r="M363" s="81" t="str">
        <f>IF(ISBLANK('Run 4'!C77),"",'Run 4'!$L$89)</f>
        <v/>
      </c>
      <c r="N363" s="81" t="str">
        <f>IF(ISBLANK('Run 4'!C77),"",'Run 4'!$L$90)</f>
        <v/>
      </c>
      <c r="O363" s="81" t="str">
        <f>IF(ISBLANK('Run 4'!$L77),"",'Run 4'!$L$91)</f>
        <v/>
      </c>
      <c r="P363" s="81" t="str">
        <f>IF(ISBLANK('Run 4'!$A$85),"",'Run 4'!$A$85)</f>
        <v/>
      </c>
      <c r="Q363" s="81" t="str">
        <f>IF(ISBLANK('Run 4'!$A$89),"",'Run 4'!$A$89)</f>
        <v/>
      </c>
      <c r="R363" s="81" t="str">
        <f>IF(ISBLANK('Run 4'!$B$77),"",'Run 4'!$B$77)</f>
        <v/>
      </c>
      <c r="S363" t="str">
        <f>IF(ISBLANK('Run 4'!L77),"",'Run 4'!$C$73)</f>
        <v/>
      </c>
      <c r="T363" t="str">
        <f>IF(ISBLANK(S75),"", 'Run 4'!$B$73)</f>
        <v>Manual Gain:</v>
      </c>
      <c r="V363" t="str">
        <f>IF(ISBLANK('Run 4'!$C$62),"",'Run 4'!$C$62)</f>
        <v/>
      </c>
    </row>
    <row r="364" spans="1:22" x14ac:dyDescent="0.2">
      <c r="A364" t="str">
        <f>IF(ISBLANK('Run 4'!$C$4),"",'Run 4'!$C$4)</f>
        <v/>
      </c>
      <c r="B364" s="66" t="str">
        <f>IF(ISBLANK('Run 4'!$C$3),"",'Run 4'!$C$3)</f>
        <v/>
      </c>
      <c r="C364" t="str">
        <f>IF(ISBLANK('Run 4'!$C$5),"",'Run 4'!$C$5)</f>
        <v/>
      </c>
      <c r="D364" t="str">
        <f>IF(ISBLANK('Run 4'!L14),"",'Run 4'!L14)</f>
        <v/>
      </c>
      <c r="E364" s="67" t="str">
        <f>IF(ISBLANK('Run 4'!L78),"",'Run 4'!$L$75)</f>
        <v/>
      </c>
      <c r="F364" t="str">
        <f>IF(ISBLANK('Run 4'!L78),"",'Run 4'!L78)</f>
        <v/>
      </c>
      <c r="G364" t="str">
        <f>IF(ISNUMBER(SEARCH("PT",'Run 4'!L14)),"Y", IF(ISNUMBER(SEARCH("H2O",'Run 4'!L14)),"N",""))</f>
        <v/>
      </c>
      <c r="H364" t="str">
        <f>IF(ISNUMBER(SEARCH("PTA",D76)),'Run 4'!$F$4,IF(ISNUMBER(SEARCH("PTB",D76)),'Run 4'!$G$4,IF(ISNUMBER(SEARCH("PTC",D76)),'Run 4'!$H$4,IF(ISNUMBER(SEARCH("PTD",D76)),'Run 4'!$I$4,""))))</f>
        <v/>
      </c>
      <c r="I364" t="str">
        <f>IF(ISNUMBER(SEARCH("PTA",D76)),'Run 4'!$F$5,IF(ISNUMBER(SEARCH("PTB",D76)),'Run 4'!$G$5,IF(ISNUMBER(SEARCH("PTC",D76)),'Run 4'!$H$5,IF(ISNUMBER(SEARCH("PTD",D76)),'Run 4'!$I$5,""))))</f>
        <v/>
      </c>
      <c r="J364" t="str">
        <f>IF(ISBLANK('Run 4'!C78),"",'Run 4'!$L$85)</f>
        <v/>
      </c>
      <c r="K364" s="81" t="str">
        <f>IF(ISBLANK('Run 4'!C78),"",'Run 4'!$L$86)</f>
        <v/>
      </c>
      <c r="L364" s="81" t="str">
        <f>IF(ISBLANK('Run 4'!C78),"",'Run 4'!$L$87)</f>
        <v/>
      </c>
      <c r="M364" s="81" t="str">
        <f>IF(ISBLANK('Run 4'!C78),"",'Run 4'!$L$89)</f>
        <v/>
      </c>
      <c r="N364" s="81" t="str">
        <f>IF(ISBLANK('Run 4'!C78),"",'Run 4'!$L$90)</f>
        <v/>
      </c>
      <c r="O364" s="81" t="str">
        <f>IF(ISBLANK('Run 4'!$L78),"",'Run 4'!$L$91)</f>
        <v/>
      </c>
      <c r="P364" s="81" t="str">
        <f>IF(ISBLANK('Run 4'!$A$85),"",'Run 4'!$A$85)</f>
        <v/>
      </c>
      <c r="Q364" s="81" t="str">
        <f>IF(ISBLANK('Run 4'!$A$89),"",'Run 4'!$A$89)</f>
        <v/>
      </c>
      <c r="R364" s="81" t="str">
        <f>IF(ISBLANK('Run 4'!$B$78),"",'Run 4'!$B$78)</f>
        <v/>
      </c>
      <c r="S364" t="str">
        <f>IF(ISBLANK('Run 4'!L78),"",'Run 4'!$C$73)</f>
        <v/>
      </c>
      <c r="T364" t="str">
        <f>IF(ISBLANK(S76),"", 'Run 4'!$B$73)</f>
        <v>Manual Gain:</v>
      </c>
      <c r="V364" t="str">
        <f>IF(ISBLANK('Run 4'!$C$62),"",'Run 4'!$C$62)</f>
        <v/>
      </c>
    </row>
    <row r="365" spans="1:22" x14ac:dyDescent="0.2">
      <c r="A365" t="str">
        <f>IF(ISBLANK('Run 4'!$C$4),"",'Run 4'!$C$4)</f>
        <v/>
      </c>
      <c r="B365" s="66" t="str">
        <f>IF(ISBLANK('Run 4'!$C$3),"",'Run 4'!$C$3)</f>
        <v/>
      </c>
      <c r="C365" t="str">
        <f>IF(ISBLANK('Run 4'!$C$5),"",'Run 4'!$C$5)</f>
        <v/>
      </c>
      <c r="D365" t="str">
        <f>IF(ISBLANK('Run 4'!L15),"",'Run 4'!L15)</f>
        <v/>
      </c>
      <c r="E365" s="67" t="str">
        <f>IF(ISBLANK('Run 4'!L79),"",'Run 4'!$L$75)</f>
        <v/>
      </c>
      <c r="F365" t="str">
        <f>IF(ISBLANK('Run 4'!L79),"",'Run 4'!L79)</f>
        <v/>
      </c>
      <c r="G365" t="str">
        <f>IF(ISNUMBER(SEARCH("PT",'Run 4'!L15)),"Y", IF(ISNUMBER(SEARCH("H2O",'Run 4'!L15)),"N",""))</f>
        <v/>
      </c>
      <c r="H365" t="str">
        <f>IF(ISNUMBER(SEARCH("PTA",D77)),'Run 4'!$F$4,IF(ISNUMBER(SEARCH("PTB",D77)),'Run 4'!$G$4,IF(ISNUMBER(SEARCH("PTC",D77)),'Run 4'!$H$4,IF(ISNUMBER(SEARCH("PTD",D77)),'Run 4'!$I$4,""))))</f>
        <v/>
      </c>
      <c r="I365" t="str">
        <f>IF(ISNUMBER(SEARCH("PTA",D77)),'Run 4'!$F$5,IF(ISNUMBER(SEARCH("PTB",D77)),'Run 4'!$G$5,IF(ISNUMBER(SEARCH("PTC",D77)),'Run 4'!$H$5,IF(ISNUMBER(SEARCH("PTD",D77)),'Run 4'!$I$5,""))))</f>
        <v/>
      </c>
      <c r="J365" t="str">
        <f>IF(ISBLANK('Run 4'!C79),"",'Run 4'!$L$85)</f>
        <v/>
      </c>
      <c r="K365" s="81" t="str">
        <f>IF(ISBLANK('Run 4'!C79),"",'Run 4'!$L$86)</f>
        <v/>
      </c>
      <c r="L365" s="81" t="str">
        <f>IF(ISBLANK('Run 4'!C79),"",'Run 4'!$L$87)</f>
        <v/>
      </c>
      <c r="M365" s="81" t="str">
        <f>IF(ISBLANK('Run 4'!C79),"",'Run 4'!$L$89)</f>
        <v/>
      </c>
      <c r="N365" s="81" t="str">
        <f>IF(ISBLANK('Run 4'!C79),"",'Run 4'!$L$90)</f>
        <v/>
      </c>
      <c r="O365" s="81" t="str">
        <f>IF(ISBLANK('Run 4'!$L79),"",'Run 4'!$L$91)</f>
        <v/>
      </c>
      <c r="P365" s="81" t="str">
        <f>IF(ISBLANK('Run 4'!$A$85),"",'Run 4'!$A$85)</f>
        <v/>
      </c>
      <c r="Q365" s="81" t="str">
        <f>IF(ISBLANK('Run 4'!$A$89),"",'Run 4'!$A$89)</f>
        <v/>
      </c>
      <c r="R365" s="81" t="str">
        <f>IF(ISBLANK('Run 4'!$B$79),"",'Run 4'!$B$79)</f>
        <v/>
      </c>
      <c r="S365" t="str">
        <f>IF(ISBLANK('Run 4'!L79),"",'Run 4'!$C$73)</f>
        <v/>
      </c>
      <c r="T365" t="str">
        <f>IF(ISBLANK(S77),"", 'Run 4'!$B$73)</f>
        <v>Manual Gain:</v>
      </c>
      <c r="V365" t="str">
        <f>IF(ISBLANK('Run 4'!$C$62),"",'Run 4'!$C$62)</f>
        <v/>
      </c>
    </row>
    <row r="366" spans="1:22" x14ac:dyDescent="0.2">
      <c r="A366" t="str">
        <f>IF(ISBLANK('Run 4'!$C$4),"",'Run 4'!$C$4)</f>
        <v/>
      </c>
      <c r="B366" s="66" t="str">
        <f>IF(ISBLANK('Run 4'!$C$3),"",'Run 4'!$C$3)</f>
        <v/>
      </c>
      <c r="C366" t="str">
        <f>IF(ISBLANK('Run 4'!$C$5),"",'Run 4'!$C$5)</f>
        <v/>
      </c>
      <c r="D366" t="str">
        <f>IF(ISBLANK('Run 4'!L16),"",'Run 4'!L16)</f>
        <v/>
      </c>
      <c r="E366" s="67" t="str">
        <f>IF(ISBLANK('Run 4'!L80),"",'Run 4'!$L$75)</f>
        <v/>
      </c>
      <c r="F366" t="str">
        <f>IF(ISBLANK('Run 4'!L80),"",'Run 4'!L80)</f>
        <v/>
      </c>
      <c r="G366" t="str">
        <f>IF(ISNUMBER(SEARCH("PT",'Run 4'!L16)),"Y", IF(ISNUMBER(SEARCH("H2O",'Run 4'!L16)),"N",""))</f>
        <v/>
      </c>
      <c r="H366" t="str">
        <f>IF(ISNUMBER(SEARCH("PTA",D78)),'Run 4'!$F$4,IF(ISNUMBER(SEARCH("PTB",D78)),'Run 4'!$G$4,IF(ISNUMBER(SEARCH("PTC",D78)),'Run 4'!$H$4,IF(ISNUMBER(SEARCH("PTD",D78)),'Run 4'!$I$4,""))))</f>
        <v/>
      </c>
      <c r="I366" t="str">
        <f>IF(ISNUMBER(SEARCH("PTA",D78)),'Run 4'!$F$5,IF(ISNUMBER(SEARCH("PTB",D78)),'Run 4'!$G$5,IF(ISNUMBER(SEARCH("PTC",D78)),'Run 4'!$H$5,IF(ISNUMBER(SEARCH("PTD",D78)),'Run 4'!$I$5,""))))</f>
        <v/>
      </c>
      <c r="J366" t="str">
        <f>IF(ISBLANK('Run 4'!C80),"",'Run 4'!$L$85)</f>
        <v/>
      </c>
      <c r="K366" s="81" t="str">
        <f>IF(ISBLANK('Run 4'!C80),"",'Run 4'!$L$86)</f>
        <v/>
      </c>
      <c r="L366" s="81" t="str">
        <f>IF(ISBLANK('Run 4'!C80),"",'Run 4'!$L$87)</f>
        <v/>
      </c>
      <c r="M366" s="81" t="str">
        <f>IF(ISBLANK('Run 4'!C80),"",'Run 4'!$L$89)</f>
        <v/>
      </c>
      <c r="N366" s="81" t="str">
        <f>IF(ISBLANK('Run 4'!C80),"",'Run 4'!$L$90)</f>
        <v/>
      </c>
      <c r="O366" s="81" t="str">
        <f>IF(ISBLANK('Run 4'!$L80),"",'Run 4'!$L$91)</f>
        <v/>
      </c>
      <c r="P366" s="81" t="str">
        <f>IF(ISBLANK('Run 4'!$A$85),"",'Run 4'!$A$85)</f>
        <v/>
      </c>
      <c r="Q366" s="81" t="str">
        <f>IF(ISBLANK('Run 4'!$A$89),"",'Run 4'!$A$89)</f>
        <v/>
      </c>
      <c r="R366" s="81" t="str">
        <f>IF(ISBLANK('Run 4'!$B$80),"",'Run 4'!$B$80)</f>
        <v/>
      </c>
      <c r="S366" t="str">
        <f>IF(ISBLANK('Run 4'!L80),"",'Run 4'!$C$73)</f>
        <v/>
      </c>
      <c r="T366" t="str">
        <f>IF(ISBLANK(S78),"", 'Run 4'!$B$73)</f>
        <v>Manual Gain:</v>
      </c>
      <c r="V366" t="str">
        <f>IF(ISBLANK('Run 4'!$C$62),"",'Run 4'!$C$62)</f>
        <v/>
      </c>
    </row>
    <row r="367" spans="1:22" x14ac:dyDescent="0.2">
      <c r="A367" t="str">
        <f>IF(ISBLANK('Run 4'!$C$4),"",'Run 4'!$C$4)</f>
        <v/>
      </c>
      <c r="B367" s="66" t="str">
        <f>IF(ISBLANK('Run 4'!$C$3),"",'Run 4'!$C$3)</f>
        <v/>
      </c>
      <c r="C367" t="str">
        <f>IF(ISBLANK('Run 4'!$C$5),"",'Run 4'!$C$5)</f>
        <v/>
      </c>
      <c r="D367" t="str">
        <f>IF(ISBLANK('Run 4'!L17),"",'Run 4'!L17)</f>
        <v/>
      </c>
      <c r="E367" s="67" t="str">
        <f>IF(ISBLANK('Run 4'!L81),"",'Run 4'!$L$75)</f>
        <v/>
      </c>
      <c r="F367" t="str">
        <f>IF(ISBLANK('Run 4'!L81),"",'Run 4'!L81)</f>
        <v/>
      </c>
      <c r="G367" t="str">
        <f>IF(ISNUMBER(SEARCH("PT",'Run 4'!L17)),"Y", IF(ISNUMBER(SEARCH("H2O",'Run 4'!L17)),"N",""))</f>
        <v/>
      </c>
      <c r="H367" t="str">
        <f>IF(ISNUMBER(SEARCH("PTA",D79)),'Run 4'!$F$4,IF(ISNUMBER(SEARCH("PTB",D79)),'Run 4'!$G$4,IF(ISNUMBER(SEARCH("PTC",D79)),'Run 4'!$H$4,IF(ISNUMBER(SEARCH("PTD",D79)),'Run 4'!$I$4,""))))</f>
        <v/>
      </c>
      <c r="I367" t="str">
        <f>IF(ISNUMBER(SEARCH("PTA",D79)),'Run 4'!$F$5,IF(ISNUMBER(SEARCH("PTB",D79)),'Run 4'!$G$5,IF(ISNUMBER(SEARCH("PTC",D79)),'Run 4'!$H$5,IF(ISNUMBER(SEARCH("PTD",D79)),'Run 4'!$I$5,""))))</f>
        <v/>
      </c>
      <c r="J367" t="str">
        <f>IF(ISBLANK('Run 4'!C81),"",'Run 4'!$L$85)</f>
        <v/>
      </c>
      <c r="K367" s="81" t="str">
        <f>IF(ISBLANK('Run 4'!C81),"",'Run 4'!$L$86)</f>
        <v/>
      </c>
      <c r="L367" s="81" t="str">
        <f>IF(ISBLANK('Run 4'!C81),"",'Run 4'!$L$87)</f>
        <v/>
      </c>
      <c r="M367" s="81" t="str">
        <f>IF(ISBLANK('Run 4'!C81),"",'Run 4'!$L$89)</f>
        <v/>
      </c>
      <c r="N367" s="81" t="str">
        <f>IF(ISBLANK('Run 4'!C81),"",'Run 4'!$L$90)</f>
        <v/>
      </c>
      <c r="O367" s="81" t="str">
        <f>IF(ISBLANK('Run 4'!$L81),"",'Run 4'!$L$91)</f>
        <v/>
      </c>
      <c r="P367" s="81" t="str">
        <f>IF(ISBLANK('Run 4'!$A$85),"",'Run 4'!$A$85)</f>
        <v/>
      </c>
      <c r="Q367" s="81" t="str">
        <f>IF(ISBLANK('Run 4'!$A$89),"",'Run 4'!$A$89)</f>
        <v/>
      </c>
      <c r="R367" s="81" t="str">
        <f>IF(ISBLANK('Run 4'!$B$81),"",'Run 4'!$B$81)</f>
        <v/>
      </c>
      <c r="S367" t="str">
        <f>IF(ISBLANK('Run 4'!L81),"",'Run 4'!$C$73)</f>
        <v/>
      </c>
      <c r="T367" t="str">
        <f>IF(ISBLANK(S79),"", 'Run 4'!$B$73)</f>
        <v>Manual Gain:</v>
      </c>
      <c r="V367" t="str">
        <f>IF(ISBLANK('Run 4'!$C$62),"",'Run 4'!$C$62)</f>
        <v/>
      </c>
    </row>
    <row r="368" spans="1:22" x14ac:dyDescent="0.2">
      <c r="A368" t="str">
        <f>IF(ISBLANK('Run 4'!$C$4),"",'Run 4'!$C$4)</f>
        <v/>
      </c>
      <c r="B368" s="66" t="str">
        <f>IF(ISBLANK('Run 4'!$C$3),"",'Run 4'!$C$3)</f>
        <v/>
      </c>
      <c r="C368" t="str">
        <f>IF(ISBLANK('Run 4'!$C$5),"",'Run 4'!$C$5)</f>
        <v/>
      </c>
      <c r="D368" t="str">
        <f>IF(ISBLANK('Run 4'!L18),"",'Run 4'!L18)</f>
        <v/>
      </c>
      <c r="E368" s="67" t="str">
        <f>IF(ISBLANK('Run 4'!L82),"",'Run 4'!$L$75)</f>
        <v/>
      </c>
      <c r="F368" t="str">
        <f>IF(ISBLANK('Run 4'!L82),"",'Run 4'!L82)</f>
        <v/>
      </c>
      <c r="G368" t="str">
        <f>IF(ISNUMBER(SEARCH("PT",'Run 4'!L18)),"Y", IF(ISNUMBER(SEARCH("H2O",'Run 4'!L18)),"N",""))</f>
        <v/>
      </c>
      <c r="H368" t="str">
        <f>IF(ISNUMBER(SEARCH("PTA",D80)),'Run 4'!$F$4,IF(ISNUMBER(SEARCH("PTB",D80)),'Run 4'!$G$4,IF(ISNUMBER(SEARCH("PTC",D80)),'Run 4'!$H$4,IF(ISNUMBER(SEARCH("PTD",D80)),'Run 4'!$I$4,""))))</f>
        <v/>
      </c>
      <c r="I368" t="str">
        <f>IF(ISNUMBER(SEARCH("PTA",D80)),'Run 4'!$F$5,IF(ISNUMBER(SEARCH("PTB",D80)),'Run 4'!$G$5,IF(ISNUMBER(SEARCH("PTC",D80)),'Run 4'!$H$5,IF(ISNUMBER(SEARCH("PTD",D80)),'Run 4'!$I$5,""))))</f>
        <v/>
      </c>
      <c r="J368" t="str">
        <f>IF(ISBLANK('Run 4'!C82),"",'Run 4'!$L$85)</f>
        <v/>
      </c>
      <c r="K368" s="81" t="str">
        <f>IF(ISBLANK('Run 4'!C82),"",'Run 4'!$L$86)</f>
        <v/>
      </c>
      <c r="L368" s="81" t="str">
        <f>IF(ISBLANK('Run 4'!C82),"",'Run 4'!$L$87)</f>
        <v/>
      </c>
      <c r="M368" s="81" t="str">
        <f>IF(ISBLANK('Run 4'!C82),"",'Run 4'!$L$89)</f>
        <v/>
      </c>
      <c r="N368" s="81" t="str">
        <f>IF(ISBLANK('Run 4'!C82),"",'Run 4'!$L$90)</f>
        <v/>
      </c>
      <c r="O368" s="81" t="str">
        <f>IF(ISBLANK('Run 4'!$L82),"",'Run 4'!$L$91)</f>
        <v/>
      </c>
      <c r="P368" s="81" t="str">
        <f>IF(ISBLANK('Run 4'!$A$85),"",'Run 4'!$A$85)</f>
        <v/>
      </c>
      <c r="Q368" s="81" t="str">
        <f>IF(ISBLANK('Run 4'!$A$89),"",'Run 4'!$A$89)</f>
        <v/>
      </c>
      <c r="R368" s="81" t="str">
        <f>IF(ISBLANK('Run 4'!$B$82),"",'Run 4'!$B$82)</f>
        <v/>
      </c>
      <c r="S368" t="str">
        <f>IF(ISBLANK('Run 4'!L82),"",'Run 4'!$C$73)</f>
        <v/>
      </c>
      <c r="T368" t="str">
        <f>IF(ISBLANK(S80),"", 'Run 4'!$B$73)</f>
        <v>Manual Gain:</v>
      </c>
      <c r="V368" t="str">
        <f>IF(ISBLANK('Run 4'!$C$62),"",'Run 4'!$C$62)</f>
        <v/>
      </c>
    </row>
    <row r="369" spans="1:22" x14ac:dyDescent="0.2">
      <c r="A369" t="str">
        <f>IF(ISBLANK('Run 4'!$C$4),"",'Run 4'!$C$4)</f>
        <v/>
      </c>
      <c r="B369" s="66" t="str">
        <f>IF(ISBLANK('Run 4'!$C$3),"",'Run 4'!$C$3)</f>
        <v/>
      </c>
      <c r="C369" t="str">
        <f>IF(ISBLANK('Run 4'!$C$5),"",'Run 4'!$C$5)</f>
        <v/>
      </c>
      <c r="D369" t="str">
        <f>IF(ISBLANK('Run 4'!L19),"",'Run 4'!L19)</f>
        <v/>
      </c>
      <c r="E369" s="67" t="str">
        <f>IF(ISBLANK('Run 4'!L83),"",'Run 4'!$L$75)</f>
        <v/>
      </c>
      <c r="F369" t="str">
        <f>IF(ISBLANK('Run 4'!L83),"",'Run 4'!L83)</f>
        <v/>
      </c>
      <c r="G369" t="str">
        <f>IF(ISNUMBER(SEARCH("PT",'Run 4'!L19)),"Y", IF(ISNUMBER(SEARCH("H2O",'Run 4'!L19)),"N",""))</f>
        <v/>
      </c>
      <c r="H369" t="str">
        <f>IF(ISNUMBER(SEARCH("PTA",D81)),'Run 4'!$F$4,IF(ISNUMBER(SEARCH("PTB",D81)),'Run 4'!$G$4,IF(ISNUMBER(SEARCH("PTC",D81)),'Run 4'!$H$4,IF(ISNUMBER(SEARCH("PTD",D81)),'Run 4'!$I$4,""))))</f>
        <v/>
      </c>
      <c r="I369" t="str">
        <f>IF(ISNUMBER(SEARCH("PTA",D81)),'Run 4'!$F$5,IF(ISNUMBER(SEARCH("PTB",D81)),'Run 4'!$G$5,IF(ISNUMBER(SEARCH("PTC",D81)),'Run 4'!$H$5,IF(ISNUMBER(SEARCH("PTD",D81)),'Run 4'!$I$5,""))))</f>
        <v/>
      </c>
      <c r="J369" t="str">
        <f>IF(ISBLANK('Run 4'!C83),"",'Run 4'!$L$85)</f>
        <v/>
      </c>
      <c r="K369" s="81" t="str">
        <f>IF(ISBLANK('Run 4'!C83),"",'Run 4'!$L$86)</f>
        <v/>
      </c>
      <c r="L369" s="81" t="str">
        <f>IF(ISBLANK('Run 4'!C83),"",'Run 4'!$L$87)</f>
        <v/>
      </c>
      <c r="M369" s="81" t="str">
        <f>IF(ISBLANK('Run 4'!C83),"",'Run 4'!$L$89)</f>
        <v/>
      </c>
      <c r="N369" s="81" t="str">
        <f>IF(ISBLANK('Run 4'!C83),"",'Run 4'!$L$90)</f>
        <v/>
      </c>
      <c r="O369" s="81" t="str">
        <f>IF(ISBLANK('Run 4'!$L83),"",'Run 4'!$L$91)</f>
        <v/>
      </c>
      <c r="P369" s="81" t="str">
        <f>IF(ISBLANK('Run 4'!$A$85),"",'Run 4'!$A$85)</f>
        <v/>
      </c>
      <c r="Q369" s="81" t="str">
        <f>IF(ISBLANK('Run 4'!$A$89),"",'Run 4'!$A$89)</f>
        <v/>
      </c>
      <c r="R369" s="81" t="str">
        <f>IF(ISBLANK('Run 4'!$B$83),"",'Run 4'!$B$83)</f>
        <v/>
      </c>
      <c r="S369" t="str">
        <f>IF(ISBLANK('Run 4'!L83),"",'Run 4'!$C$73)</f>
        <v/>
      </c>
      <c r="T369" t="str">
        <f>IF(ISBLANK(S81),"", 'Run 4'!$B$73)</f>
        <v>Manual Gain:</v>
      </c>
      <c r="V369" t="str">
        <f>IF(ISBLANK('Run 4'!$C$62),"",'Run 4'!$C$62)</f>
        <v/>
      </c>
    </row>
    <row r="370" spans="1:22" x14ac:dyDescent="0.2">
      <c r="A370" t="str">
        <f>IF(ISBLANK('Run 4'!$C$4),"",'Run 4'!$C$4)</f>
        <v/>
      </c>
      <c r="B370" s="66" t="str">
        <f>IF(ISBLANK('Run 4'!$C$3),"",'Run 4'!$C$3)</f>
        <v/>
      </c>
      <c r="C370" t="str">
        <f>IF(ISBLANK('Run 4'!$C$5),"",'Run 4'!$C$5)</f>
        <v/>
      </c>
      <c r="D370" t="str">
        <f>IF(ISBLANK('Run 4'!M12),"",'Run 4'!M12)</f>
        <v/>
      </c>
      <c r="E370" s="67" t="str">
        <f>IF(ISBLANK('Run 4'!M76),"",'Run 4'!$M$75)</f>
        <v/>
      </c>
      <c r="F370" t="str">
        <f>IF(ISBLANK('Run 4'!M76),"",'Run 4'!M76)</f>
        <v/>
      </c>
      <c r="G370" t="str">
        <f>IF(ISNUMBER(SEARCH("PT",'Run 4'!M12)),"Y", IF(ISNUMBER(SEARCH("H2O",'Run 4'!M12)),"N",""))</f>
        <v/>
      </c>
      <c r="H370" t="str">
        <f>IF(ISNUMBER(SEARCH("PTA",D82)),'Run 4'!$F$4,IF(ISNUMBER(SEARCH("PTB",D82)),'Run 4'!$G$4,IF(ISNUMBER(SEARCH("PTC",D82)),'Run 4'!$H$4,IF(ISNUMBER(SEARCH("PTD",D82)),'Run 4'!$I$4,""))))</f>
        <v/>
      </c>
      <c r="I370" t="str">
        <f>IF(ISNUMBER(SEARCH("PTA",D82)),'Run 4'!$F$5,IF(ISNUMBER(SEARCH("PTB",D82)),'Run 4'!$G$5,IF(ISNUMBER(SEARCH("PTC",D82)),'Run 4'!$H$5,IF(ISNUMBER(SEARCH("PTD",D82)),'Run 4'!$I$5,""))))</f>
        <v/>
      </c>
      <c r="J370" t="str">
        <f>IF(ISBLANK('Run 4'!D76),"",'Run 4'!$M$85)</f>
        <v/>
      </c>
      <c r="K370" s="81" t="str">
        <f>IF(ISBLANK('Run 4'!D76),"",'Run 4'!$M$86)</f>
        <v/>
      </c>
      <c r="L370" s="81" t="str">
        <f>IF(ISBLANK('Run 4'!D76),"",'Run 4'!$M$87)</f>
        <v/>
      </c>
      <c r="M370" s="81" t="str">
        <f>IF(ISBLANK('Run 4'!D76),"",'Run 4'!$M$89)</f>
        <v/>
      </c>
      <c r="N370" s="81" t="str">
        <f>IF(ISBLANK('Run 4'!D76),"",'Run 4'!$M$90)</f>
        <v/>
      </c>
      <c r="O370" s="81" t="str">
        <f>IF(ISBLANK('Run 4'!$M76),"",'Run 4'!$M$91)</f>
        <v/>
      </c>
      <c r="P370" s="81" t="str">
        <f>IF(ISBLANK('Run 4'!$A$85),"",'Run 4'!$A$85)</f>
        <v/>
      </c>
      <c r="Q370" s="81" t="str">
        <f>IF(ISBLANK('Run 4'!$A$89),"",'Run 4'!$A$89)</f>
        <v/>
      </c>
      <c r="R370" s="81" t="str">
        <f>IF(ISBLANK('Run 4'!$B$76),"",'Run 4'!$B$76)</f>
        <v/>
      </c>
      <c r="S370" t="str">
        <f>IF(ISBLANK('Run 4'!M76),"",'Run 4'!$C$73)</f>
        <v/>
      </c>
      <c r="T370" t="str">
        <f>IF(ISBLANK(S82),"", 'Run 4'!$B$73)</f>
        <v>Manual Gain:</v>
      </c>
      <c r="V370" t="str">
        <f>IF(ISBLANK('Run 4'!$C$62),"",'Run 4'!$C$62)</f>
        <v/>
      </c>
    </row>
    <row r="371" spans="1:22" x14ac:dyDescent="0.2">
      <c r="A371" t="str">
        <f>IF(ISBLANK('Run 4'!$C$4),"",'Run 4'!$C$4)</f>
        <v/>
      </c>
      <c r="B371" s="66" t="str">
        <f>IF(ISBLANK('Run 4'!$C$3),"",'Run 4'!$C$3)</f>
        <v/>
      </c>
      <c r="C371" t="str">
        <f>IF(ISBLANK('Run 4'!$C$5),"",'Run 4'!$C$5)</f>
        <v/>
      </c>
      <c r="D371" t="str">
        <f>IF(ISBLANK('Run 4'!M13),"",'Run 4'!M13)</f>
        <v/>
      </c>
      <c r="E371" s="67" t="str">
        <f>IF(ISBLANK('Run 4'!M77),"",'Run 4'!$M$75)</f>
        <v/>
      </c>
      <c r="F371" t="str">
        <f>IF(ISBLANK('Run 4'!M77),"",'Run 4'!M77)</f>
        <v/>
      </c>
      <c r="G371" t="str">
        <f>IF(ISNUMBER(SEARCH("PT",'Run 4'!M13)),"Y", IF(ISNUMBER(SEARCH("H2O",'Run 4'!M13)),"N",""))</f>
        <v/>
      </c>
      <c r="H371" t="str">
        <f>IF(ISNUMBER(SEARCH("PTA",D83)),'Run 4'!$F$4,IF(ISNUMBER(SEARCH("PTB",D83)),'Run 4'!$G$4,IF(ISNUMBER(SEARCH("PTC",D83)),'Run 4'!$H$4,IF(ISNUMBER(SEARCH("PTD",D83)),'Run 4'!$I$4,""))))</f>
        <v/>
      </c>
      <c r="I371" t="str">
        <f>IF(ISNUMBER(SEARCH("PTA",D83)),'Run 4'!$F$5,IF(ISNUMBER(SEARCH("PTB",D83)),'Run 4'!$G$5,IF(ISNUMBER(SEARCH("PTC",D83)),'Run 4'!$H$5,IF(ISNUMBER(SEARCH("PTD",D83)),'Run 4'!$I$5,""))))</f>
        <v/>
      </c>
      <c r="J371" t="str">
        <f>IF(ISBLANK('Run 4'!D77),"",'Run 4'!$M$85)</f>
        <v/>
      </c>
      <c r="K371" s="81" t="str">
        <f>IF(ISBLANK('Run 4'!D77),"",'Run 4'!$M$86)</f>
        <v/>
      </c>
      <c r="L371" s="81" t="str">
        <f>IF(ISBLANK('Run 4'!D77),"",'Run 4'!$M$87)</f>
        <v/>
      </c>
      <c r="M371" s="81" t="str">
        <f>IF(ISBLANK('Run 4'!D77),"",'Run 4'!$M$89)</f>
        <v/>
      </c>
      <c r="N371" s="81" t="str">
        <f>IF(ISBLANK('Run 4'!D77),"",'Run 4'!$M$90)</f>
        <v/>
      </c>
      <c r="O371" s="81" t="str">
        <f>IF(ISBLANK('Run 4'!$M77),"",'Run 4'!$M$91)</f>
        <v/>
      </c>
      <c r="P371" s="81" t="str">
        <f>IF(ISBLANK('Run 4'!$A$85),"",'Run 4'!$A$85)</f>
        <v/>
      </c>
      <c r="Q371" s="81" t="str">
        <f>IF(ISBLANK('Run 4'!$A$89),"",'Run 4'!$A$89)</f>
        <v/>
      </c>
      <c r="R371" s="81" t="str">
        <f>IF(ISBLANK('Run 4'!$B$77),"",'Run 4'!$B$77)</f>
        <v/>
      </c>
      <c r="S371" t="str">
        <f>IF(ISBLANK('Run 4'!M77),"",'Run 4'!$C$73)</f>
        <v/>
      </c>
      <c r="T371" t="str">
        <f>IF(ISBLANK(S83),"", 'Run 4'!$B$73)</f>
        <v>Manual Gain:</v>
      </c>
      <c r="V371" t="str">
        <f>IF(ISBLANK('Run 4'!$C$62),"",'Run 4'!$C$62)</f>
        <v/>
      </c>
    </row>
    <row r="372" spans="1:22" x14ac:dyDescent="0.2">
      <c r="A372" t="str">
        <f>IF(ISBLANK('Run 4'!$C$4),"",'Run 4'!$C$4)</f>
        <v/>
      </c>
      <c r="B372" s="66" t="str">
        <f>IF(ISBLANK('Run 4'!$C$3),"",'Run 4'!$C$3)</f>
        <v/>
      </c>
      <c r="C372" t="str">
        <f>IF(ISBLANK('Run 4'!$C$5),"",'Run 4'!$C$5)</f>
        <v/>
      </c>
      <c r="D372" t="str">
        <f>IF(ISBLANK('Run 4'!M14),"",'Run 4'!M14)</f>
        <v/>
      </c>
      <c r="E372" s="67" t="str">
        <f>IF(ISBLANK('Run 4'!M78),"",'Run 4'!$M$75)</f>
        <v/>
      </c>
      <c r="F372" t="str">
        <f>IF(ISBLANK('Run 4'!M78),"",'Run 4'!M78)</f>
        <v/>
      </c>
      <c r="G372" t="str">
        <f>IF(ISNUMBER(SEARCH("PT",'Run 4'!M14)),"Y", IF(ISNUMBER(SEARCH("H2O",'Run 4'!M14)),"N",""))</f>
        <v/>
      </c>
      <c r="H372" t="str">
        <f>IF(ISNUMBER(SEARCH("PTA",D84)),'Run 4'!$F$4,IF(ISNUMBER(SEARCH("PTB",D84)),'Run 4'!$G$4,IF(ISNUMBER(SEARCH("PTC",D84)),'Run 4'!$H$4,IF(ISNUMBER(SEARCH("PTD",D84)),'Run 4'!$I$4,""))))</f>
        <v/>
      </c>
      <c r="I372" t="str">
        <f>IF(ISNUMBER(SEARCH("PTA",D84)),'Run 4'!$F$5,IF(ISNUMBER(SEARCH("PTB",D84)),'Run 4'!$G$5,IF(ISNUMBER(SEARCH("PTC",D84)),'Run 4'!$H$5,IF(ISNUMBER(SEARCH("PTD",D84)),'Run 4'!$I$5,""))))</f>
        <v/>
      </c>
      <c r="J372" t="str">
        <f>IF(ISBLANK('Run 4'!D78),"",'Run 4'!$M$85)</f>
        <v/>
      </c>
      <c r="K372" s="81" t="str">
        <f>IF(ISBLANK('Run 4'!D78),"",'Run 4'!$M$86)</f>
        <v/>
      </c>
      <c r="L372" s="81" t="str">
        <f>IF(ISBLANK('Run 4'!D78),"",'Run 4'!$M$87)</f>
        <v/>
      </c>
      <c r="M372" s="81" t="str">
        <f>IF(ISBLANK('Run 4'!D78),"",'Run 4'!$M$89)</f>
        <v/>
      </c>
      <c r="N372" s="81" t="str">
        <f>IF(ISBLANK('Run 4'!D78),"",'Run 4'!$M$90)</f>
        <v/>
      </c>
      <c r="O372" s="81" t="str">
        <f>IF(ISBLANK('Run 4'!$M78),"",'Run 4'!$M$91)</f>
        <v/>
      </c>
      <c r="P372" s="81" t="str">
        <f>IF(ISBLANK('Run 4'!$A$85),"",'Run 4'!$A$85)</f>
        <v/>
      </c>
      <c r="Q372" s="81" t="str">
        <f>IF(ISBLANK('Run 4'!$A$89),"",'Run 4'!$A$89)</f>
        <v/>
      </c>
      <c r="R372" s="81" t="str">
        <f>IF(ISBLANK('Run 4'!$B$78),"",'Run 4'!$B$78)</f>
        <v/>
      </c>
      <c r="S372" t="str">
        <f>IF(ISBLANK('Run 4'!M78),"",'Run 4'!$C$73)</f>
        <v/>
      </c>
      <c r="T372" t="str">
        <f>IF(ISBLANK(S84),"", 'Run 4'!$B$73)</f>
        <v>Manual Gain:</v>
      </c>
      <c r="V372" t="str">
        <f>IF(ISBLANK('Run 4'!$C$62),"",'Run 4'!$C$62)</f>
        <v/>
      </c>
    </row>
    <row r="373" spans="1:22" x14ac:dyDescent="0.2">
      <c r="A373" t="str">
        <f>IF(ISBLANK('Run 4'!$C$4),"",'Run 4'!$C$4)</f>
        <v/>
      </c>
      <c r="B373" s="66" t="str">
        <f>IF(ISBLANK('Run 4'!$C$3),"",'Run 4'!$C$3)</f>
        <v/>
      </c>
      <c r="C373" t="str">
        <f>IF(ISBLANK('Run 4'!$C$5),"",'Run 4'!$C$5)</f>
        <v/>
      </c>
      <c r="D373" t="str">
        <f>IF(ISBLANK('Run 4'!M15),"",'Run 4'!M15)</f>
        <v/>
      </c>
      <c r="E373" s="67" t="str">
        <f>IF(ISBLANK('Run 4'!M79),"",'Run 4'!$M$75)</f>
        <v/>
      </c>
      <c r="F373" t="str">
        <f>IF(ISBLANK('Run 4'!M79),"",'Run 4'!M79)</f>
        <v/>
      </c>
      <c r="G373" t="str">
        <f>IF(ISNUMBER(SEARCH("PT",'Run 4'!M15)),"Y", IF(ISNUMBER(SEARCH("H2O",'Run 4'!M15)),"N",""))</f>
        <v/>
      </c>
      <c r="H373" t="str">
        <f>IF(ISNUMBER(SEARCH("PTA",D85)),'Run 4'!$F$4,IF(ISNUMBER(SEARCH("PTB",D85)),'Run 4'!$G$4,IF(ISNUMBER(SEARCH("PTC",D85)),'Run 4'!$H$4,IF(ISNUMBER(SEARCH("PTD",D85)),'Run 4'!$I$4,""))))</f>
        <v/>
      </c>
      <c r="I373" t="str">
        <f>IF(ISNUMBER(SEARCH("PTA",D85)),'Run 4'!$F$5,IF(ISNUMBER(SEARCH("PTB",D85)),'Run 4'!$G$5,IF(ISNUMBER(SEARCH("PTC",D85)),'Run 4'!$H$5,IF(ISNUMBER(SEARCH("PTD",D85)),'Run 4'!$I$5,""))))</f>
        <v/>
      </c>
      <c r="J373" t="str">
        <f>IF(ISBLANK('Run 4'!D79),"",'Run 4'!$M$85)</f>
        <v/>
      </c>
      <c r="K373" s="81" t="str">
        <f>IF(ISBLANK('Run 4'!D79),"",'Run 4'!$M$86)</f>
        <v/>
      </c>
      <c r="L373" s="81" t="str">
        <f>IF(ISBLANK('Run 4'!D79),"",'Run 4'!$M$87)</f>
        <v/>
      </c>
      <c r="M373" s="81" t="str">
        <f>IF(ISBLANK('Run 4'!D79),"",'Run 4'!$M$89)</f>
        <v/>
      </c>
      <c r="N373" s="81" t="str">
        <f>IF(ISBLANK('Run 4'!D79),"",'Run 4'!$M$90)</f>
        <v/>
      </c>
      <c r="O373" s="81" t="str">
        <f>IF(ISBLANK('Run 4'!$M79),"",'Run 4'!$M$91)</f>
        <v/>
      </c>
      <c r="P373" s="81" t="str">
        <f>IF(ISBLANK('Run 4'!$A$85),"",'Run 4'!$A$85)</f>
        <v/>
      </c>
      <c r="Q373" s="81" t="str">
        <f>IF(ISBLANK('Run 4'!$A$89),"",'Run 4'!$A$89)</f>
        <v/>
      </c>
      <c r="R373" s="81" t="str">
        <f>IF(ISBLANK('Run 4'!$B$79),"",'Run 4'!$B$79)</f>
        <v/>
      </c>
      <c r="S373" t="str">
        <f>IF(ISBLANK('Run 4'!M79),"",'Run 4'!$C$73)</f>
        <v/>
      </c>
      <c r="T373" t="str">
        <f>IF(ISBLANK(S85),"", 'Run 4'!$B$73)</f>
        <v>Manual Gain:</v>
      </c>
      <c r="V373" t="str">
        <f>IF(ISBLANK('Run 4'!$C$62),"",'Run 4'!$C$62)</f>
        <v/>
      </c>
    </row>
    <row r="374" spans="1:22" x14ac:dyDescent="0.2">
      <c r="A374" t="str">
        <f>IF(ISBLANK('Run 4'!$C$4),"",'Run 4'!$C$4)</f>
        <v/>
      </c>
      <c r="B374" s="66" t="str">
        <f>IF(ISBLANK('Run 4'!$C$3),"",'Run 4'!$C$3)</f>
        <v/>
      </c>
      <c r="C374" t="str">
        <f>IF(ISBLANK('Run 4'!$C$5),"",'Run 4'!$C$5)</f>
        <v/>
      </c>
      <c r="D374" t="str">
        <f>IF(ISBLANK('Run 4'!M16),"",'Run 4'!M16)</f>
        <v/>
      </c>
      <c r="E374" s="67" t="str">
        <f>IF(ISBLANK('Run 4'!M80),"",'Run 4'!$M$75)</f>
        <v/>
      </c>
      <c r="F374" t="str">
        <f>IF(ISBLANK('Run 4'!M80),"",'Run 4'!M80)</f>
        <v/>
      </c>
      <c r="G374" t="str">
        <f>IF(ISNUMBER(SEARCH("PT",'Run 4'!M16)),"Y", IF(ISNUMBER(SEARCH("H2O",'Run 4'!M16)),"N",""))</f>
        <v/>
      </c>
      <c r="H374" t="str">
        <f>IF(ISNUMBER(SEARCH("PTA",D86)),'Run 4'!$F$4,IF(ISNUMBER(SEARCH("PTB",D86)),'Run 4'!$G$4,IF(ISNUMBER(SEARCH("PTC",D86)),'Run 4'!$H$4,IF(ISNUMBER(SEARCH("PTD",D86)),'Run 4'!$I$4,""))))</f>
        <v/>
      </c>
      <c r="I374" t="str">
        <f>IF(ISNUMBER(SEARCH("PTA",D86)),'Run 4'!$F$5,IF(ISNUMBER(SEARCH("PTB",D86)),'Run 4'!$G$5,IF(ISNUMBER(SEARCH("PTC",D86)),'Run 4'!$H$5,IF(ISNUMBER(SEARCH("PTD",D86)),'Run 4'!$I$5,""))))</f>
        <v/>
      </c>
      <c r="J374" t="str">
        <f>IF(ISBLANK('Run 4'!D80),"",'Run 4'!$M$85)</f>
        <v/>
      </c>
      <c r="K374" s="81" t="str">
        <f>IF(ISBLANK('Run 4'!D80),"",'Run 4'!$M$86)</f>
        <v/>
      </c>
      <c r="L374" s="81" t="str">
        <f>IF(ISBLANK('Run 4'!D80),"",'Run 4'!$M$87)</f>
        <v/>
      </c>
      <c r="M374" s="81" t="str">
        <f>IF(ISBLANK('Run 4'!D80),"",'Run 4'!$M$89)</f>
        <v/>
      </c>
      <c r="N374" s="81" t="str">
        <f>IF(ISBLANK('Run 4'!D80),"",'Run 4'!$M$90)</f>
        <v/>
      </c>
      <c r="O374" s="81" t="str">
        <f>IF(ISBLANK('Run 4'!$M80),"",'Run 4'!$M$91)</f>
        <v/>
      </c>
      <c r="P374" s="81" t="str">
        <f>IF(ISBLANK('Run 4'!$A$85),"",'Run 4'!$A$85)</f>
        <v/>
      </c>
      <c r="Q374" s="81" t="str">
        <f>IF(ISBLANK('Run 4'!$A$89),"",'Run 4'!$A$89)</f>
        <v/>
      </c>
      <c r="R374" s="81" t="str">
        <f>IF(ISBLANK('Run 4'!$B$80),"",'Run 4'!$B$80)</f>
        <v/>
      </c>
      <c r="S374" t="str">
        <f>IF(ISBLANK('Run 4'!M80),"",'Run 4'!$C$73)</f>
        <v/>
      </c>
      <c r="T374" t="str">
        <f>IF(ISBLANK(S86),"", 'Run 4'!$B$73)</f>
        <v>Manual Gain:</v>
      </c>
      <c r="V374" t="str">
        <f>IF(ISBLANK('Run 4'!$C$62),"",'Run 4'!$C$62)</f>
        <v/>
      </c>
    </row>
    <row r="375" spans="1:22" x14ac:dyDescent="0.2">
      <c r="A375" t="str">
        <f>IF(ISBLANK('Run 4'!$C$4),"",'Run 4'!$C$4)</f>
        <v/>
      </c>
      <c r="B375" s="66" t="str">
        <f>IF(ISBLANK('Run 4'!$C$3),"",'Run 4'!$C$3)</f>
        <v/>
      </c>
      <c r="C375" t="str">
        <f>IF(ISBLANK('Run 4'!$C$5),"",'Run 4'!$C$5)</f>
        <v/>
      </c>
      <c r="D375" t="str">
        <f>IF(ISBLANK('Run 4'!M17),"",'Run 4'!M17)</f>
        <v/>
      </c>
      <c r="E375" s="67" t="str">
        <f>IF(ISBLANK('Run 4'!M81),"",'Run 4'!$M$75)</f>
        <v/>
      </c>
      <c r="F375" t="str">
        <f>IF(ISBLANK('Run 4'!M81),"",'Run 4'!M81)</f>
        <v/>
      </c>
      <c r="G375" t="str">
        <f>IF(ISNUMBER(SEARCH("PT",'Run 4'!M17)),"Y", IF(ISNUMBER(SEARCH("H2O",'Run 4'!M17)),"N",""))</f>
        <v/>
      </c>
      <c r="H375" t="str">
        <f>IF(ISNUMBER(SEARCH("PTA",D87)),'Run 4'!$F$4,IF(ISNUMBER(SEARCH("PTB",D87)),'Run 4'!$G$4,IF(ISNUMBER(SEARCH("PTC",D87)),'Run 4'!$H$4,IF(ISNUMBER(SEARCH("PTD",D87)),'Run 4'!$I$4,""))))</f>
        <v/>
      </c>
      <c r="I375" t="str">
        <f>IF(ISNUMBER(SEARCH("PTA",D87)),'Run 4'!$F$5,IF(ISNUMBER(SEARCH("PTB",D87)),'Run 4'!$G$5,IF(ISNUMBER(SEARCH("PTC",D87)),'Run 4'!$H$5,IF(ISNUMBER(SEARCH("PTD",D87)),'Run 4'!$I$5,""))))</f>
        <v/>
      </c>
      <c r="J375" t="str">
        <f>IF(ISBLANK('Run 4'!D81),"",'Run 4'!$M$85)</f>
        <v/>
      </c>
      <c r="K375" s="81" t="str">
        <f>IF(ISBLANK('Run 4'!D81),"",'Run 4'!$M$86)</f>
        <v/>
      </c>
      <c r="L375" s="81" t="str">
        <f>IF(ISBLANK('Run 4'!D81),"",'Run 4'!$M$87)</f>
        <v/>
      </c>
      <c r="M375" s="81" t="str">
        <f>IF(ISBLANK('Run 4'!D81),"",'Run 4'!$M$89)</f>
        <v/>
      </c>
      <c r="N375" s="81" t="str">
        <f>IF(ISBLANK('Run 4'!D81),"",'Run 4'!$M$90)</f>
        <v/>
      </c>
      <c r="O375" s="81" t="str">
        <f>IF(ISBLANK('Run 4'!$M81),"",'Run 4'!$M$91)</f>
        <v/>
      </c>
      <c r="P375" s="81" t="str">
        <f>IF(ISBLANK('Run 4'!$A$85),"",'Run 4'!$A$85)</f>
        <v/>
      </c>
      <c r="Q375" s="81" t="str">
        <f>IF(ISBLANK('Run 4'!$A$89),"",'Run 4'!$A$89)</f>
        <v/>
      </c>
      <c r="R375" s="81" t="str">
        <f>IF(ISBLANK('Run 4'!$B$81),"",'Run 4'!$B$81)</f>
        <v/>
      </c>
      <c r="S375" t="str">
        <f>IF(ISBLANK('Run 4'!M81),"",'Run 4'!$C$73)</f>
        <v/>
      </c>
      <c r="T375" t="str">
        <f>IF(ISBLANK(S87),"", 'Run 4'!$B$73)</f>
        <v>Manual Gain:</v>
      </c>
      <c r="V375" t="str">
        <f>IF(ISBLANK('Run 4'!$C$62),"",'Run 4'!$C$62)</f>
        <v/>
      </c>
    </row>
    <row r="376" spans="1:22" x14ac:dyDescent="0.2">
      <c r="A376" t="str">
        <f>IF(ISBLANK('Run 4'!$C$4),"",'Run 4'!$C$4)</f>
        <v/>
      </c>
      <c r="B376" s="66" t="str">
        <f>IF(ISBLANK('Run 4'!$C$3),"",'Run 4'!$C$3)</f>
        <v/>
      </c>
      <c r="C376" t="str">
        <f>IF(ISBLANK('Run 4'!$C$5),"",'Run 4'!$C$5)</f>
        <v/>
      </c>
      <c r="D376" t="str">
        <f>IF(ISBLANK('Run 4'!M18),"",'Run 4'!M18)</f>
        <v/>
      </c>
      <c r="E376" s="67" t="str">
        <f>IF(ISBLANK('Run 4'!M82),"",'Run 4'!$M$75)</f>
        <v/>
      </c>
      <c r="F376" t="str">
        <f>IF(ISBLANK('Run 4'!M82),"",'Run 4'!M82)</f>
        <v/>
      </c>
      <c r="G376" t="str">
        <f>IF(ISNUMBER(SEARCH("PT",'Run 4'!M18)),"Y", IF(ISNUMBER(SEARCH("H2O",'Run 4'!M18)),"N",""))</f>
        <v/>
      </c>
      <c r="H376" t="str">
        <f>IF(ISNUMBER(SEARCH("PTA",D88)),'Run 4'!$F$4,IF(ISNUMBER(SEARCH("PTB",D88)),'Run 4'!$G$4,IF(ISNUMBER(SEARCH("PTC",D88)),'Run 4'!$H$4,IF(ISNUMBER(SEARCH("PTD",D88)),'Run 4'!$I$4,""))))</f>
        <v/>
      </c>
      <c r="I376" t="str">
        <f>IF(ISNUMBER(SEARCH("PTA",D88)),'Run 4'!$F$5,IF(ISNUMBER(SEARCH("PTB",D88)),'Run 4'!$G$5,IF(ISNUMBER(SEARCH("PTC",D88)),'Run 4'!$H$5,IF(ISNUMBER(SEARCH("PTD",D88)),'Run 4'!$I$5,""))))</f>
        <v/>
      </c>
      <c r="J376" t="str">
        <f>IF(ISBLANK('Run 4'!D82),"",'Run 4'!$M$85)</f>
        <v/>
      </c>
      <c r="K376" s="81" t="str">
        <f>IF(ISBLANK('Run 4'!D82),"",'Run 4'!$M$86)</f>
        <v/>
      </c>
      <c r="L376" s="81" t="str">
        <f>IF(ISBLANK('Run 4'!D82),"",'Run 4'!$M$87)</f>
        <v/>
      </c>
      <c r="M376" s="81" t="str">
        <f>IF(ISBLANK('Run 4'!D82),"",'Run 4'!$M$89)</f>
        <v/>
      </c>
      <c r="N376" s="81" t="str">
        <f>IF(ISBLANK('Run 4'!D82),"",'Run 4'!$M$90)</f>
        <v/>
      </c>
      <c r="O376" s="81" t="str">
        <f>IF(ISBLANK('Run 4'!$M82),"",'Run 4'!$M$91)</f>
        <v/>
      </c>
      <c r="P376" s="81" t="str">
        <f>IF(ISBLANK('Run 4'!$A$85),"",'Run 4'!$A$85)</f>
        <v/>
      </c>
      <c r="Q376" s="81" t="str">
        <f>IF(ISBLANK('Run 4'!$A$89),"",'Run 4'!$A$89)</f>
        <v/>
      </c>
      <c r="R376" s="81" t="str">
        <f>IF(ISBLANK('Run 4'!$B$82),"",'Run 4'!$B$82)</f>
        <v/>
      </c>
      <c r="S376" t="str">
        <f>IF(ISBLANK('Run 4'!M82),"",'Run 4'!$C$73)</f>
        <v/>
      </c>
      <c r="T376" t="str">
        <f>IF(ISBLANK(S88),"", 'Run 4'!$B$73)</f>
        <v>Manual Gain:</v>
      </c>
      <c r="V376" t="str">
        <f>IF(ISBLANK('Run 4'!$C$62),"",'Run 4'!$C$62)</f>
        <v/>
      </c>
    </row>
    <row r="377" spans="1:22" x14ac:dyDescent="0.2">
      <c r="A377" t="str">
        <f>IF(ISBLANK('Run 4'!$C$4),"",'Run 4'!$C$4)</f>
        <v/>
      </c>
      <c r="B377" s="66" t="str">
        <f>IF(ISBLANK('Run 4'!$C$3),"",'Run 4'!$C$3)</f>
        <v/>
      </c>
      <c r="C377" t="str">
        <f>IF(ISBLANK('Run 4'!$C$5),"",'Run 4'!$C$5)</f>
        <v/>
      </c>
      <c r="D377" t="str">
        <f>IF(ISBLANK('Run 4'!M19),"",'Run 4'!M19)</f>
        <v/>
      </c>
      <c r="E377" s="67" t="str">
        <f>IF(ISBLANK('Run 4'!M83),"",'Run 4'!$M$75)</f>
        <v/>
      </c>
      <c r="F377" t="str">
        <f>IF(ISBLANK('Run 4'!M83),"",'Run 4'!M83)</f>
        <v/>
      </c>
      <c r="G377" t="str">
        <f>IF(ISNUMBER(SEARCH("PT",'Run 4'!M19)),"Y", IF(ISNUMBER(SEARCH("H2O",'Run 4'!M19)),"N",""))</f>
        <v/>
      </c>
      <c r="H377" t="str">
        <f>IF(ISNUMBER(SEARCH("PTA",D89)),'Run 4'!$F$4,IF(ISNUMBER(SEARCH("PTB",D89)),'Run 4'!$G$4,IF(ISNUMBER(SEARCH("PTC",D89)),'Run 4'!$H$4,IF(ISNUMBER(SEARCH("PTD",D89)),'Run 4'!$I$4,""))))</f>
        <v/>
      </c>
      <c r="I377" t="str">
        <f>IF(ISNUMBER(SEARCH("PTA",D89)),'Run 4'!$F$5,IF(ISNUMBER(SEARCH("PTB",D89)),'Run 4'!$G$5,IF(ISNUMBER(SEARCH("PTC",D89)),'Run 4'!$H$5,IF(ISNUMBER(SEARCH("PTD",D89)),'Run 4'!$I$5,""))))</f>
        <v/>
      </c>
      <c r="J377" t="str">
        <f>IF(ISBLANK('Run 4'!D83),"",'Run 4'!$M$85)</f>
        <v/>
      </c>
      <c r="K377" s="81" t="str">
        <f>IF(ISBLANK('Run 4'!D83),"",'Run 4'!$M$86)</f>
        <v/>
      </c>
      <c r="L377" s="81" t="str">
        <f>IF(ISBLANK('Run 4'!D83),"",'Run 4'!$M$87)</f>
        <v/>
      </c>
      <c r="M377" s="81" t="str">
        <f>IF(ISBLANK('Run 4'!D83),"",'Run 4'!$M$89)</f>
        <v/>
      </c>
      <c r="N377" s="81" t="str">
        <f>IF(ISBLANK('Run 4'!D83),"",'Run 4'!$M$90)</f>
        <v/>
      </c>
      <c r="O377" s="81" t="str">
        <f>IF(ISBLANK('Run 4'!$M83),"",'Run 4'!$M$91)</f>
        <v/>
      </c>
      <c r="P377" s="81" t="str">
        <f>IF(ISBLANK('Run 4'!$A$85),"",'Run 4'!$A$85)</f>
        <v/>
      </c>
      <c r="Q377" s="81" t="str">
        <f>IF(ISBLANK('Run 4'!$A$89),"",'Run 4'!$A$89)</f>
        <v/>
      </c>
      <c r="R377" s="81" t="str">
        <f>IF(ISBLANK('Run 4'!$B$83),"",'Run 4'!$B$83)</f>
        <v/>
      </c>
      <c r="S377" t="str">
        <f>IF(ISBLANK('Run 4'!M83),"",'Run 4'!$C$73)</f>
        <v/>
      </c>
      <c r="T377" t="str">
        <f>IF(ISBLANK(S89),"", 'Run 4'!$B$73)</f>
        <v>Manual Gain:</v>
      </c>
      <c r="V377" t="str">
        <f>IF(ISBLANK('Run 4'!$C$62),"",'Run 4'!$C$62)</f>
        <v/>
      </c>
    </row>
    <row r="378" spans="1:22" x14ac:dyDescent="0.2">
      <c r="A378" t="str">
        <f>IF(ISBLANK('Run 4'!$C$4),"",'Run 4'!$C$4)</f>
        <v/>
      </c>
      <c r="B378" s="66" t="str">
        <f>IF(ISBLANK('Run 4'!$C$3),"",'Run 4'!$C$3)</f>
        <v/>
      </c>
      <c r="C378" t="str">
        <f>IF(ISBLANK('Run 4'!$C$5),"",'Run 4'!$C$5)</f>
        <v/>
      </c>
      <c r="D378" t="str">
        <f>IF(ISBLANK('Run 4'!N12),"",'Run 4'!N12)</f>
        <v/>
      </c>
      <c r="E378" s="67" t="str">
        <f>IF(ISBLANK('Run 4'!N76),"",'Run 4'!$N$75)</f>
        <v/>
      </c>
      <c r="F378" t="str">
        <f>IF(ISBLANK('Run 4'!N76),"",'Run 4'!N76)</f>
        <v/>
      </c>
      <c r="G378" t="str">
        <f>IF(ISNUMBER(SEARCH("PT",'Run 4'!N12)),"Y", IF(ISNUMBER(SEARCH("H2O",'Run 4'!N12)),"N",""))</f>
        <v/>
      </c>
      <c r="H378">
        <f>IF(ISNUMBER(SEARCH("PTA",D90)),'Run 4'!$F$4,IF(ISNUMBER(SEARCH("PTB",D90)),'Run 4'!$G$4,IF(ISNUMBER(SEARCH("PTC",D90)),'Run 4'!$H$4,IF(ISNUMBER(SEARCH("PTD",D90)),'Run 4'!$I$4,""))))</f>
        <v>0</v>
      </c>
      <c r="I378">
        <f>IF(ISNUMBER(SEARCH("PTA",D90)),'Run 4'!$F$5,IF(ISNUMBER(SEARCH("PTB",D90)),'Run 4'!$G$5,IF(ISNUMBER(SEARCH("PTC",D90)),'Run 4'!$H$5,IF(ISNUMBER(SEARCH("PTD",D90)),'Run 4'!$I$5,""))))</f>
        <v>0</v>
      </c>
      <c r="J378" t="str">
        <f>IF(ISBLANK('Run 4'!E76),"",'Run 4'!$N$85)</f>
        <v/>
      </c>
      <c r="K378" s="81" t="str">
        <f>IF(ISBLANK('Run 4'!E76),"",'Run 4'!$N$86)</f>
        <v/>
      </c>
      <c r="L378" s="81" t="str">
        <f>IF(ISBLANK('Run 4'!E76),"",'Run 4'!$N$87)</f>
        <v/>
      </c>
      <c r="M378" s="81" t="str">
        <f>IF(ISBLANK('Run 4'!E76),"",'Run 4'!$N$89)</f>
        <v/>
      </c>
      <c r="N378" s="81" t="str">
        <f>IF(ISBLANK('Run 4'!E76),"",'Run 4'!$N$90)</f>
        <v/>
      </c>
      <c r="O378" s="81" t="str">
        <f>IF(ISBLANK('Run 4'!$N76),"",'Run 4'!$N$91)</f>
        <v/>
      </c>
      <c r="P378" s="81" t="str">
        <f>IF(ISBLANK('Run 4'!$A$85),"",'Run 4'!$A$85)</f>
        <v/>
      </c>
      <c r="Q378" s="81" t="str">
        <f>IF(ISBLANK('Run 4'!$A$89),"",'Run 4'!$A$89)</f>
        <v/>
      </c>
      <c r="R378" s="81" t="str">
        <f>IF(ISBLANK('Run 4'!$B$76),"",'Run 4'!$B$76)</f>
        <v/>
      </c>
      <c r="S378" t="str">
        <f>IF(ISBLANK('Run 4'!N76),"",'Run 4'!$C$73)</f>
        <v/>
      </c>
      <c r="T378" t="str">
        <f>IF(ISBLANK(S90),"", 'Run 4'!$B$73)</f>
        <v>Manual Gain:</v>
      </c>
      <c r="V378" t="str">
        <f>IF(ISBLANK('Run 4'!$C$62),"",'Run 4'!$C$62)</f>
        <v/>
      </c>
    </row>
    <row r="379" spans="1:22" x14ac:dyDescent="0.2">
      <c r="A379" t="str">
        <f>IF(ISBLANK('Run 4'!$C$4),"",'Run 4'!$C$4)</f>
        <v/>
      </c>
      <c r="B379" s="66" t="str">
        <f>IF(ISBLANK('Run 4'!$C$3),"",'Run 4'!$C$3)</f>
        <v/>
      </c>
      <c r="C379" t="str">
        <f>IF(ISBLANK('Run 4'!$C$5),"",'Run 4'!$C$5)</f>
        <v/>
      </c>
      <c r="D379" t="str">
        <f>IF(ISBLANK('Run 4'!N13),"",'Run 4'!N13)</f>
        <v/>
      </c>
      <c r="E379" s="67" t="str">
        <f>IF(ISBLANK('Run 4'!N77),"",'Run 4'!$N$75)</f>
        <v/>
      </c>
      <c r="F379" t="str">
        <f>IF(ISBLANK('Run 4'!N77),"",'Run 4'!N77)</f>
        <v/>
      </c>
      <c r="G379" t="str">
        <f>IF(ISNUMBER(SEARCH("PT",'Run 4'!N13)),"Y", IF(ISNUMBER(SEARCH("H2O",'Run 4'!N13)),"N",""))</f>
        <v/>
      </c>
      <c r="H379">
        <f>IF(ISNUMBER(SEARCH("PTA",D91)),'Run 4'!$F$4,IF(ISNUMBER(SEARCH("PTB",D91)),'Run 4'!$G$4,IF(ISNUMBER(SEARCH("PTC",D91)),'Run 4'!$H$4,IF(ISNUMBER(SEARCH("PTD",D91)),'Run 4'!$I$4,""))))</f>
        <v>0</v>
      </c>
      <c r="I379">
        <f>IF(ISNUMBER(SEARCH("PTA",D91)),'Run 4'!$F$5,IF(ISNUMBER(SEARCH("PTB",D91)),'Run 4'!$G$5,IF(ISNUMBER(SEARCH("PTC",D91)),'Run 4'!$H$5,IF(ISNUMBER(SEARCH("PTD",D91)),'Run 4'!$I$5,""))))</f>
        <v>0</v>
      </c>
      <c r="J379" t="str">
        <f>IF(ISBLANK('Run 4'!E77),"",'Run 4'!$N$85)</f>
        <v/>
      </c>
      <c r="K379" s="81" t="str">
        <f>IF(ISBLANK('Run 4'!E77),"",'Run 4'!$N$86)</f>
        <v/>
      </c>
      <c r="L379" s="81" t="str">
        <f>IF(ISBLANK('Run 4'!E77),"",'Run 4'!$N$87)</f>
        <v/>
      </c>
      <c r="M379" s="81" t="str">
        <f>IF(ISBLANK('Run 4'!E77),"",'Run 4'!$N$89)</f>
        <v/>
      </c>
      <c r="N379" s="81" t="str">
        <f>IF(ISBLANK('Run 4'!E77),"",'Run 4'!$N$90)</f>
        <v/>
      </c>
      <c r="O379" s="81" t="str">
        <f>IF(ISBLANK('Run 4'!$N77),"",'Run 4'!$N$91)</f>
        <v/>
      </c>
      <c r="P379" s="81" t="str">
        <f>IF(ISBLANK('Run 4'!$A$85),"",'Run 4'!$A$85)</f>
        <v/>
      </c>
      <c r="Q379" s="81" t="str">
        <f>IF(ISBLANK('Run 4'!$A$89),"",'Run 4'!$A$89)</f>
        <v/>
      </c>
      <c r="R379" s="81" t="str">
        <f>IF(ISBLANK('Run 4'!$B$77),"",'Run 4'!$B$77)</f>
        <v/>
      </c>
      <c r="S379" t="str">
        <f>IF(ISBLANK('Run 4'!N77),"",'Run 4'!$C$73)</f>
        <v/>
      </c>
      <c r="T379" t="str">
        <f>IF(ISBLANK(S91),"", 'Run 4'!$B$73)</f>
        <v>Manual Gain:</v>
      </c>
      <c r="V379" t="str">
        <f>IF(ISBLANK('Run 4'!$C$62),"",'Run 4'!$C$62)</f>
        <v/>
      </c>
    </row>
    <row r="380" spans="1:22" x14ac:dyDescent="0.2">
      <c r="A380" t="str">
        <f>IF(ISBLANK('Run 4'!$C$4),"",'Run 4'!$C$4)</f>
        <v/>
      </c>
      <c r="B380" s="66" t="str">
        <f>IF(ISBLANK('Run 4'!$C$3),"",'Run 4'!$C$3)</f>
        <v/>
      </c>
      <c r="C380" t="str">
        <f>IF(ISBLANK('Run 4'!$C$5),"",'Run 4'!$C$5)</f>
        <v/>
      </c>
      <c r="D380" t="str">
        <f>IF(ISBLANK('Run 4'!N14),"",'Run 4'!N14)</f>
        <v/>
      </c>
      <c r="E380" s="67" t="str">
        <f>IF(ISBLANK('Run 4'!N78),"",'Run 4'!$N$75)</f>
        <v/>
      </c>
      <c r="F380" t="str">
        <f>IF(ISBLANK('Run 4'!N78),"",'Run 4'!N78)</f>
        <v/>
      </c>
      <c r="G380" t="str">
        <f>IF(ISNUMBER(SEARCH("PT",'Run 4'!N14)),"Y", IF(ISNUMBER(SEARCH("H2O",'Run 4'!N14)),"N",""))</f>
        <v/>
      </c>
      <c r="H380">
        <f>IF(ISNUMBER(SEARCH("PTA",D92)),'Run 4'!$F$4,IF(ISNUMBER(SEARCH("PTB",D92)),'Run 4'!$G$4,IF(ISNUMBER(SEARCH("PTC",D92)),'Run 4'!$H$4,IF(ISNUMBER(SEARCH("PTD",D92)),'Run 4'!$I$4,""))))</f>
        <v>0</v>
      </c>
      <c r="I380">
        <f>IF(ISNUMBER(SEARCH("PTA",D92)),'Run 4'!$F$5,IF(ISNUMBER(SEARCH("PTB",D92)),'Run 4'!$G$5,IF(ISNUMBER(SEARCH("PTC",D92)),'Run 4'!$H$5,IF(ISNUMBER(SEARCH("PTD",D92)),'Run 4'!$I$5,""))))</f>
        <v>0</v>
      </c>
      <c r="J380" t="str">
        <f>IF(ISBLANK('Run 4'!E78),"",'Run 4'!$N$85)</f>
        <v/>
      </c>
      <c r="K380" s="81" t="str">
        <f>IF(ISBLANK('Run 4'!E78),"",'Run 4'!$N$86)</f>
        <v/>
      </c>
      <c r="L380" s="81" t="str">
        <f>IF(ISBLANK('Run 4'!E78),"",'Run 4'!$N$87)</f>
        <v/>
      </c>
      <c r="M380" s="81" t="str">
        <f>IF(ISBLANK('Run 4'!E78),"",'Run 4'!$N$89)</f>
        <v/>
      </c>
      <c r="N380" s="81" t="str">
        <f>IF(ISBLANK('Run 4'!E78),"",'Run 4'!$N$90)</f>
        <v/>
      </c>
      <c r="O380" s="81" t="str">
        <f>IF(ISBLANK('Run 4'!$N78),"",'Run 4'!$N$91)</f>
        <v/>
      </c>
      <c r="P380" s="81" t="str">
        <f>IF(ISBLANK('Run 4'!$A$85),"",'Run 4'!$A$85)</f>
        <v/>
      </c>
      <c r="Q380" s="81" t="str">
        <f>IF(ISBLANK('Run 4'!$A$89),"",'Run 4'!$A$89)</f>
        <v/>
      </c>
      <c r="R380" s="81" t="str">
        <f>IF(ISBLANK('Run 4'!$B$78),"",'Run 4'!$B$78)</f>
        <v/>
      </c>
      <c r="S380" t="str">
        <f>IF(ISBLANK('Run 4'!N78),"",'Run 4'!$C$73)</f>
        <v/>
      </c>
      <c r="T380" t="str">
        <f>IF(ISBLANK(S92),"", 'Run 4'!$B$73)</f>
        <v>Manual Gain:</v>
      </c>
      <c r="V380" t="str">
        <f>IF(ISBLANK('Run 4'!$C$62),"",'Run 4'!$C$62)</f>
        <v/>
      </c>
    </row>
    <row r="381" spans="1:22" x14ac:dyDescent="0.2">
      <c r="A381" t="str">
        <f>IF(ISBLANK('Run 4'!$C$4),"",'Run 4'!$C$4)</f>
        <v/>
      </c>
      <c r="B381" s="66" t="str">
        <f>IF(ISBLANK('Run 4'!$C$3),"",'Run 4'!$C$3)</f>
        <v/>
      </c>
      <c r="C381" t="str">
        <f>IF(ISBLANK('Run 4'!$C$5),"",'Run 4'!$C$5)</f>
        <v/>
      </c>
      <c r="D381" t="str">
        <f>IF(ISBLANK('Run 4'!N15),"",'Run 4'!N15)</f>
        <v/>
      </c>
      <c r="E381" s="67" t="str">
        <f>IF(ISBLANK('Run 4'!N79),"",'Run 4'!$N$75)</f>
        <v/>
      </c>
      <c r="F381" t="str">
        <f>IF(ISBLANK('Run 4'!N79),"",'Run 4'!N79)</f>
        <v/>
      </c>
      <c r="G381" t="str">
        <f>IF(ISNUMBER(SEARCH("PT",'Run 4'!N15)),"Y", IF(ISNUMBER(SEARCH("H2O",'Run 4'!N15)),"N",""))</f>
        <v/>
      </c>
      <c r="H381">
        <f>IF(ISNUMBER(SEARCH("PTA",D93)),'Run 4'!$F$4,IF(ISNUMBER(SEARCH("PTB",D93)),'Run 4'!$G$4,IF(ISNUMBER(SEARCH("PTC",D93)),'Run 4'!$H$4,IF(ISNUMBER(SEARCH("PTD",D93)),'Run 4'!$I$4,""))))</f>
        <v>0</v>
      </c>
      <c r="I381">
        <f>IF(ISNUMBER(SEARCH("PTA",D93)),'Run 4'!$F$5,IF(ISNUMBER(SEARCH("PTB",D93)),'Run 4'!$G$5,IF(ISNUMBER(SEARCH("PTC",D93)),'Run 4'!$H$5,IF(ISNUMBER(SEARCH("PTD",D93)),'Run 4'!$I$5,""))))</f>
        <v>0</v>
      </c>
      <c r="J381" t="str">
        <f>IF(ISBLANK('Run 4'!E79),"",'Run 4'!$N$85)</f>
        <v/>
      </c>
      <c r="K381" s="81" t="str">
        <f>IF(ISBLANK('Run 4'!E79),"",'Run 4'!$N$86)</f>
        <v/>
      </c>
      <c r="L381" s="81" t="str">
        <f>IF(ISBLANK('Run 4'!E79),"",'Run 4'!$N$87)</f>
        <v/>
      </c>
      <c r="M381" s="81" t="str">
        <f>IF(ISBLANK('Run 4'!E79),"",'Run 4'!$N$89)</f>
        <v/>
      </c>
      <c r="N381" s="81" t="str">
        <f>IF(ISBLANK('Run 4'!E79),"",'Run 4'!$N$90)</f>
        <v/>
      </c>
      <c r="O381" s="81" t="str">
        <f>IF(ISBLANK('Run 4'!$N79),"",'Run 4'!$N$91)</f>
        <v/>
      </c>
      <c r="P381" s="81" t="str">
        <f>IF(ISBLANK('Run 4'!$A$85),"",'Run 4'!$A$85)</f>
        <v/>
      </c>
      <c r="Q381" s="81" t="str">
        <f>IF(ISBLANK('Run 4'!$A$89),"",'Run 4'!$A$89)</f>
        <v/>
      </c>
      <c r="R381" s="81" t="str">
        <f>IF(ISBLANK('Run 4'!$B$79),"",'Run 4'!$B$79)</f>
        <v/>
      </c>
      <c r="S381" t="str">
        <f>IF(ISBLANK('Run 4'!N79),"",'Run 4'!$C$73)</f>
        <v/>
      </c>
      <c r="T381" t="str">
        <f>IF(ISBLANK(S93),"", 'Run 4'!$B$73)</f>
        <v>Manual Gain:</v>
      </c>
      <c r="V381" t="str">
        <f>IF(ISBLANK('Run 4'!$C$62),"",'Run 4'!$C$62)</f>
        <v/>
      </c>
    </row>
    <row r="382" spans="1:22" x14ac:dyDescent="0.2">
      <c r="A382" t="str">
        <f>IF(ISBLANK('Run 4'!$C$4),"",'Run 4'!$C$4)</f>
        <v/>
      </c>
      <c r="B382" s="66" t="str">
        <f>IF(ISBLANK('Run 4'!$C$3),"",'Run 4'!$C$3)</f>
        <v/>
      </c>
      <c r="C382" t="str">
        <f>IF(ISBLANK('Run 4'!$C$5),"",'Run 4'!$C$5)</f>
        <v/>
      </c>
      <c r="D382" t="str">
        <f>IF(ISBLANK('Run 4'!N16),"",'Run 4'!N16)</f>
        <v/>
      </c>
      <c r="E382" s="67" t="str">
        <f>IF(ISBLANK('Run 4'!N80),"",'Run 4'!$N$75)</f>
        <v/>
      </c>
      <c r="F382" t="str">
        <f>IF(ISBLANK('Run 4'!N80),"",'Run 4'!N80)</f>
        <v/>
      </c>
      <c r="G382" t="str">
        <f>IF(ISNUMBER(SEARCH("PT",'Run 4'!N16)),"Y", IF(ISNUMBER(SEARCH("H2O",'Run 4'!N16)),"N",""))</f>
        <v/>
      </c>
      <c r="H382">
        <f>IF(ISNUMBER(SEARCH("PTA",D94)),'Run 4'!$F$4,IF(ISNUMBER(SEARCH("PTB",D94)),'Run 4'!$G$4,IF(ISNUMBER(SEARCH("PTC",D94)),'Run 4'!$H$4,IF(ISNUMBER(SEARCH("PTD",D94)),'Run 4'!$I$4,""))))</f>
        <v>0</v>
      </c>
      <c r="I382">
        <f>IF(ISNUMBER(SEARCH("PTA",D94)),'Run 4'!$F$5,IF(ISNUMBER(SEARCH("PTB",D94)),'Run 4'!$G$5,IF(ISNUMBER(SEARCH("PTC",D94)),'Run 4'!$H$5,IF(ISNUMBER(SEARCH("PTD",D94)),'Run 4'!$I$5,""))))</f>
        <v>0</v>
      </c>
      <c r="J382" t="str">
        <f>IF(ISBLANK('Run 4'!E80),"",'Run 4'!$N$85)</f>
        <v/>
      </c>
      <c r="K382" s="81" t="str">
        <f>IF(ISBLANK('Run 4'!E80),"",'Run 4'!$N$86)</f>
        <v/>
      </c>
      <c r="L382" s="81" t="str">
        <f>IF(ISBLANK('Run 4'!E80),"",'Run 4'!$N$87)</f>
        <v/>
      </c>
      <c r="M382" s="81" t="str">
        <f>IF(ISBLANK('Run 4'!E80),"",'Run 4'!$N$89)</f>
        <v/>
      </c>
      <c r="N382" s="81" t="str">
        <f>IF(ISBLANK('Run 4'!E80),"",'Run 4'!$N$90)</f>
        <v/>
      </c>
      <c r="O382" s="81" t="str">
        <f>IF(ISBLANK('Run 4'!$N80),"",'Run 4'!$N$91)</f>
        <v/>
      </c>
      <c r="P382" s="81" t="str">
        <f>IF(ISBLANK('Run 4'!$A$85),"",'Run 4'!$A$85)</f>
        <v/>
      </c>
      <c r="Q382" s="81" t="str">
        <f>IF(ISBLANK('Run 4'!$A$89),"",'Run 4'!$A$89)</f>
        <v/>
      </c>
      <c r="R382" s="81" t="str">
        <f>IF(ISBLANK('Run 4'!$B$80),"",'Run 4'!$B$80)</f>
        <v/>
      </c>
      <c r="S382" t="str">
        <f>IF(ISBLANK('Run 4'!N80),"",'Run 4'!$C$73)</f>
        <v/>
      </c>
      <c r="T382" t="str">
        <f>IF(ISBLANK(S94),"", 'Run 4'!$B$73)</f>
        <v>Manual Gain:</v>
      </c>
      <c r="V382" t="str">
        <f>IF(ISBLANK('Run 4'!$C$62),"",'Run 4'!$C$62)</f>
        <v/>
      </c>
    </row>
    <row r="383" spans="1:22" x14ac:dyDescent="0.2">
      <c r="A383" t="str">
        <f>IF(ISBLANK('Run 4'!$C$4),"",'Run 4'!$C$4)</f>
        <v/>
      </c>
      <c r="B383" s="66" t="str">
        <f>IF(ISBLANK('Run 4'!$C$3),"",'Run 4'!$C$3)</f>
        <v/>
      </c>
      <c r="C383" t="str">
        <f>IF(ISBLANK('Run 4'!$C$5),"",'Run 4'!$C$5)</f>
        <v/>
      </c>
      <c r="D383" t="str">
        <f>IF(ISBLANK('Run 4'!N17),"",'Run 4'!N17)</f>
        <v/>
      </c>
      <c r="E383" s="67" t="str">
        <f>IF(ISBLANK('Run 4'!N81),"",'Run 4'!$N$75)</f>
        <v/>
      </c>
      <c r="F383" t="str">
        <f>IF(ISBLANK('Run 4'!N81),"",'Run 4'!N81)</f>
        <v/>
      </c>
      <c r="G383" t="str">
        <f>IF(ISNUMBER(SEARCH("PT",'Run 4'!N17)),"Y", IF(ISNUMBER(SEARCH("H2O",'Run 4'!N17)),"N",""))</f>
        <v/>
      </c>
      <c r="H383">
        <f>IF(ISNUMBER(SEARCH("PTA",D95)),'Run 4'!$F$4,IF(ISNUMBER(SEARCH("PTB",D95)),'Run 4'!$G$4,IF(ISNUMBER(SEARCH("PTC",D95)),'Run 4'!$H$4,IF(ISNUMBER(SEARCH("PTD",D95)),'Run 4'!$I$4,""))))</f>
        <v>0</v>
      </c>
      <c r="I383">
        <f>IF(ISNUMBER(SEARCH("PTA",D95)),'Run 4'!$F$5,IF(ISNUMBER(SEARCH("PTB",D95)),'Run 4'!$G$5,IF(ISNUMBER(SEARCH("PTC",D95)),'Run 4'!$H$5,IF(ISNUMBER(SEARCH("PTD",D95)),'Run 4'!$I$5,""))))</f>
        <v>0</v>
      </c>
      <c r="J383" t="str">
        <f>IF(ISBLANK('Run 4'!E81),"",'Run 4'!$N$85)</f>
        <v/>
      </c>
      <c r="K383" s="81" t="str">
        <f>IF(ISBLANK('Run 4'!E81),"",'Run 4'!$N$86)</f>
        <v/>
      </c>
      <c r="L383" s="81" t="str">
        <f>IF(ISBLANK('Run 4'!E81),"",'Run 4'!$N$87)</f>
        <v/>
      </c>
      <c r="M383" s="81" t="str">
        <f>IF(ISBLANK('Run 4'!E81),"",'Run 4'!$N$89)</f>
        <v/>
      </c>
      <c r="N383" s="81" t="str">
        <f>IF(ISBLANK('Run 4'!E81),"",'Run 4'!$N$90)</f>
        <v/>
      </c>
      <c r="O383" s="81" t="str">
        <f>IF(ISBLANK('Run 4'!$N81),"",'Run 4'!$N$91)</f>
        <v/>
      </c>
      <c r="P383" s="81" t="str">
        <f>IF(ISBLANK('Run 4'!$A$85),"",'Run 4'!$A$85)</f>
        <v/>
      </c>
      <c r="Q383" s="81" t="str">
        <f>IF(ISBLANK('Run 4'!$A$89),"",'Run 4'!$A$89)</f>
        <v/>
      </c>
      <c r="R383" s="81" t="str">
        <f>IF(ISBLANK('Run 4'!$B$81),"",'Run 4'!$B$81)</f>
        <v/>
      </c>
      <c r="S383" t="str">
        <f>IF(ISBLANK('Run 4'!N81),"",'Run 4'!$C$73)</f>
        <v/>
      </c>
      <c r="T383" t="str">
        <f>IF(ISBLANK(S95),"", 'Run 4'!$B$73)</f>
        <v>Manual Gain:</v>
      </c>
      <c r="V383" t="str">
        <f>IF(ISBLANK('Run 4'!$C$62),"",'Run 4'!$C$62)</f>
        <v/>
      </c>
    </row>
    <row r="384" spans="1:22" x14ac:dyDescent="0.2">
      <c r="A384" t="str">
        <f>IF(ISBLANK('Run 4'!$C$4),"",'Run 4'!$C$4)</f>
        <v/>
      </c>
      <c r="B384" s="66" t="str">
        <f>IF(ISBLANK('Run 4'!$C$3),"",'Run 4'!$C$3)</f>
        <v/>
      </c>
      <c r="C384" t="str">
        <f>IF(ISBLANK('Run 4'!$C$5),"",'Run 4'!$C$5)</f>
        <v/>
      </c>
      <c r="D384" t="str">
        <f>IF(ISBLANK('Run 4'!N18),"",'Run 4'!N18)</f>
        <v/>
      </c>
      <c r="E384" s="67" t="str">
        <f>IF(ISBLANK('Run 4'!N82),"",'Run 4'!$N$75)</f>
        <v/>
      </c>
      <c r="F384" t="str">
        <f>IF(ISBLANK('Run 4'!N82),"",'Run 4'!N82)</f>
        <v/>
      </c>
      <c r="G384" t="str">
        <f>IF(ISNUMBER(SEARCH("PT",'Run 4'!N18)),"Y", IF(ISNUMBER(SEARCH("H2O",'Run 4'!N18)),"N",""))</f>
        <v/>
      </c>
      <c r="H384">
        <f>IF(ISNUMBER(SEARCH("PTA",D96)),'Run 4'!$F$4,IF(ISNUMBER(SEARCH("PTB",D96)),'Run 4'!$G$4,IF(ISNUMBER(SEARCH("PTC",D96)),'Run 4'!$H$4,IF(ISNUMBER(SEARCH("PTD",D96)),'Run 4'!$I$4,""))))</f>
        <v>0</v>
      </c>
      <c r="I384">
        <f>IF(ISNUMBER(SEARCH("PTA",D96)),'Run 4'!$F$5,IF(ISNUMBER(SEARCH("PTB",D96)),'Run 4'!$G$5,IF(ISNUMBER(SEARCH("PTC",D96)),'Run 4'!$H$5,IF(ISNUMBER(SEARCH("PTD",D96)),'Run 4'!$I$5,""))))</f>
        <v>0</v>
      </c>
      <c r="J384" t="str">
        <f>IF(ISBLANK('Run 4'!E82),"",'Run 4'!$N$85)</f>
        <v/>
      </c>
      <c r="K384" s="81" t="str">
        <f>IF(ISBLANK('Run 4'!E82),"",'Run 4'!$N$86)</f>
        <v/>
      </c>
      <c r="L384" s="81" t="str">
        <f>IF(ISBLANK('Run 4'!E82),"",'Run 4'!$N$87)</f>
        <v/>
      </c>
      <c r="M384" s="81" t="str">
        <f>IF(ISBLANK('Run 4'!E82),"",'Run 4'!$N$89)</f>
        <v/>
      </c>
      <c r="N384" s="81" t="str">
        <f>IF(ISBLANK('Run 4'!E82),"",'Run 4'!$N$90)</f>
        <v/>
      </c>
      <c r="O384" s="81" t="str">
        <f>IF(ISBLANK('Run 4'!$N82),"",'Run 4'!$N$91)</f>
        <v/>
      </c>
      <c r="P384" s="81" t="str">
        <f>IF(ISBLANK('Run 4'!$A$85),"",'Run 4'!$A$85)</f>
        <v/>
      </c>
      <c r="Q384" s="81" t="str">
        <f>IF(ISBLANK('Run 4'!$A$89),"",'Run 4'!$A$89)</f>
        <v/>
      </c>
      <c r="R384" s="81" t="str">
        <f>IF(ISBLANK('Run 4'!$B$82),"",'Run 4'!$B$82)</f>
        <v/>
      </c>
      <c r="S384" t="str">
        <f>IF(ISBLANK('Run 4'!N82),"",'Run 4'!$C$73)</f>
        <v/>
      </c>
      <c r="T384" t="str">
        <f>IF(ISBLANK(S96),"", 'Run 4'!$B$73)</f>
        <v>Manual Gain:</v>
      </c>
      <c r="V384" t="str">
        <f>IF(ISBLANK('Run 4'!$C$62),"",'Run 4'!$C$62)</f>
        <v/>
      </c>
    </row>
    <row r="385" spans="1:22" x14ac:dyDescent="0.2">
      <c r="A385" t="str">
        <f>IF(ISBLANK('Run 4'!$C$4),"",'Run 4'!$C$4)</f>
        <v/>
      </c>
      <c r="B385" s="66" t="str">
        <f>IF(ISBLANK('Run 4'!$C$3),"",'Run 4'!$C$3)</f>
        <v/>
      </c>
      <c r="C385" t="str">
        <f>IF(ISBLANK('Run 4'!$C$5),"",'Run 4'!$C$5)</f>
        <v/>
      </c>
      <c r="D385" t="str">
        <f>IF(ISBLANK('Run 4'!N19),"",'Run 4'!N19)</f>
        <v/>
      </c>
      <c r="E385" s="67" t="str">
        <f>IF(ISBLANK('Run 4'!N83),"",'Run 4'!$N$75)</f>
        <v/>
      </c>
      <c r="F385" t="str">
        <f>IF(ISBLANK('Run 4'!N83),"",'Run 4'!N83)</f>
        <v/>
      </c>
      <c r="G385" t="str">
        <f>IF(ISNUMBER(SEARCH("PT",'Run 4'!N19)),"Y", IF(ISNUMBER(SEARCH("H2O",'Run 4'!N19)),"N",""))</f>
        <v/>
      </c>
      <c r="H385">
        <f>IF(ISNUMBER(SEARCH("PTA",D97)),'Run 4'!$F$4,IF(ISNUMBER(SEARCH("PTB",D97)),'Run 4'!$G$4,IF(ISNUMBER(SEARCH("PTC",D97)),'Run 4'!$H$4,IF(ISNUMBER(SEARCH("PTD",D97)),'Run 4'!$I$4,""))))</f>
        <v>0</v>
      </c>
      <c r="I385">
        <f>IF(ISNUMBER(SEARCH("PTA",D97)),'Run 4'!$F$5,IF(ISNUMBER(SEARCH("PTB",D97)),'Run 4'!$G$5,IF(ISNUMBER(SEARCH("PTC",D97)),'Run 4'!$H$5,IF(ISNUMBER(SEARCH("PTD",D97)),'Run 4'!$I$5,""))))</f>
        <v>0</v>
      </c>
      <c r="J385" t="str">
        <f>IF(ISBLANK('Run 4'!E83),"",'Run 4'!$N$85)</f>
        <v/>
      </c>
      <c r="K385" s="81" t="str">
        <f>IF(ISBLANK('Run 4'!E83),"",'Run 4'!$N$86)</f>
        <v/>
      </c>
      <c r="L385" s="81" t="str">
        <f>IF(ISBLANK('Run 4'!E83),"",'Run 4'!$N$87)</f>
        <v/>
      </c>
      <c r="M385" s="81" t="str">
        <f>IF(ISBLANK('Run 4'!E83),"",'Run 4'!$N$89)</f>
        <v/>
      </c>
      <c r="N385" s="81" t="str">
        <f>IF(ISBLANK('Run 4'!E83),"",'Run 4'!$N$90)</f>
        <v/>
      </c>
      <c r="O385" s="81" t="str">
        <f>IF(ISBLANK('Run 4'!$N83),"",'Run 4'!$N$91)</f>
        <v/>
      </c>
      <c r="P385" s="81" t="str">
        <f>IF(ISBLANK('Run 4'!$A$85),"",'Run 4'!$A$85)</f>
        <v/>
      </c>
      <c r="Q385" s="81" t="str">
        <f>IF(ISBLANK('Run 4'!$A$89),"",'Run 4'!$A$89)</f>
        <v/>
      </c>
      <c r="R385" s="81" t="str">
        <f>IF(ISBLANK('Run 4'!$B$83),"",'Run 4'!$B$83)</f>
        <v/>
      </c>
      <c r="S385" t="str">
        <f>IF(ISBLANK('Run 4'!N83),"",'Run 4'!$C$73)</f>
        <v/>
      </c>
      <c r="T385" t="str">
        <f>IF(ISBLANK(S97),"", 'Run 4'!$B$73)</f>
        <v>Manual Gain:</v>
      </c>
      <c r="V385" t="str">
        <f>IF(ISBLANK('Run 4'!$C$62),"",'Run 4'!$C$62)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Run 1</vt:lpstr>
      <vt:lpstr>Run 2</vt:lpstr>
      <vt:lpstr>Run 3</vt:lpstr>
      <vt:lpstr>Run 4</vt:lpstr>
      <vt:lpstr>Combined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Koenig</dc:creator>
  <cp:keywords/>
  <dc:description/>
  <cp:lastModifiedBy>Rachel Sheraden</cp:lastModifiedBy>
  <cp:revision/>
  <cp:lastPrinted>2023-12-08T18:07:12Z</cp:lastPrinted>
  <dcterms:created xsi:type="dcterms:W3CDTF">2023-11-03T19:00:41Z</dcterms:created>
  <dcterms:modified xsi:type="dcterms:W3CDTF">2023-12-15T23:51:21Z</dcterms:modified>
  <cp:category/>
  <cp:contentStatus/>
</cp:coreProperties>
</file>