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xsm\Documents\python_scripts\covid19_seir_models\COVIDcases\input\extra_files\"/>
    </mc:Choice>
  </mc:AlternateContent>
  <xr:revisionPtr revIDLastSave="0" documentId="8_{32BE0E4A-A9F2-42DB-98F0-62491C1F7BB0}" xr6:coauthVersionLast="47" xr6:coauthVersionMax="47" xr10:uidLastSave="{00000000-0000-0000-0000-000000000000}"/>
  <bookViews>
    <workbookView xWindow="-120" yWindow="-120" windowWidth="20730" windowHeight="11040"/>
  </bookViews>
  <sheets>
    <sheet name="vaccinatiegraad-herhaalp" sheetId="1" r:id="rId1"/>
  </sheets>
  <calcPr calcId="0"/>
</workbook>
</file>

<file path=xl/calcChain.xml><?xml version="1.0" encoding="utf-8"?>
<calcChain xmlns="http://schemas.openxmlformats.org/spreadsheetml/2006/main">
  <c r="H39" i="1" l="1"/>
  <c r="G39" i="1"/>
  <c r="F39" i="1"/>
  <c r="E39" i="1"/>
  <c r="D39" i="1"/>
  <c r="H38" i="1"/>
  <c r="G38" i="1"/>
  <c r="F38" i="1"/>
  <c r="E38" i="1"/>
  <c r="D38" i="1"/>
  <c r="H37" i="1"/>
  <c r="G37" i="1"/>
  <c r="F37" i="1"/>
  <c r="E37" i="1"/>
  <c r="D37" i="1"/>
  <c r="H36" i="1"/>
  <c r="G36" i="1"/>
  <c r="F36" i="1"/>
  <c r="E36" i="1"/>
  <c r="D36" i="1"/>
  <c r="H35" i="1"/>
  <c r="G35" i="1"/>
  <c r="F35" i="1"/>
  <c r="E35" i="1"/>
  <c r="D35" i="1"/>
  <c r="C39" i="1"/>
  <c r="C38" i="1"/>
  <c r="C37" i="1"/>
  <c r="C36" i="1"/>
  <c r="C35" i="1"/>
  <c r="S30" i="1"/>
  <c r="S29" i="1"/>
  <c r="S28" i="1"/>
  <c r="S27" i="1"/>
  <c r="S26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R4" i="1"/>
  <c r="Q4" i="1"/>
  <c r="R3" i="1" s="1"/>
  <c r="P4" i="1"/>
  <c r="Q3" i="1" s="1"/>
  <c r="O4" i="1"/>
  <c r="P3" i="1" s="1"/>
  <c r="N4" i="1"/>
  <c r="O3" i="1" s="1"/>
  <c r="M4" i="1"/>
  <c r="N3" i="1" s="1"/>
  <c r="L4" i="1"/>
  <c r="M3" i="1" s="1"/>
  <c r="K4" i="1"/>
  <c r="L3" i="1" s="1"/>
  <c r="J4" i="1"/>
  <c r="K3" i="1" s="1"/>
  <c r="I4" i="1"/>
  <c r="H4" i="1"/>
  <c r="G4" i="1"/>
  <c r="H3" i="1" s="1"/>
  <c r="F4" i="1"/>
  <c r="E4" i="1"/>
  <c r="D4" i="1"/>
  <c r="C4" i="1"/>
  <c r="D3" i="1" s="1"/>
  <c r="J3" i="1"/>
  <c r="I3" i="1"/>
  <c r="G3" i="1"/>
  <c r="F3" i="1"/>
  <c r="E3" i="1"/>
</calcChain>
</file>

<file path=xl/sharedStrings.xml><?xml version="1.0" encoding="utf-8"?>
<sst xmlns="http://schemas.openxmlformats.org/spreadsheetml/2006/main" count="83" uniqueCount="31">
  <si>
    <t>Weeknummer</t>
  </si>
  <si>
    <t>2011-2017</t>
  </si>
  <si>
    <t>2005-2010</t>
  </si>
  <si>
    <t>1998-2004</t>
  </si>
  <si>
    <t>1993-1997</t>
  </si>
  <si>
    <t>1988-1992</t>
  </si>
  <si>
    <t>1983-1987</t>
  </si>
  <si>
    <t>1978-1982</t>
  </si>
  <si>
    <t>1973-1977</t>
  </si>
  <si>
    <t>1968-1972</t>
  </si>
  <si>
    <t>1963-1967</t>
  </si>
  <si>
    <t>1958-1962</t>
  </si>
  <si>
    <t>1953-1957</t>
  </si>
  <si>
    <t>1948-1952</t>
  </si>
  <si>
    <t>1943-1947</t>
  </si>
  <si>
    <t>1938-1942</t>
  </si>
  <si>
    <t>1933-1937</t>
  </si>
  <si>
    <t>&lt;1933</t>
  </si>
  <si>
    <t>geboortejaar</t>
  </si>
  <si>
    <t>aantal mensen</t>
  </si>
  <si>
    <t>VACCINATIEGRAAD</t>
  </si>
  <si>
    <t>GEZETTE PRIKKEN CUMM</t>
  </si>
  <si>
    <t>GEZETTE PRIKKEN PER WEEK</t>
  </si>
  <si>
    <t>jaar</t>
  </si>
  <si>
    <t>weeknr</t>
  </si>
  <si>
    <t>herfstprik_m_v_0_999</t>
  </si>
  <si>
    <t>herfstprik_m_v_0_49</t>
  </si>
  <si>
    <t>herfstprik_m_v_50-64</t>
  </si>
  <si>
    <t>herfstprik_m_v_65_79</t>
  </si>
  <si>
    <t>herfstprik_m_v_80_89</t>
  </si>
  <si>
    <t>herfstprik_m_v_90-999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</si>
</sst>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topLeftCell="A23" workbookViewId="0">
      <selection activeCell="A34" sqref="A34:H39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9.7109375" bestFit="1" customWidth="1"/>
    <col min="5" max="5" width="20.42578125" bestFit="1" customWidth="1"/>
    <col min="6" max="7" width="20.7109375" bestFit="1" customWidth="1"/>
    <col min="8" max="8" width="21.5703125" bestFit="1" customWidth="1"/>
  </cols>
  <sheetData>
    <row r="1" spans="1:18" x14ac:dyDescent="0.25">
      <c r="B1" t="s">
        <v>18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C2">
        <v>2005</v>
      </c>
      <c r="D2">
        <v>1998</v>
      </c>
      <c r="E2">
        <v>1993</v>
      </c>
      <c r="F2">
        <v>1998</v>
      </c>
      <c r="G2">
        <v>1983</v>
      </c>
      <c r="H2">
        <v>1978</v>
      </c>
      <c r="I2">
        <v>1973</v>
      </c>
      <c r="J2">
        <v>1968</v>
      </c>
      <c r="K2">
        <v>1963</v>
      </c>
      <c r="L2">
        <v>1958</v>
      </c>
      <c r="M2">
        <v>1953</v>
      </c>
      <c r="N2">
        <v>1948</v>
      </c>
      <c r="O2">
        <v>1943</v>
      </c>
      <c r="P2">
        <v>1938</v>
      </c>
      <c r="Q2">
        <v>1933</v>
      </c>
    </row>
    <row r="3" spans="1:18" x14ac:dyDescent="0.25">
      <c r="C3">
        <v>12</v>
      </c>
      <c r="D3">
        <f>+C4+1</f>
        <v>18</v>
      </c>
      <c r="E3">
        <f t="shared" ref="E3:R3" si="0">+D4+1</f>
        <v>25</v>
      </c>
      <c r="F3">
        <f t="shared" si="0"/>
        <v>30</v>
      </c>
      <c r="G3">
        <f t="shared" si="0"/>
        <v>25</v>
      </c>
      <c r="H3">
        <f t="shared" si="0"/>
        <v>40</v>
      </c>
      <c r="I3">
        <f t="shared" si="0"/>
        <v>45</v>
      </c>
      <c r="J3">
        <f t="shared" si="0"/>
        <v>50</v>
      </c>
      <c r="K3">
        <f t="shared" si="0"/>
        <v>55</v>
      </c>
      <c r="L3">
        <f t="shared" si="0"/>
        <v>60</v>
      </c>
      <c r="M3">
        <f t="shared" si="0"/>
        <v>65</v>
      </c>
      <c r="N3">
        <f t="shared" si="0"/>
        <v>70</v>
      </c>
      <c r="O3">
        <f t="shared" si="0"/>
        <v>75</v>
      </c>
      <c r="P3">
        <f t="shared" si="0"/>
        <v>80</v>
      </c>
      <c r="Q3">
        <f t="shared" si="0"/>
        <v>85</v>
      </c>
      <c r="R3">
        <f t="shared" si="0"/>
        <v>90</v>
      </c>
    </row>
    <row r="4" spans="1:18" x14ac:dyDescent="0.25">
      <c r="C4">
        <f>2022-C2</f>
        <v>17</v>
      </c>
      <c r="D4">
        <f>2022-D2</f>
        <v>24</v>
      </c>
      <c r="E4">
        <f t="shared" ref="E4:R4" si="1">2022-E2</f>
        <v>29</v>
      </c>
      <c r="F4">
        <f t="shared" si="1"/>
        <v>24</v>
      </c>
      <c r="G4">
        <f t="shared" si="1"/>
        <v>39</v>
      </c>
      <c r="H4">
        <f t="shared" si="1"/>
        <v>44</v>
      </c>
      <c r="I4">
        <f t="shared" si="1"/>
        <v>49</v>
      </c>
      <c r="J4">
        <f t="shared" si="1"/>
        <v>54</v>
      </c>
      <c r="K4">
        <f t="shared" si="1"/>
        <v>59</v>
      </c>
      <c r="L4">
        <f t="shared" si="1"/>
        <v>64</v>
      </c>
      <c r="M4">
        <f t="shared" si="1"/>
        <v>69</v>
      </c>
      <c r="N4">
        <f t="shared" si="1"/>
        <v>74</v>
      </c>
      <c r="O4">
        <f t="shared" si="1"/>
        <v>79</v>
      </c>
      <c r="P4">
        <f t="shared" si="1"/>
        <v>84</v>
      </c>
      <c r="Q4">
        <f t="shared" si="1"/>
        <v>89</v>
      </c>
      <c r="R4">
        <f t="shared" si="1"/>
        <v>2022</v>
      </c>
    </row>
    <row r="6" spans="1:18" x14ac:dyDescent="0.25">
      <c r="A6" t="s">
        <v>19</v>
      </c>
      <c r="C6">
        <v>1.17</v>
      </c>
      <c r="D6">
        <v>1.54</v>
      </c>
      <c r="E6">
        <v>1.1100000000000001</v>
      </c>
      <c r="F6">
        <v>1.1240000000000001</v>
      </c>
      <c r="G6">
        <v>1.052</v>
      </c>
      <c r="H6">
        <v>1.0329999999999999</v>
      </c>
      <c r="I6">
        <v>1.131</v>
      </c>
      <c r="J6">
        <v>1.2849999999999999</v>
      </c>
      <c r="K6">
        <v>1.2629999999999999</v>
      </c>
      <c r="L6">
        <v>1.1379999999999999</v>
      </c>
      <c r="M6">
        <v>1.0029999999999999</v>
      </c>
      <c r="N6">
        <v>0.97099999999999997</v>
      </c>
      <c r="O6">
        <v>0.64400000000000002</v>
      </c>
      <c r="P6">
        <v>0.45</v>
      </c>
      <c r="Q6">
        <v>0.25900000000000001</v>
      </c>
      <c r="R6">
        <v>0.13</v>
      </c>
    </row>
    <row r="7" spans="1:18" x14ac:dyDescent="0.25">
      <c r="A7" s="1" t="s">
        <v>20</v>
      </c>
    </row>
    <row r="8" spans="1:18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</row>
    <row r="9" spans="1:18" x14ac:dyDescent="0.25">
      <c r="A9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8</v>
      </c>
      <c r="P9">
        <v>19</v>
      </c>
      <c r="Q9">
        <v>17</v>
      </c>
      <c r="R9">
        <v>9</v>
      </c>
    </row>
    <row r="10" spans="1:18" x14ac:dyDescent="0.25">
      <c r="A10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2</v>
      </c>
      <c r="M10">
        <v>2</v>
      </c>
      <c r="N10">
        <v>13</v>
      </c>
      <c r="O10">
        <v>29</v>
      </c>
      <c r="P10">
        <v>34</v>
      </c>
      <c r="Q10">
        <v>30</v>
      </c>
      <c r="R10">
        <v>17</v>
      </c>
    </row>
    <row r="11" spans="1:18" x14ac:dyDescent="0.25">
      <c r="A11">
        <v>40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3</v>
      </c>
      <c r="L11">
        <v>4</v>
      </c>
      <c r="M11">
        <v>13</v>
      </c>
      <c r="N11">
        <v>30</v>
      </c>
      <c r="O11">
        <v>42</v>
      </c>
      <c r="P11">
        <v>43</v>
      </c>
      <c r="Q11">
        <v>38</v>
      </c>
      <c r="R11">
        <v>25</v>
      </c>
    </row>
    <row r="12" spans="1:18" x14ac:dyDescent="0.25">
      <c r="A12">
        <v>41</v>
      </c>
      <c r="B12">
        <v>0</v>
      </c>
      <c r="C12">
        <v>0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4</v>
      </c>
      <c r="K12">
        <v>6</v>
      </c>
      <c r="L12">
        <v>13</v>
      </c>
      <c r="M12">
        <v>27</v>
      </c>
      <c r="N12">
        <v>43</v>
      </c>
      <c r="O12">
        <v>50</v>
      </c>
      <c r="P12">
        <v>50</v>
      </c>
      <c r="Q12">
        <v>45</v>
      </c>
      <c r="R12">
        <v>32</v>
      </c>
    </row>
    <row r="13" spans="1:18" x14ac:dyDescent="0.25">
      <c r="A13">
        <v>42</v>
      </c>
      <c r="B13">
        <v>0</v>
      </c>
      <c r="C13">
        <v>0</v>
      </c>
      <c r="D13">
        <v>1</v>
      </c>
      <c r="E13">
        <v>2</v>
      </c>
      <c r="F13">
        <v>2</v>
      </c>
      <c r="G13">
        <v>3</v>
      </c>
      <c r="H13">
        <v>4</v>
      </c>
      <c r="I13">
        <v>5</v>
      </c>
      <c r="J13">
        <v>7</v>
      </c>
      <c r="K13">
        <v>12</v>
      </c>
      <c r="L13">
        <v>24</v>
      </c>
      <c r="M13">
        <v>38</v>
      </c>
      <c r="N13">
        <v>51</v>
      </c>
      <c r="O13">
        <v>56</v>
      </c>
      <c r="P13">
        <v>56</v>
      </c>
      <c r="Q13">
        <v>50</v>
      </c>
      <c r="R13">
        <v>38</v>
      </c>
    </row>
    <row r="15" spans="1:18" x14ac:dyDescent="0.25">
      <c r="A15" s="1" t="s">
        <v>21</v>
      </c>
    </row>
    <row r="16" spans="1:18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</row>
    <row r="17" spans="1:19" x14ac:dyDescent="0.25">
      <c r="A17">
        <v>38</v>
      </c>
      <c r="C17">
        <f>+C9*C$6/100*1000000</f>
        <v>0</v>
      </c>
      <c r="D17">
        <f t="shared" ref="D17:R17" si="2">+D9*D$6/100*1000000</f>
        <v>0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10029.999999999998</v>
      </c>
      <c r="N17">
        <f t="shared" si="2"/>
        <v>9710</v>
      </c>
      <c r="O17">
        <f t="shared" si="2"/>
        <v>51520</v>
      </c>
      <c r="P17">
        <f t="shared" si="2"/>
        <v>85500</v>
      </c>
      <c r="Q17">
        <f t="shared" si="2"/>
        <v>44030.000000000007</v>
      </c>
      <c r="R17">
        <f t="shared" si="2"/>
        <v>11699.999999999998</v>
      </c>
    </row>
    <row r="18" spans="1:19" x14ac:dyDescent="0.25">
      <c r="A18">
        <v>39</v>
      </c>
      <c r="C18">
        <f t="shared" ref="C18:R18" si="3">+C10*C$6/100*1000000</f>
        <v>0</v>
      </c>
      <c r="D18">
        <f t="shared" si="3"/>
        <v>0</v>
      </c>
      <c r="E18">
        <f t="shared" si="3"/>
        <v>0</v>
      </c>
      <c r="F18">
        <f t="shared" si="3"/>
        <v>0</v>
      </c>
      <c r="G18">
        <f t="shared" si="3"/>
        <v>0</v>
      </c>
      <c r="H18">
        <f t="shared" si="3"/>
        <v>10329.999999999998</v>
      </c>
      <c r="I18">
        <f t="shared" si="3"/>
        <v>11310</v>
      </c>
      <c r="J18">
        <f t="shared" si="3"/>
        <v>12849.999999999998</v>
      </c>
      <c r="K18">
        <f t="shared" si="3"/>
        <v>12629.999999999998</v>
      </c>
      <c r="L18">
        <f t="shared" si="3"/>
        <v>22760</v>
      </c>
      <c r="M18">
        <f t="shared" si="3"/>
        <v>20059.999999999996</v>
      </c>
      <c r="N18">
        <f t="shared" si="3"/>
        <v>126229.99999999999</v>
      </c>
      <c r="O18">
        <f t="shared" si="3"/>
        <v>186760</v>
      </c>
      <c r="P18">
        <f t="shared" si="3"/>
        <v>153000</v>
      </c>
      <c r="Q18">
        <f t="shared" si="3"/>
        <v>77700</v>
      </c>
      <c r="R18">
        <f t="shared" si="3"/>
        <v>22099.999999999996</v>
      </c>
    </row>
    <row r="19" spans="1:19" x14ac:dyDescent="0.25">
      <c r="A19">
        <v>40</v>
      </c>
      <c r="C19">
        <f t="shared" ref="C19:R19" si="4">+C11*C$6/100*1000000</f>
        <v>0</v>
      </c>
      <c r="D19">
        <f t="shared" si="4"/>
        <v>0</v>
      </c>
      <c r="E19">
        <f t="shared" si="4"/>
        <v>11100</v>
      </c>
      <c r="F19">
        <f t="shared" si="4"/>
        <v>11240.000000000002</v>
      </c>
      <c r="G19">
        <f t="shared" si="4"/>
        <v>10520</v>
      </c>
      <c r="H19">
        <f t="shared" si="4"/>
        <v>10329.999999999998</v>
      </c>
      <c r="I19">
        <f t="shared" si="4"/>
        <v>22620</v>
      </c>
      <c r="J19">
        <f t="shared" si="4"/>
        <v>25699.999999999996</v>
      </c>
      <c r="K19">
        <f t="shared" si="4"/>
        <v>37890</v>
      </c>
      <c r="L19">
        <f t="shared" si="4"/>
        <v>45520</v>
      </c>
      <c r="M19">
        <f t="shared" si="4"/>
        <v>130389.99999999997</v>
      </c>
      <c r="N19">
        <f t="shared" si="4"/>
        <v>291300</v>
      </c>
      <c r="O19">
        <f t="shared" si="4"/>
        <v>270480</v>
      </c>
      <c r="P19">
        <f t="shared" si="4"/>
        <v>193500</v>
      </c>
      <c r="Q19">
        <f t="shared" si="4"/>
        <v>98420.000000000015</v>
      </c>
      <c r="R19">
        <f t="shared" si="4"/>
        <v>32500</v>
      </c>
    </row>
    <row r="20" spans="1:19" x14ac:dyDescent="0.25">
      <c r="A20">
        <v>41</v>
      </c>
      <c r="C20">
        <f t="shared" ref="C20:R20" si="5">+C12*C$6/100*1000000</f>
        <v>0</v>
      </c>
      <c r="D20">
        <f t="shared" si="5"/>
        <v>15400</v>
      </c>
      <c r="E20">
        <f t="shared" si="5"/>
        <v>11100</v>
      </c>
      <c r="F20">
        <f t="shared" si="5"/>
        <v>22480.000000000004</v>
      </c>
      <c r="G20">
        <f t="shared" si="5"/>
        <v>21040</v>
      </c>
      <c r="H20">
        <f t="shared" si="5"/>
        <v>30989.999999999996</v>
      </c>
      <c r="I20">
        <f t="shared" si="5"/>
        <v>33929.999999999993</v>
      </c>
      <c r="J20">
        <f t="shared" si="5"/>
        <v>51399.999999999993</v>
      </c>
      <c r="K20">
        <f t="shared" si="5"/>
        <v>75780</v>
      </c>
      <c r="L20">
        <f t="shared" si="5"/>
        <v>147940</v>
      </c>
      <c r="M20">
        <f t="shared" si="5"/>
        <v>270809.99999999994</v>
      </c>
      <c r="N20">
        <f t="shared" si="5"/>
        <v>417530</v>
      </c>
      <c r="O20">
        <f t="shared" si="5"/>
        <v>322000</v>
      </c>
      <c r="P20">
        <f t="shared" si="5"/>
        <v>225000</v>
      </c>
      <c r="Q20">
        <f t="shared" si="5"/>
        <v>116550.00000000001</v>
      </c>
      <c r="R20">
        <f t="shared" si="5"/>
        <v>41600</v>
      </c>
    </row>
    <row r="21" spans="1:19" x14ac:dyDescent="0.25">
      <c r="A21">
        <v>42</v>
      </c>
      <c r="C21">
        <f t="shared" ref="C21:R21" si="6">+C13*C$6/100*1000000</f>
        <v>0</v>
      </c>
      <c r="D21">
        <f t="shared" si="6"/>
        <v>15400</v>
      </c>
      <c r="E21">
        <f t="shared" si="6"/>
        <v>22200</v>
      </c>
      <c r="F21">
        <f t="shared" si="6"/>
        <v>22480.000000000004</v>
      </c>
      <c r="G21">
        <f t="shared" si="6"/>
        <v>31560.000000000004</v>
      </c>
      <c r="H21">
        <f t="shared" si="6"/>
        <v>41319.999999999993</v>
      </c>
      <c r="I21">
        <f t="shared" si="6"/>
        <v>56550</v>
      </c>
      <c r="J21">
        <f t="shared" si="6"/>
        <v>89949.999999999985</v>
      </c>
      <c r="K21">
        <f t="shared" si="6"/>
        <v>151560</v>
      </c>
      <c r="L21">
        <f t="shared" si="6"/>
        <v>273120</v>
      </c>
      <c r="M21">
        <f t="shared" si="6"/>
        <v>381140</v>
      </c>
      <c r="N21">
        <f t="shared" si="6"/>
        <v>495210</v>
      </c>
      <c r="O21">
        <f t="shared" si="6"/>
        <v>360640</v>
      </c>
      <c r="P21">
        <f t="shared" si="6"/>
        <v>252000</v>
      </c>
      <c r="Q21">
        <f t="shared" si="6"/>
        <v>129500</v>
      </c>
      <c r="R21">
        <f t="shared" si="6"/>
        <v>49400.000000000007</v>
      </c>
    </row>
    <row r="24" spans="1:19" x14ac:dyDescent="0.25">
      <c r="A24" s="1" t="s">
        <v>22</v>
      </c>
    </row>
    <row r="25" spans="1:19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</row>
    <row r="26" spans="1:19" x14ac:dyDescent="0.25">
      <c r="A26">
        <v>38</v>
      </c>
      <c r="C26">
        <f>+C17</f>
        <v>0</v>
      </c>
      <c r="D26">
        <f t="shared" ref="D26:R26" si="7">+D17</f>
        <v>0</v>
      </c>
      <c r="E26">
        <f t="shared" si="7"/>
        <v>0</v>
      </c>
      <c r="F26">
        <f t="shared" si="7"/>
        <v>0</v>
      </c>
      <c r="G26">
        <f t="shared" si="7"/>
        <v>0</v>
      </c>
      <c r="H26">
        <f t="shared" si="7"/>
        <v>0</v>
      </c>
      <c r="I26">
        <f t="shared" si="7"/>
        <v>0</v>
      </c>
      <c r="J26">
        <f t="shared" si="7"/>
        <v>0</v>
      </c>
      <c r="K26">
        <f t="shared" si="7"/>
        <v>0</v>
      </c>
      <c r="L26">
        <f t="shared" si="7"/>
        <v>0</v>
      </c>
      <c r="M26">
        <f t="shared" si="7"/>
        <v>10029.999999999998</v>
      </c>
      <c r="N26">
        <f t="shared" si="7"/>
        <v>9710</v>
      </c>
      <c r="O26">
        <f t="shared" si="7"/>
        <v>51520</v>
      </c>
      <c r="P26">
        <f t="shared" si="7"/>
        <v>85500</v>
      </c>
      <c r="Q26">
        <f t="shared" si="7"/>
        <v>44030.000000000007</v>
      </c>
      <c r="R26">
        <f t="shared" si="7"/>
        <v>11699.999999999998</v>
      </c>
      <c r="S26">
        <f>+SUM(C26:R26)</f>
        <v>212490</v>
      </c>
    </row>
    <row r="27" spans="1:19" x14ac:dyDescent="0.25">
      <c r="A27">
        <v>39</v>
      </c>
      <c r="C27">
        <f>+C18-C17</f>
        <v>0</v>
      </c>
      <c r="D27">
        <f t="shared" ref="D27:R27" si="8">+D18-D17</f>
        <v>0</v>
      </c>
      <c r="E27">
        <f t="shared" si="8"/>
        <v>0</v>
      </c>
      <c r="F27">
        <f t="shared" si="8"/>
        <v>0</v>
      </c>
      <c r="G27">
        <f t="shared" si="8"/>
        <v>0</v>
      </c>
      <c r="H27">
        <f t="shared" si="8"/>
        <v>10329.999999999998</v>
      </c>
      <c r="I27">
        <f t="shared" si="8"/>
        <v>11310</v>
      </c>
      <c r="J27">
        <f t="shared" si="8"/>
        <v>12849.999999999998</v>
      </c>
      <c r="K27">
        <f t="shared" si="8"/>
        <v>12629.999999999998</v>
      </c>
      <c r="L27">
        <f t="shared" si="8"/>
        <v>22760</v>
      </c>
      <c r="M27">
        <f t="shared" si="8"/>
        <v>10029.999999999998</v>
      </c>
      <c r="N27">
        <f t="shared" si="8"/>
        <v>116519.99999999999</v>
      </c>
      <c r="O27">
        <f t="shared" si="8"/>
        <v>135240</v>
      </c>
      <c r="P27">
        <f t="shared" si="8"/>
        <v>67500</v>
      </c>
      <c r="Q27">
        <f t="shared" si="8"/>
        <v>33669.999999999993</v>
      </c>
      <c r="R27">
        <f t="shared" si="8"/>
        <v>10399.999999999998</v>
      </c>
      <c r="S27">
        <f>+SUM(C27:R27)</f>
        <v>443240</v>
      </c>
    </row>
    <row r="28" spans="1:19" x14ac:dyDescent="0.25">
      <c r="A28">
        <v>40</v>
      </c>
      <c r="C28">
        <f t="shared" ref="C28:R28" si="9">+C19-C18</f>
        <v>0</v>
      </c>
      <c r="D28">
        <f t="shared" si="9"/>
        <v>0</v>
      </c>
      <c r="E28">
        <f t="shared" si="9"/>
        <v>11100</v>
      </c>
      <c r="F28">
        <f t="shared" si="9"/>
        <v>11240.000000000002</v>
      </c>
      <c r="G28">
        <f t="shared" si="9"/>
        <v>10520</v>
      </c>
      <c r="H28">
        <f t="shared" si="9"/>
        <v>0</v>
      </c>
      <c r="I28">
        <f t="shared" si="9"/>
        <v>11310</v>
      </c>
      <c r="J28">
        <f t="shared" si="9"/>
        <v>12849.999999999998</v>
      </c>
      <c r="K28">
        <f t="shared" si="9"/>
        <v>25260</v>
      </c>
      <c r="L28">
        <f t="shared" si="9"/>
        <v>22760</v>
      </c>
      <c r="M28">
        <f t="shared" si="9"/>
        <v>110329.99999999997</v>
      </c>
      <c r="N28">
        <f t="shared" si="9"/>
        <v>165070</v>
      </c>
      <c r="O28">
        <f t="shared" si="9"/>
        <v>83720</v>
      </c>
      <c r="P28">
        <f t="shared" si="9"/>
        <v>40500</v>
      </c>
      <c r="Q28">
        <f t="shared" si="9"/>
        <v>20720.000000000015</v>
      </c>
      <c r="R28">
        <f t="shared" si="9"/>
        <v>10400.000000000004</v>
      </c>
      <c r="S28">
        <f>+SUM(C28:R28)</f>
        <v>535780</v>
      </c>
    </row>
    <row r="29" spans="1:19" x14ac:dyDescent="0.25">
      <c r="A29">
        <v>41</v>
      </c>
      <c r="C29">
        <f t="shared" ref="C29:R29" si="10">+C20-C19</f>
        <v>0</v>
      </c>
      <c r="D29">
        <f t="shared" si="10"/>
        <v>15400</v>
      </c>
      <c r="E29">
        <f t="shared" si="10"/>
        <v>0</v>
      </c>
      <c r="F29">
        <f t="shared" si="10"/>
        <v>11240.000000000002</v>
      </c>
      <c r="G29">
        <f t="shared" si="10"/>
        <v>10520</v>
      </c>
      <c r="H29">
        <f t="shared" si="10"/>
        <v>20660</v>
      </c>
      <c r="I29">
        <f t="shared" si="10"/>
        <v>11309.999999999993</v>
      </c>
      <c r="J29">
        <f t="shared" si="10"/>
        <v>25699.999999999996</v>
      </c>
      <c r="K29">
        <f t="shared" si="10"/>
        <v>37890</v>
      </c>
      <c r="L29">
        <f t="shared" si="10"/>
        <v>102420</v>
      </c>
      <c r="M29">
        <f t="shared" si="10"/>
        <v>140419.99999999997</v>
      </c>
      <c r="N29">
        <f t="shared" si="10"/>
        <v>126230</v>
      </c>
      <c r="O29">
        <f t="shared" si="10"/>
        <v>51520</v>
      </c>
      <c r="P29">
        <f t="shared" si="10"/>
        <v>31500</v>
      </c>
      <c r="Q29">
        <f t="shared" si="10"/>
        <v>18130</v>
      </c>
      <c r="R29">
        <f t="shared" si="10"/>
        <v>9100</v>
      </c>
      <c r="S29">
        <f>+SUM(C29:R29)</f>
        <v>612040</v>
      </c>
    </row>
    <row r="30" spans="1:19" x14ac:dyDescent="0.25">
      <c r="A30">
        <v>42</v>
      </c>
      <c r="C30">
        <f t="shared" ref="C30:R30" si="11">+C21-C20</f>
        <v>0</v>
      </c>
      <c r="D30">
        <f t="shared" si="11"/>
        <v>0</v>
      </c>
      <c r="E30">
        <f t="shared" si="11"/>
        <v>11100</v>
      </c>
      <c r="F30">
        <f t="shared" si="11"/>
        <v>0</v>
      </c>
      <c r="G30">
        <f t="shared" si="11"/>
        <v>10520.000000000004</v>
      </c>
      <c r="H30">
        <f t="shared" si="11"/>
        <v>10329.999999999996</v>
      </c>
      <c r="I30">
        <f t="shared" si="11"/>
        <v>22620.000000000007</v>
      </c>
      <c r="J30">
        <f t="shared" si="11"/>
        <v>38549.999999999993</v>
      </c>
      <c r="K30">
        <f t="shared" si="11"/>
        <v>75780</v>
      </c>
      <c r="L30">
        <f t="shared" si="11"/>
        <v>125180</v>
      </c>
      <c r="M30">
        <f t="shared" si="11"/>
        <v>110330.00000000006</v>
      </c>
      <c r="N30">
        <f t="shared" si="11"/>
        <v>77680</v>
      </c>
      <c r="O30">
        <f t="shared" si="11"/>
        <v>38640</v>
      </c>
      <c r="P30">
        <f t="shared" si="11"/>
        <v>27000</v>
      </c>
      <c r="Q30">
        <f t="shared" si="11"/>
        <v>12949.999999999985</v>
      </c>
      <c r="R30">
        <f t="shared" si="11"/>
        <v>7800.0000000000073</v>
      </c>
      <c r="S30">
        <f>+SUM(C30:R30)</f>
        <v>568480</v>
      </c>
    </row>
    <row r="34" spans="1:8" x14ac:dyDescent="0.25">
      <c r="A34" t="s">
        <v>23</v>
      </c>
      <c r="B34" t="s">
        <v>24</v>
      </c>
      <c r="C34" t="s">
        <v>25</v>
      </c>
      <c r="D34" s="2" t="s">
        <v>26</v>
      </c>
      <c r="E34" s="2" t="s">
        <v>27</v>
      </c>
      <c r="F34" s="2" t="s">
        <v>28</v>
      </c>
      <c r="G34" s="2" t="s">
        <v>29</v>
      </c>
      <c r="H34" s="2" t="s">
        <v>30</v>
      </c>
    </row>
    <row r="35" spans="1:8" x14ac:dyDescent="0.25">
      <c r="A35">
        <v>2022</v>
      </c>
      <c r="B35">
        <v>38</v>
      </c>
      <c r="C35">
        <f>+S26</f>
        <v>212490</v>
      </c>
      <c r="D35">
        <f>+SUM(C27:I27)</f>
        <v>21640</v>
      </c>
      <c r="E35">
        <f>+J26+K26+L26</f>
        <v>0</v>
      </c>
      <c r="F35">
        <f>+M26+N26+O26</f>
        <v>71260</v>
      </c>
      <c r="G35">
        <f>+P26+Q26</f>
        <v>129530</v>
      </c>
      <c r="H35">
        <f>+R26</f>
        <v>11699.999999999998</v>
      </c>
    </row>
    <row r="36" spans="1:8" x14ac:dyDescent="0.25">
      <c r="A36">
        <v>2022</v>
      </c>
      <c r="B36">
        <v>39</v>
      </c>
      <c r="C36">
        <f t="shared" ref="C36:C39" si="12">+S27</f>
        <v>443240</v>
      </c>
      <c r="D36">
        <f t="shared" ref="D36:D39" si="13">+SUM(C28:I28)</f>
        <v>44170</v>
      </c>
      <c r="E36">
        <f t="shared" ref="E36:E39" si="14">+J27+K27+L27</f>
        <v>48240</v>
      </c>
      <c r="F36">
        <f t="shared" ref="F36:F39" si="15">+M27+N27+O27</f>
        <v>261790</v>
      </c>
      <c r="G36">
        <f t="shared" ref="G36:G39" si="16">+P27+Q27</f>
        <v>101170</v>
      </c>
      <c r="H36">
        <f t="shared" ref="H36:H39" si="17">+R27</f>
        <v>10399.999999999998</v>
      </c>
    </row>
    <row r="37" spans="1:8" x14ac:dyDescent="0.25">
      <c r="A37">
        <v>2022</v>
      </c>
      <c r="B37">
        <v>40</v>
      </c>
      <c r="C37">
        <f t="shared" si="12"/>
        <v>535780</v>
      </c>
      <c r="D37">
        <f t="shared" si="13"/>
        <v>69130</v>
      </c>
      <c r="E37">
        <f t="shared" si="14"/>
        <v>60870</v>
      </c>
      <c r="F37">
        <f t="shared" si="15"/>
        <v>359120</v>
      </c>
      <c r="G37">
        <f t="shared" si="16"/>
        <v>61220.000000000015</v>
      </c>
      <c r="H37">
        <f t="shared" si="17"/>
        <v>10400.000000000004</v>
      </c>
    </row>
    <row r="38" spans="1:8" x14ac:dyDescent="0.25">
      <c r="A38">
        <v>2022</v>
      </c>
      <c r="B38">
        <v>41</v>
      </c>
      <c r="C38">
        <f t="shared" si="12"/>
        <v>612040</v>
      </c>
      <c r="D38">
        <f t="shared" si="13"/>
        <v>54570.000000000007</v>
      </c>
      <c r="E38">
        <f t="shared" si="14"/>
        <v>166010</v>
      </c>
      <c r="F38">
        <f t="shared" si="15"/>
        <v>318170</v>
      </c>
      <c r="G38">
        <f t="shared" si="16"/>
        <v>49630</v>
      </c>
      <c r="H38">
        <f t="shared" si="17"/>
        <v>9100</v>
      </c>
    </row>
    <row r="39" spans="1:8" x14ac:dyDescent="0.25">
      <c r="A39">
        <v>2022</v>
      </c>
      <c r="B39">
        <v>42</v>
      </c>
      <c r="C39">
        <f t="shared" si="12"/>
        <v>568480</v>
      </c>
      <c r="D39">
        <f t="shared" si="13"/>
        <v>0</v>
      </c>
      <c r="E39">
        <f t="shared" si="14"/>
        <v>239510</v>
      </c>
      <c r="F39">
        <f t="shared" si="15"/>
        <v>226650.00000000006</v>
      </c>
      <c r="G39">
        <f t="shared" si="16"/>
        <v>39949.999999999985</v>
      </c>
      <c r="H39">
        <f t="shared" si="17"/>
        <v>7800.0000000000073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vaccinatiegraad-herhaalp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Smit</dc:creator>
  <cp:lastModifiedBy>René Smit</cp:lastModifiedBy>
  <dcterms:created xsi:type="dcterms:W3CDTF">2022-10-30T10:06:28Z</dcterms:created>
  <dcterms:modified xsi:type="dcterms:W3CDTF">2022-10-30T10:06:28Z</dcterms:modified>
</cp:coreProperties>
</file>